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Sources" sheetId="2" r:id="rId4"/>
    <sheet state="visible" name="Merged AppCloud Controls" sheetId="3" r:id="rId5"/>
    <sheet state="visible" name="Domains" sheetId="4" r:id="rId6"/>
    <sheet state="visible" name="CIS v7" sheetId="5" r:id="rId7"/>
    <sheet state="visible" name="NIST" sheetId="6" r:id="rId8"/>
    <sheet state="visible" name="CSA Sub Domain" sheetId="7" r:id="rId9"/>
    <sheet state="visible" name="OWASP SAMM 2.0" sheetId="8" r:id="rId10"/>
    <sheet state="visible" name="OWASP ASVS" sheetId="9" r:id="rId11"/>
    <sheet state="visible" name="CDSA - MPA Best Practice" sheetId="10" r:id="rId12"/>
  </sheets>
  <definedNames>
    <definedName hidden="1" localSheetId="6" name="_xlnm._FilterDatabase">'CSA Sub Domain'!$A$1:$E$134</definedName>
    <definedName hidden="1" localSheetId="2" name="_xlnm._FilterDatabase">'Merged AppCloud Controls'!$A$1:$N$1339</definedName>
  </definedNames>
  <calcPr/>
  <pivotCaches>
    <pivotCache cacheId="0" r:id="rId13"/>
  </pivotCaches>
</workbook>
</file>

<file path=xl/comments1.xml><?xml version="1.0" encoding="utf-8"?>
<comments xmlns:r="http://schemas.openxmlformats.org/officeDocument/2006/relationships" xmlns="http://schemas.openxmlformats.org/spreadsheetml/2006/main">
  <authors>
    <author/>
  </authors>
  <commentList>
    <comment authorId="0" ref="M180">
      <text>
        <t xml:space="preserve">Computationally infeasible for economic recovery?
	-Ben Schofield</t>
      </text>
    </comment>
    <comment authorId="0" ref="M1640">
      <text>
        <t xml:space="preserve">Computationally infeasible for economic recovery?
	-Ben Schofield</t>
      </text>
    </comment>
  </commentList>
</comments>
</file>

<file path=xl/sharedStrings.xml><?xml version="1.0" encoding="utf-8"?>
<sst xmlns="http://schemas.openxmlformats.org/spreadsheetml/2006/main" count="14176" uniqueCount="3245">
  <si>
    <t>Index</t>
  </si>
  <si>
    <t>Sources</t>
  </si>
  <si>
    <t>High level mapping</t>
  </si>
  <si>
    <t>Control Domain</t>
  </si>
  <si>
    <t>Control Sub Domain</t>
  </si>
  <si>
    <t>Updated Control Specification</t>
  </si>
  <si>
    <t>Status</t>
  </si>
  <si>
    <t>Control ID (CSA,CIS,OWASP,MPA)</t>
  </si>
  <si>
    <t>Mapping Candidate</t>
  </si>
  <si>
    <t>CIS</t>
  </si>
  <si>
    <t xml:space="preserve"> </t>
  </si>
  <si>
    <t>MPA Section</t>
  </si>
  <si>
    <t>MPA Control Category Name</t>
  </si>
  <si>
    <t>MPA Control ID</t>
  </si>
  <si>
    <t>https://learn.cisecurity.org/cis-controls-download</t>
  </si>
  <si>
    <t xml:space="preserve">                  Control Description</t>
  </si>
  <si>
    <t>Alternative (best practice)</t>
  </si>
  <si>
    <t>People &amp; process</t>
  </si>
  <si>
    <t>Identity &amp; Access Management</t>
  </si>
  <si>
    <t>User Access Authorization</t>
  </si>
  <si>
    <t>Provisioning user access (e.g., employees, contractors, customers (tenants), business partners, and/or supplier relationships) to data and organizationally-owned or managed (physical and virtual) applications, infrastructure systems, and network components shall be authorized by the organization's management prior to access being granted and appropriately restricted as per established policies and procedures. Upon request, provider shall inform customer (tenant) of this user access, especially if customer (tenant) data is used as part the service and/or customer (tenant) has some shared responsibility over implementation of control.</t>
  </si>
  <si>
    <t>CCM V3.0.1 IAM-09</t>
  </si>
  <si>
    <t>MPA Best Practice</t>
  </si>
  <si>
    <t>DS</t>
  </si>
  <si>
    <t>Account Management</t>
  </si>
  <si>
    <t>DS - 07 - 01 - 00</t>
  </si>
  <si>
    <t>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</si>
  <si>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Maintain traceable evidence of the account management activities (e.g., approval emails, change request forms).</t>
  </si>
  <si>
    <t>Retain evidence of management approvals and associated actions for all account management activities, where possible</t>
  </si>
  <si>
    <t>Controlled Use of Administrative Privileges</t>
  </si>
  <si>
    <t>Use Unique Passwords</t>
  </si>
  <si>
    <t>Where multi-factor authentication is not supported (such as local administrator, root, or service accounts), accounts will use passwords that are unique to that system.</t>
  </si>
  <si>
    <t>CIS V7 04.04</t>
  </si>
  <si>
    <t>DS - 07 - 02 - 00</t>
  </si>
  <si>
    <t>Assign unique credentials on a need-to-know basis using the principles of least privilege.</t>
  </si>
  <si>
    <t>Assign credentials on a need-to-know basis for the following information systems, at a minimum:
Production systems
Content management tools
Content transfer tools
Network infrastructure devices
Logging and monitoring systems
Client web portal
Account management systems (e.g., Active Directory, Open Directory, LDAP)
VPN remote permissions, which should only be granted when absolutely required</t>
  </si>
  <si>
    <t>Change Default Passwords</t>
  </si>
  <si>
    <t>Before deploying any new asset, change all default passwords to have values consistent with administrative level accounts.</t>
  </si>
  <si>
    <t>CIS V7 04.02</t>
  </si>
  <si>
    <t>DS - 07 - 03 - 00</t>
  </si>
  <si>
    <t>Rename the default administrator accounts and other default accounts and limit the use of these accounts to special situations that require these credentials (e.g., operating system updates, patch installations, software updates).</t>
  </si>
  <si>
    <t>Consult the documentation for all hardware and software to identify all of the default account(s)
Change the password for all default accounts
Where possible, change the user name for each account
Disable administrator accounts when not in use</t>
  </si>
  <si>
    <t>CSA</t>
  </si>
  <si>
    <t>https://cloudsecurityalliance.org/artifacts/cloud-controls-matrix-v3-0-1/</t>
  </si>
  <si>
    <t>Segregation of Duties</t>
  </si>
  <si>
    <t>User access policies and procedures shall be established, and supporting business processes and technical measures implemented, for restricting user access as per defined segregation of duties to address business risks associated with a user-role conflict of interest.</t>
  </si>
  <si>
    <t>CCM V3.0.1 DSI-01</t>
  </si>
  <si>
    <t>CCM V3.0.1 IAM-05</t>
  </si>
  <si>
    <t>DS - 07 - 04 - 00</t>
  </si>
  <si>
    <t>Segregate duties to ensure that individuals responsible for assigning access to information systems are not themselves end users of those systems (i.e., personnel should not be able to assign access to themselves).</t>
  </si>
  <si>
    <t>Leverage an independent team to grant access to information systems when possible
Implement compensating controls when segregation is unattainable, such as:Monitor the activity of company personnel and third party workers
Retain and review audit logs
Implement physical segregation
Enforce management supervision</t>
  </si>
  <si>
    <t>Maintain Inventory of Administrative Accounts</t>
  </si>
  <si>
    <t>Use automated tools to inventory all administrative accounts, including domain and local accounts, to ensure that only authorized individuals have elevated privileges.</t>
  </si>
  <si>
    <t>CIS V7 04.01</t>
  </si>
  <si>
    <t>DS - 07 - 05 - 00</t>
  </si>
  <si>
    <t>Monitor and audit administrator and service account activities.</t>
  </si>
  <si>
    <t>Enable monitoring controls for systems and applications which support logging
Configure systems and applications to log administrator actions and record, at the minimum, the following information:User name
Time stamp
Action
Additional information (action parameters)
Monitor service accounts to ensure that they are used for intended purposes only (e.g., database queries, application-to-application communication)
Implement a monthly process to review administrator and service account activity to identify unusual or suspicious behavior and investigate possible misuse</t>
  </si>
  <si>
    <t>User Access Reviews</t>
  </si>
  <si>
    <t>User access shall be authorized and revalidated for entitlement appropriateness, at planned intervals, by the organization's business leadership or other accountable business role or function supported by evidence to demonstrate the organization is adhering to the rule of least privilege based on job function. For identified access violations, remediation must follow established user access policies and procedures.</t>
  </si>
  <si>
    <t>CCM V3.0.1 IAM-10</t>
  </si>
  <si>
    <t>© Copyright 2015-2019 Cloud Security Alliance - All rights reserved. You may download, store, display on your computer, view, print, and link to the Cloud Security Alliance “Cloud Controls Matrix (CCM) Version 3.0.1” at http://www.cloudsecurityalliance.org subject to the following: (a) the Cloud Controls Matrix v3.0.1 may be used solely for your personal, informational, non-commercial use; (b) the Cloud Controls Matrix v3.0.1 may not be modified or altered in any way; (c) the Cloud Controls Matrix v3.0.1 may not be redistributed; and (d) the trademark, copyright or other notices may not be removed. You may quote portions of the Cloud Controls Matrix v3.0.1 as permitted by the Fair Use provisions of the United States Copyright Act, provided that you attribute the portions to the Cloud Security Alliance Cloud Controls Matrix Version 3.0.1 (2014). If you are interested in obtaining a license to this material for other usages not addresses in the copyright notice, please contact info@cloudsecurityalliance.org.</t>
  </si>
  <si>
    <t>DS - 07 - 06 - 00</t>
  </si>
  <si>
    <t>Implement a process to review user access for all information systems that handle content and remove any user accounts that no longer require access quarterly.</t>
  </si>
  <si>
    <t>Remove access rights to information systems from users that no longer require access due to a change in job role or termination of company personnel and/or third party workers.
Review user access on the following:Key applications (content management, inventory, etc.)
Project folders, data I/O inbox/outbox, and centralized storage
Network communications devices (firewalls, routers, switches, etc.)
Change shared account (administrator, root) passwords when persons who know those passwords no longer require access
Remove or disable accounts that have not been used in over 90 days</t>
  </si>
  <si>
    <t>ISO</t>
  </si>
  <si>
    <t>DS - 07 - 07 - 00</t>
  </si>
  <si>
    <t>Restrict user access to content on a per-project basis.</t>
  </si>
  <si>
    <t>Remove access rights to information systems from users that no longer require access due to project completion</t>
  </si>
  <si>
    <r>
      <t xml:space="preserve">Mapping taken from CSA/CIS
</t>
    </r>
    <r>
      <rPr>
        <color rgb="FF1155CC"/>
        <u/>
      </rPr>
      <t>https://www.iso.org/standard/54533.html</t>
    </r>
  </si>
  <si>
    <t>DS - 07 - 08 - 00</t>
  </si>
  <si>
    <t>Disable or remove local accounts on systems that handle content where technically feasible.</t>
  </si>
  <si>
    <t>Implement a centralized account management server (i.e., directory server such as LDAP or Active Directory) to authenticate user access to information systems
For network infrastructure devices, implement Authentication, Authorization, and Accounting (AAA) for account management
Disable the guest account
If local accounts must be used, where possible, change the user name and password for each default account, disable the ability to logon to the system through the network using local accounts</t>
  </si>
  <si>
    <t>DS - 07 - 00 - 00</t>
  </si>
  <si>
    <t>Establish and implement an account management process for administrator, user, and service accounts for all information systems and applications that handle content.</t>
  </si>
  <si>
    <t>Document policies and procedures for account management which address the following:
New user requests
User access modifications
Disabling and enabling of user accounts
User termination
Account expiration
Leaves of Absence
Disallow the sharing of any user account by multiple users
Restrict the use of service accounts to only applications that require themEnable logging on the following infrastructure systems and devices at a minimum:
Infrastructure components (e.g., firewalls, authentication servers, network operating systems, remote access mechanisms including VPN)
Production operating systems
Content management components (e.g., storage devices, content servers, content storage tools, content transport tools)
Systems with Internet accessImplement a server to manage the logs in a central repository (e.g., syslog/log management server, Security Information and Event Management (SIEM) tool)</t>
  </si>
  <si>
    <t>Site security</t>
  </si>
  <si>
    <t>Datacenter Security</t>
  </si>
  <si>
    <t>Controlled Access Points</t>
  </si>
  <si>
    <t>Physical security perimeters (e.g., fences, walls, barriers, guards, gates, electronic surveillance, physical authentication mechanisms, reception desks, and security patrols) shall be implemented to safeguard sensitive data and information systems.</t>
  </si>
  <si>
    <t>CCM V3.0.1 DCS-02</t>
  </si>
  <si>
    <t>PS</t>
  </si>
  <si>
    <t>Alarms</t>
  </si>
  <si>
    <t>PS - 05 - 01 - 00</t>
  </si>
  <si>
    <t>Install and effectively position motion detectors in restricted areas (e.g.,vault, server/machine room) and configure them to alert the appropriate security and other personnel (e.g. project managers, producer, head of editorial, incident response team, etc.).</t>
  </si>
  <si>
    <t>Ensure the alarm system covers storage areas andvaults(e.g., through motion sensors) after normal business hours, as an added layer of security</t>
  </si>
  <si>
    <t>Secure Area Authorization</t>
  </si>
  <si>
    <t>Ingress and egress to secure areas shall be constrained and monitored by physical access control mechanisms to ensure that only authorized personnel are allowed access.</t>
  </si>
  <si>
    <t>CCM V3.0.1 DCS-07</t>
  </si>
  <si>
    <t>PS - 05 - 02 - 00</t>
  </si>
  <si>
    <t>Install door prop alarms in restricted areas (e.g. vault, server, machine rooms) to notify when sensitive entry/exit points are open for longer than a pre-determined period of time (e.g., 60 seconds).</t>
  </si>
  <si>
    <t>Configure access-controlled doors to trigger alarms and alert security personnel when doors have been propped open for an extended period of time</t>
  </si>
  <si>
    <t>PS - 05 - 03 - 00</t>
  </si>
  <si>
    <t>Configure alarms to provide escalation notifications directly to the personnel in charge of security and other personnel (e.g., project managers, producer, head of editorial, incident response team, etc.).</t>
  </si>
  <si>
    <t>Establish and implement escalation procedures to be followed if a timely response is not received from security personnel upon notification
Consider implementing automatic law enforcement notification upon breach
Implement procedures for notification on weekends and after business hours</t>
  </si>
  <si>
    <t>All content on ISO Online is copyright protected. The copyright is owned by ISO. Any use of the content, including copying of it in whole or in part, for example to another Internet site, is prohibited and would require written permission from ISO. All ISO publications are also protected by copyright. The copyright ownership of ISO is clearly indicated on every ISO publication. Any unauthorized use such as copying, scanning or distribution is prohibited.</t>
  </si>
  <si>
    <t>PS - 05 - 04 - 00</t>
  </si>
  <si>
    <t>MPA</t>
  </si>
  <si>
    <t>Assign unique arm and disarm codes to each person that requires access to the alarm system and restrict access to all other personnel.</t>
  </si>
  <si>
    <t>https://www.motionpictures.org/wp-content/uploads/2019/10/MPAA-Best-Practices-Common-Guidelines-V4.06-Final.pdf</t>
  </si>
  <si>
    <t>Use unique alarm codes to track individuals responsible for arming or disarming the alarm
Update assigned alarm codes at an interval approved by management in order to reduce risk involved with sharing and losing codes
Issue alarm codes to personnel on a least privilege basis
Security personnel, contractors, vendors, cleaning crews, and freelance staff should not have administrator rights to the alarm system
Alarm notifications should be sent to appropriate company personnel according to an escalation tree.</t>
  </si>
  <si>
    <t>PS - 05 - 05 - 00</t>
  </si>
  <si>
    <t>Review the list of users who can arm and disarm alarm systems quarterly, or upon change of personnel.</t>
  </si>
  <si>
    <t>Remove users who have left the company or have changed job roles
Deactivate the alarm codes that were assigned to removed users</t>
  </si>
  <si>
    <t>PS - 05 - 06 - 00</t>
  </si>
  <si>
    <t>Test the alarm system quarterly.</t>
  </si>
  <si>
    <t>Simulate a breach in physical security and ensure the following:Alarm system detects the breach Security personnel are alerted
Security personnel respond in a timely manner according to procedures</t>
  </si>
  <si>
    <t>Unauthorized Persons Entry</t>
  </si>
  <si>
    <t>Ingress and egress points such as service areas and other points where unauthorized personnel may enter the premises shall be monitored, controlled and, if possible, isolated from data storage and processing facilities to prevent unauthorized data corruption, compromise, and loss.</t>
  </si>
  <si>
    <t>CCM V3.0.1 DCS-08</t>
  </si>
  <si>
    <t>PS - 05 - 07 - 00</t>
  </si>
  <si>
    <t>Implement fire safety measures so that in the event of a power outage, fire doors fail open, and all others fail shut to prevent unauthorized access.</t>
  </si>
  <si>
    <t>PS - 05 - 00 - 00</t>
  </si>
  <si>
    <t>Install a centralized, audible alarm system that covers all entry/exit points (including emergency exits), windows, loading docks, fire escapes, and restricted areas (e.g.,vault, server/machine room, etc.).</t>
  </si>
  <si>
    <t>Place alarms at every entrance to alert security personnel upon unauthorized entry to the facility
Enable the alarm when facility is unsupervised</t>
  </si>
  <si>
    <t>Unmapped</t>
  </si>
  <si>
    <t>Cloud infra</t>
  </si>
  <si>
    <t>Authentication</t>
  </si>
  <si>
    <t>DS - 08 - 02 - 01</t>
  </si>
  <si>
    <t>Implement two-factor authentication (e.g., username / password and hard token / verification code text message) for access to web based e-mail (Google, Microsoft, etc.) from desktops or mobile computing devices.</t>
  </si>
  <si>
    <t>If smartphone access to e-mail is is not necessary, consider blocking webmail from smartphones to force desktop access
Do not use personal accounts - use corporate accounts on enterprise offerings
Web based e-mail services should have virus and malware protection</t>
  </si>
  <si>
    <t>Cloud platform</t>
  </si>
  <si>
    <t>DS - 08 - 01 - 00</t>
  </si>
  <si>
    <t>People &amp; processes</t>
  </si>
  <si>
    <t>Enforce a strong password policy for gaining access to information systems.</t>
  </si>
  <si>
    <t>Create a password policy that consists of the following: Minimum password length of 8 characters, Minimum of 3 of the following parameters: upper case, lower case, numeric, and special characters, Maximum password age of 90 days, Minimum password age of 1 day, Maximum invalid logon attempts of between 3 and 5 attempts, User accounts locked after invalid logon attempts must be manually unlocked, and should not automatically unlock after a certain amount of time has passed, Password history of ten previous passwords NIST SP 800-63-3 DIGITAL IDENTITY GUIDELINES</t>
  </si>
  <si>
    <t>Infra mgt</t>
  </si>
  <si>
    <t>Boundary Defense</t>
  </si>
  <si>
    <t>Maintain an Inventory of Network Boundaries</t>
  </si>
  <si>
    <t>Maintain an up-to-date inventory of all of the organization's network boundaries.</t>
  </si>
  <si>
    <t>CIS V7 12.01</t>
  </si>
  <si>
    <t>DS - 08 - 02 - 00</t>
  </si>
  <si>
    <t>For remote access (e.g., VPN) to the networks, implement two-factor authentication (e.g., username/password and hard token) and monitor activity.</t>
  </si>
  <si>
    <t>Require individuals to provide two of the following for remote access:Information that the individual knows (e.g., username, password)
A unique physical item that the individual has (e.g.,token, keycard, smartphone, certificate)
A unique physical quality/biometrics that is unique to the individual (e.g., fingerprint, retina)
Use two-factor authentication and a VPN connection with advanced encryption standard (AES-256) to carryout remote administration functions
Review remote access VPN logins and activity on at least a monthly a basis</t>
  </si>
  <si>
    <t>Account Monitoring and Control</t>
  </si>
  <si>
    <t>Lock Workstation Sessions After Inactivity</t>
  </si>
  <si>
    <t>Automatically lock workstation sessions after a standard period of inactivity.</t>
  </si>
  <si>
    <t>CIS V7 16.11</t>
  </si>
  <si>
    <t>DS - 08 - 03 - 00</t>
  </si>
  <si>
    <t>Implement password-protected screensavers or screen- lock software for servers and workstations.</t>
  </si>
  <si>
    <t>Configure servers and workstations manually or via a policy (such as Active Directory group policies) to activate a password-protected screensaver after a maximum of 10 minutes of inactivity</t>
  </si>
  <si>
    <t>Secure Configuration for Network Devices, such as Firewalls, Routers and Switches</t>
  </si>
  <si>
    <t>Manage Network Devices Using Multi-Factor Authentication and Encrypted Sessions</t>
  </si>
  <si>
    <t>Manage all network devices using multi-factor authentication and encrypted sessions.</t>
  </si>
  <si>
    <t>CIS V7 11.05</t>
  </si>
  <si>
    <t>DS - 08 - 04 - 00</t>
  </si>
  <si>
    <t>Consider implementing additional authentication mechanisms to provide a layered authentication strategy for WAN and LAN / Internal Network access.</t>
  </si>
  <si>
    <t>Consider adding one or more of the following:
Multi-factor authentication
Identity and access management system
Single sign on system
Identity federation standards</t>
  </si>
  <si>
    <t>DS - 08 - 00 - 00</t>
  </si>
  <si>
    <t>Enforce the use of unique usernames and passwords to access information systems.</t>
  </si>
  <si>
    <t>Establish policies to enforce the use of unique usernames and passwords for all information systems
Configure information systems to require authentication, using unique usernames and passwords at a minimum</t>
  </si>
  <si>
    <t>Authorization</t>
  </si>
  <si>
    <t>PS - 06 - 01 - 00</t>
  </si>
  <si>
    <t>Restrict access to production systems to authorized personnel only.</t>
  </si>
  <si>
    <t>PS - 06 - 02 - 00</t>
  </si>
  <si>
    <t>Review access to restricted areas (e.g.,vault, server/machine room) quarterly and when the roles or employment status ofcompany personneland/orthird party workersare changed.</t>
  </si>
  <si>
    <t>Validate the status of company personnel and third party workers
Remove access rights from any terminated users
Verify that access remains appropriate for the users’ associated job function</t>
  </si>
  <si>
    <t>PS - 06 - 00 - 00</t>
  </si>
  <si>
    <t>Document and implement a process to manage facility access and keep records of any changes toaccess rights.</t>
  </si>
  <si>
    <t>Designate an individual to authorize facility access
Notify appropriate personnel (e.g., facilities management) of changes in employee status
Create a physical or electronic form that must be filled out by a supervisor to request facility access forcompany personneland/orthird party workers
Assign responsibility for investigating and approving access requests</t>
  </si>
  <si>
    <t>Human Resources</t>
  </si>
  <si>
    <t>Background Screening</t>
  </si>
  <si>
    <t>Pursuant to local laws, regulations, ethics, and contractual constraints, all employment candidates, contractors, and third parties shall be subject to background verification proportional to the data classification to be accessed, the business requirements, and acceptable risk.</t>
  </si>
  <si>
    <t>CCM V3.0.1 HRS-02</t>
  </si>
  <si>
    <t>MS</t>
  </si>
  <si>
    <t>Background Checks</t>
  </si>
  <si>
    <t>MS - 10 - 00 - 00</t>
  </si>
  <si>
    <t>Perform background screening checks on allcompany personnel,third party workers,and their relevant subcontractors.</t>
  </si>
  <si>
    <t>Carry out background checks in accordance with relevant laws, regulations, union bylaws, and cultural considerations
Screen potentialcompany personnelandthird party workersusing background screening checks that are proportional to the business requirements, the sensitivity of content that will be accessed, and possible risks of content theft or leakage
Perform identity, academic, and professional qualification checks where necessary
Where background checks are not allowed by law, document as an exception and use reference checks</t>
  </si>
  <si>
    <t>Asset Management</t>
  </si>
  <si>
    <t>Assets must be classified in terms of business criticality, service-level expectations, and operational continuity requirements. A complete inventory of business-critical assets located at all sites and/or geographical locations and their usage over time shall be maintained and updated regularly, and assigned ownership by defined roles and responsibilities.</t>
  </si>
  <si>
    <t>CCM V3.0.1 DCS-01</t>
  </si>
  <si>
    <t>Blank Media/ Raw Stock Tracking</t>
  </si>
  <si>
    <t>PS - 14 - 01 - 00</t>
  </si>
  <si>
    <t>Establish a process to track consumption of raw materials (e.g., polycarbonate) monthly.</t>
  </si>
  <si>
    <t>Reconcile existing raw stock with work orders to identify variances in inventory
Establish a variance threshold that triggers theincident responseprocess when exceeded
Consider the execution of physical counts of raw stock as part of the monthly tracking process</t>
  </si>
  <si>
    <t>PS - 14 - 02 - 00</t>
  </si>
  <si>
    <t>Store blankmedia/raw stock in a secured location.</t>
  </si>
  <si>
    <t>Require access controls (e.g., locked cabinet, safe) to prevent unauthorized access
Restrict access to blankmedia/raw stock to personnel responsible for output creation
Require individuals to present a proper work order request to check out blankmedia/raw stock</t>
  </si>
  <si>
    <t>PS - 14 - 00 - 00</t>
  </si>
  <si>
    <t>Tag (e.g., barcode, assign unique identifier) blank stock/raw stock per unit when received.</t>
  </si>
  <si>
    <t>Do not allow blank or rawmediastock in secured production areas unless it is required for production purposes</t>
  </si>
  <si>
    <t>Business Continuity Management &amp; Operational Resilience</t>
  </si>
  <si>
    <t>Business Continuity Planning</t>
  </si>
  <si>
    <t>A consistent unified framework for business continuity planning and plan development shall be established, documented,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</si>
  <si>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CCM V3.0.1 BCR-01</t>
  </si>
  <si>
    <t>Business Continuity &amp; Disaster Recovery</t>
  </si>
  <si>
    <t>MS - 06 - 00 - 00</t>
  </si>
  <si>
    <t>Establish a formal plan that describes actions to be taken to ensure business continuity.</t>
  </si>
  <si>
    <t>Consider including the following sections in thebusiness continuityplan:Threats to critical assets and content, including loss of power and telecommunications, systems failure, natural disasters etc.
Detailed information system, content and metadata backup procedures and information system documentation, including configuration of critical WAN and LAN / Internal Network devices
Encryption of backups (AES-256)
Backup power supply to support at least 15 minutes for the CCTV system, alarm and critical information systems, including software to perform a safe shutdown of critical systems
Consider use of an off-site backup location Notification of security team
Escalation to management Analysis of impact and priority Containment of impact
Priorities for recovery and detailed recovery procedures, including manual workarounds and configuration details of restored systems
Key contact information
Notification of affected business partners and clients Testing of business continuity and disaster recovery
processes at least annually</t>
  </si>
  <si>
    <t>MS - 06 - 01 - 00</t>
  </si>
  <si>
    <t>Identify the business continuity team who will be responsible for detecting, analyzing and remediating continuity incidents.</t>
  </si>
  <si>
    <t>Include defined roles and responsibilities
Provide training so that members of the business continuity team understand their roles and responsibilities</t>
  </si>
  <si>
    <t>Retention Policy</t>
  </si>
  <si>
    <t>Policies and procedures shall be established, and supporting business processes and technical measures implemented, for defining and adhering to the retention period of any critical asset as per established policies and procedures, as well as applicable legal, statutory, or regulatory compliance obligations. Backup and recovery measures shall be incorporated as part of business continuity planning and tested accordingly for effectiveness.</t>
  </si>
  <si>
    <t>CCM V3.0.1 BCR-11</t>
  </si>
  <si>
    <t>MS - 06 - 02 - 00</t>
  </si>
  <si>
    <t>Establish a data backup policy that addresses the following:
Systems and data
Retention and protection requirements
Backup frequency
Encryption
Recovery time objectives (RTO)
Recovery point objectives (RPO)
Restoration testing
Secure offsite storage</t>
  </si>
  <si>
    <t>Align backup policy with the business continuity plan
Implement physical and environmental security controls (per MPAA guidelines) for offsite storage to prevent unauthorized access or stolen / lost content
Encrypt backups using AES with at least 256 bit key before storing content offsite in remote locations or on the cloud
Notify clients if the cloud backups will be used
Frequency of backups and recovery testing must be based on RTO and RPO that meets client requirements. The following is recommended:
Daily incremental and weekly backups
RTO of 48 hours or less for client content
Quarterly data restoration testingReview process should be in place to ensure that only authorized administrators are able to access backup location</t>
  </si>
  <si>
    <t>Cameras</t>
  </si>
  <si>
    <t>PS - 09 - 01 - 00</t>
  </si>
  <si>
    <t>Review camera positioning and recordings to ensure adequate coverage, function, image quality, lighting conditions, and frame rate of surveillance footage at least daily.</t>
  </si>
  <si>
    <t>Position cameras to ensure an unobstructed view of all entry/exit points and other sensitive areas
Position and orient cameras to capture facial features that might be partially obstructed by hats, hoods, or other worn headgear
Accommodate for cameras in dark areas (e.g., low-light or infrared cameras, motion-detecting lights)
Implement sufficient image quality and lighting to ensure that faces are distinguishable. Record with sufficient resolution to identify facial features
Set frame rate to ensure that activity is adequately recorded. Record at a minimum rate of 7 frames per second
Position and orient cameras to avoid capturing content on display</t>
  </si>
  <si>
    <t>PS - 09 - 02 - 00</t>
  </si>
  <si>
    <t>Restrict physical and logical access to theCCTV consoleand toCCTVequipment (e.g., DVRs) to personnel responsible for administering/monitoring the system.</t>
  </si>
  <si>
    <t>PlaceCCTVequipment in a secure access-controlled location (e.g., computer room, locked closet, cage)
Perform periodic access reviews to ensure that only the appropriate individuals have access to surveillance equipment
Ensure that the web console for IP-basedCCTVsystems is restricted to authorized personnel and that strong account management controls are in place (e.g., password complexity, individual user login, logging and monitoring)</t>
  </si>
  <si>
    <t>PS - 09 - 03 - 00</t>
  </si>
  <si>
    <t>Ensure that camera footage includes an accurate date and time-stamp and retainCCTVsurveillance footage and electronic access logs for at least 90 days, or the maximum time allowed by law, in a secure location.</t>
  </si>
  <si>
    <t>Burn the time and date onto the physicalmediafor camera footage recorded on tape or disk
Ensure that accurate time-stamps are maintained on the recording equipment for digital camera footage
Review date and time stamp for accuracy at least weekly
Consider storing logs in an access-controlled telecom closet or computer room
Determine the typical amount of space required for one day of logging and ensure that the log size is large enough to hold records for at least 90 days, or the maximum retention period allowed by law
Consider retaining CCTV surveillance footage until the first production release date</t>
  </si>
  <si>
    <t>PS - 09 - 04 - 00</t>
  </si>
  <si>
    <t>Designate an employee or group of employees to monitor surveillance footage during operating hours and immediately investigate detected security incidents.</t>
  </si>
  <si>
    <t>Incorporate the incident response process for handling security incidents
Consider adding a surveillance monitor at the reception desk or in the IT office</t>
  </si>
  <si>
    <t>PS - 09 - 00 - 00</t>
  </si>
  <si>
    <t>Install aCCTVsystem that records all facility entry/exit points and restricted areas (e.g. server/machine room, etc.).</t>
  </si>
  <si>
    <t>Camera cables and wiring should be discretely hidden from view and not within reasonable reach
Facility should not assume that CCTV provided by the building is adequate
Place cameras at every entrance / exit to the facility
Ensure the cameras cover storage areas andvaults
Cameras in server / machine rooms should cover both the front and back of the racks
Use rack mounted cameras to provide coverage of the ports of computing equipment where content resides; this applies to instances where other cameras have an obscured view of the ports (e.g., equipment housed at colocation data centers.)</t>
  </si>
  <si>
    <t>Business Continuity Testing</t>
  </si>
  <si>
    <t>Business continuity and security incident response plans shall be subject to testing at planned intervals or upon significant organizational or environmental changes. Incident response plans shall involve impacted customers (tenant) and other business relationships that represent critical intra-supply chain business process dependencies.</t>
  </si>
  <si>
    <t>CCM V3.0.1 BCR-02</t>
  </si>
  <si>
    <t>Change Control &amp; Configuration Management</t>
  </si>
  <si>
    <t>MS - 07 - 00 - 00</t>
  </si>
  <si>
    <t>Establish policies and procedures to ensure new data, applications, network, and systems components have been pre-approved by business leadership.</t>
  </si>
  <si>
    <t>Include documentation that describes installation, configuration and use of devices, services and features, and update documentation as needed
Document known issues and procedures for dealing with them
Include procedures for reporting bugs and security vulnerabilities
Restrict and monitor the installation of hardware or software
Manage risks associated with changes to data, applications, network infrastructure and systems
Review security controls and integrity procedures to ensure they will not be compromised by changes
Ensure that appropriate backup or roll-back procedures are documented and tested
Identify all affected computer software, data files, database entities, and infrastructure
Minimize business disruption when implementing changeDocument and retain all change requests, testing results and management approvals</t>
  </si>
  <si>
    <t>User Access</t>
  </si>
  <si>
    <t>Physical access to information assets and functions by users and support personnel shall be restricted.</t>
  </si>
  <si>
    <t>CCM V3.0.1 DCS-09</t>
  </si>
  <si>
    <t>Client Assets</t>
  </si>
  <si>
    <t>PS - 15 - 01 - 00</t>
  </si>
  <si>
    <t>Store client assets in a restricted and secure area (e.g.,
vault, safe, or other secure storage location).</t>
  </si>
  <si>
    <t>Implement an additional safe or high-security cage within thevaultfor highly sensitive titles
Sensitive content should also be stored in a secure segregated area (e.g., safe, cage or other isolated area) and segregated from other content
A safe weighing less than 300 lbs. should be secured to an immovable surface (e.g., floor, wall). Note: Bolting the safe may make its' contents vulnerable to fire damage. This is not recommended for storing backups</t>
  </si>
  <si>
    <t>PS - 15 - 02 - 00</t>
  </si>
  <si>
    <t>Consider requiring two company personnel with separate access cards or keys / pins to unlock highly sensitive areas (e.g., safe, high-security cage) after-hours.</t>
  </si>
  <si>
    <t>PS - 15 - 03 - 00</t>
  </si>
  <si>
    <t>Use a locked fireproof safe to store undelivered packages that are kept at the facility overnight.</t>
  </si>
  <si>
    <t>Custom</t>
  </si>
  <si>
    <t>PS - 15 - 04 - 00</t>
  </si>
  <si>
    <t>Implement a dedicated, secure area (e.g., security cage, secure room) for the storage of undelivered screeners that is locked, access-controlled, and monitored with surveillance cameras and/or security guards.</t>
  </si>
  <si>
    <t>Limit access to personnel who require access for their job role
Ensure that the screener storage area is completely enclosed, locked and monitored at all times
Implement a process to review surveillance footage on a regular basis</t>
  </si>
  <si>
    <t>PS - 15 - 00 - 00</t>
  </si>
  <si>
    <t>Restrict access to finished client assets to personnel responsible for tracking and managing assets.</t>
  </si>
  <si>
    <t>Restrict access to only thevaultstaff, who can then authorize individuals to check out client assets when presented with a valid work order request
Segregate duties so that no member of thevaultstaff handles production data for processing</t>
  </si>
  <si>
    <t>Client Portal</t>
  </si>
  <si>
    <t>DS - 15 - 01 - 00</t>
  </si>
  <si>
    <t>Assign unique credentials (e.g., username and password) to portal users and distribute credentials to clients securely.</t>
  </si>
  <si>
    <t>Do not embed user names and passwords in content links
Consider distributing the user credentials and content links in separate emails
Consider distributing user credentials via phone or SMS
Consider distributing encryption keys via out of band transfer
Create a password policy that consists of the following:Minimum password length of 8 characters
Minimum of 3 of the following parameters: upper case, lower case, numeric, and special characters
Maximum password age of 90 days
Minimum password age of 1 day
Maximum invalid logon attempts of between 3 and 5 attempts
User accounts locked for invalid logon attempts should be manually unlocked, and should not automatically unlock after a certain amount of time has passed
Password history of ten previous passwordsNIST SP 800-63-3 DIGITAL IDENTITY GUIDELINESnew rules June 2017</t>
  </si>
  <si>
    <t>DS - 15 - 10 - 00</t>
  </si>
  <si>
    <t>Allow only authorized personnel to request the establishment of a connection with the telecom service provider.</t>
  </si>
  <si>
    <t>DS - 15 - 02 - 00</t>
  </si>
  <si>
    <t>Ensure users only have access to their own digital assets (i.e., client A must not have access to client B’s content).</t>
  </si>
  <si>
    <t>Implement a process to review file/directory permissions at least quarterly
Ensure that access is restricted to only those that require it</t>
  </si>
  <si>
    <t>DS - 15 - 03 - 00</t>
  </si>
  <si>
    <t>Place the web portal on a dedicated server in the DMZ and limit access to/from specific IPs and protocols.</t>
  </si>
  <si>
    <t>Implement Access Control Lists (ACLs) that restrict all ports other than those required by the client portal
Implement ACLs to restrict traffic between the internal network and the DMZ to specific source/destination IP addresses
Harden systems prior to placing them in the DMZ (refer to DS-1.5 for suggestions)</t>
  </si>
  <si>
    <t>DS - 15 - 04 - 00</t>
  </si>
  <si>
    <t>Prohibit the use of third-party production software/systems/services that are hosted on an internet web server unless approved by client in advance.</t>
  </si>
  <si>
    <t>Consider adding one or more of the following:
Multi-factor authentication
Identity and access management system
Single sign on system
Identity federation standards
Use a VPN connection with advanced encryption standard (AES-256)</t>
  </si>
  <si>
    <t>DS - 15 - 05 - 00</t>
  </si>
  <si>
    <t>Use HTTPS and enforce use of a strong cipher suite (e.g., TLS v1) for the internal/external web portal. Acquire an HTTPS public key certificate signed by a certificate authority trusted by a majority of web browsers.</t>
  </si>
  <si>
    <t>Ensure certificates are up to date and not expired
Avoid the use of self-signed certificates</t>
  </si>
  <si>
    <t>Dev lifecycle</t>
  </si>
  <si>
    <t>DS - 15 - 06 - 00</t>
  </si>
  <si>
    <t>Do not use persistent cookies or cookies that store credentials in plaintext.</t>
  </si>
  <si>
    <t>Review the use of cookies by existing web-based applications and ensure none of them store credentials in plaintext
If an application is storing credentials in plaintext cookies then take one of the following actions:Reconfigure the application
Update the application
Request a security patch from the application developer</t>
  </si>
  <si>
    <t>DS - 15 - 07 - 00</t>
  </si>
  <si>
    <t>Set access to content on internal or external portals to expire automatically at predefined intervals, where configurable.</t>
  </si>
  <si>
    <t>Penetration Tests and Red Team Exercises</t>
  </si>
  <si>
    <t>Conduct Regular External and Internal Penetration Tests</t>
  </si>
  <si>
    <t>Conduct regular external and internal penetration tests to identify vulnerabilities and attack vectors that can be used to exploit enterprise systems successfully.</t>
  </si>
  <si>
    <t>CIS V7 20.02</t>
  </si>
  <si>
    <t>DS - 15 - 08 - 00</t>
  </si>
  <si>
    <t>Test for web application vulnerabilities quarterly and remediate any validated issues.</t>
  </si>
  <si>
    <t>Use industry accepted testing guidelines, such as those issued by the Open Web Application Security Project (OWASP) to identify common web application vulnerabilities such as Cross Site Scripting (XSS), SQL Injection, and Cross Site Request Forgery (CSRF)
Testing should be performed by an independent third party
See Appendix G for further informationOpen Web Application Security Project (OWASP)</t>
  </si>
  <si>
    <t>Establish a Penetration Testing Program</t>
  </si>
  <si>
    <t>Establish a program for penetration tests that includes a full scope of blended attacks, such as wireless, client-based, and web application attacks.</t>
  </si>
  <si>
    <t>CIS V7 20.01</t>
  </si>
  <si>
    <t>DS - 15 - 09 - 00</t>
  </si>
  <si>
    <t>Perform annual penetration testing of web applications and remediate any validated issues.</t>
  </si>
  <si>
    <t>Use industry accepted testing guidelines, such as those issued by the Open Web Application Security Project (OWASP) to identify common web application vulnerabilities such as Cross Site Scripting (XSS), SQL Injection, and Cross Site Request Forgery (CSRF)
Testing should be performed by an independent third party
See Appendix G for further information</t>
  </si>
  <si>
    <t>Data Protection</t>
  </si>
  <si>
    <t>Monitor and Block Unauthorized Network Traffic</t>
  </si>
  <si>
    <t>Deploy an automated tool on network perimeters that monitors for unauthorized transfer of sensitive information and blocks such transfers while alerting information security professionals.</t>
  </si>
  <si>
    <t>CIS V7 13.03</t>
  </si>
  <si>
    <t>DS - 15 - 11 - 00</t>
  </si>
  <si>
    <t>Prohibit transmission of content using email (including webmail).</t>
  </si>
  <si>
    <t>Consider the use of secure email appliance servers to encrypt emails and attachments (e.g., Cisco IronPort, Sophos E-Mail Security Appliance, Symantec PGP Universal Gateway Email)</t>
  </si>
  <si>
    <t>DS - 15 - 12 - 00</t>
  </si>
  <si>
    <t>Review access to the client web portal at least quarterly.</t>
  </si>
  <si>
    <t>Remove access rights to the client web portal once projects have been completed
Remove any inactive accounts
Consider sending automatic email notifications to an appropriate party whenever data is transferred</t>
  </si>
  <si>
    <t>DS - 15 - 13 - 00</t>
  </si>
  <si>
    <t>Implement a process to review the facility's public informational website and other online industry resources for sensitive information that could be leveraged by an attacker (e.g. mentions of internal infrastructure and technologies, content transfer servers, IP addresses, photos of sensitive areas, current content being worked on, etc.)</t>
  </si>
  <si>
    <t>Implement a change control / approval process before content can be added to or modified on the public informational website.
Review IMDb, LinkedIn, etc.</t>
  </si>
  <si>
    <t>DS - 15 - 00 - 00</t>
  </si>
  <si>
    <t>Restrict access to web portals which are used for transferring content, streaming content and key distribution to authorized users.</t>
  </si>
  <si>
    <t>Implement access control measure around web portals that transfer content, stream content and distribute keys by implementing one or more of the following:
Require user credentials
Integrate machine and/or user keys for authentication and authorization
Manage encryption keys using proper segregation of duties (e.g., one person should create the keys and another person should use the keys to encrypt the content)
Limit portal access to specific networks, VLANs, subnets, and/or IP address ranges
Restrict the ability to upload/download as applicable from the client portal</t>
  </si>
  <si>
    <t>Non-Disclosure Agreements</t>
  </si>
  <si>
    <t>Requirements for non-disclosure or confidentiality agreements reflecting the organization's needs for the protection of data and operational details shall be identified, documented, and reviewed at planned intervals.</t>
  </si>
  <si>
    <t>CCM V3.0.1 HRS-06</t>
  </si>
  <si>
    <t>Confidentiality Agreements</t>
  </si>
  <si>
    <t>MS - 11 - 00 - 00</t>
  </si>
  <si>
    <t>Require allcompany personnelto sign a confidentiality agreement (e.g., non-disclosure) upon hire and annually thereafter, that includes requirements for handling and protecting content.</t>
  </si>
  <si>
    <t>Include non-disclosure guidance pertaining to confidentiality after termination of their employment, contract, or agreement
Explain the importance of confidentiality / NDA in non-legal terms, as necessary
Ensure all relevant information on equipment used bycompany personnelto handle business-related sensitive content is transferred to the organization and securely removed from the equipment
Management must retain signed confidentiality agreements for allcompany personnel</t>
  </si>
  <si>
    <t>Asset Returns</t>
  </si>
  <si>
    <t>Upon termination of workforce personnel and/or expiration of external business relationships, all organizationally-owned assets shall be returned within an established period.</t>
  </si>
  <si>
    <t>CCM V3.0.1 HRS-01</t>
  </si>
  <si>
    <t>MS - 11 - 01 - 00</t>
  </si>
  <si>
    <t>Require allcompany personnelto return all content and client information in their possession upon termination of their employment or contract.</t>
  </si>
  <si>
    <t>Utilize an off boarding process for terminated employees to ensure the following:
all content and client information is returned
company equipment and property is returned
keys, access cards, badges are returned
reasons for termination are documented
user accounts / access rights on all systems are removed or disabled</t>
  </si>
  <si>
    <t>Infrastructure &amp; Virtualization Security</t>
  </si>
  <si>
    <t>Audit Logging / Intrusion Detection</t>
  </si>
  <si>
    <t>Higher levels of assurance are required for protection, retention, and lifecycle management of audit logs, adhering to applicable legal, statutory or regulatory compliance obligations and providing unique user access accountability to detect potentially suspicious network behaviors and/or file integrity anomalies, and to support forensic investigative capabilities in the event of a security breach.</t>
  </si>
  <si>
    <t>CCM V3.0.1 IVS-01</t>
  </si>
  <si>
    <t>Content Tracking</t>
  </si>
  <si>
    <t>DS - 12 - 01 - 00</t>
  </si>
  <si>
    <t>Retain digital content movement transaction logs for one year.</t>
  </si>
  <si>
    <t>Include the following:
Time and date of check-in/check-out
Name and unique id of the individual who checked out an asset
Reason for check-out o Location of content</t>
  </si>
  <si>
    <t>DS - 12 - 02 - 00</t>
  </si>
  <si>
    <t>Review logs from digital content management system periodically and investigate anomalies.</t>
  </si>
  <si>
    <t>Data Security &amp; Information Lifecycle Management</t>
  </si>
  <si>
    <t>Classification</t>
  </si>
  <si>
    <t>Data and objects containing data shall be assigned a classification by the data owner based on data type, value, sensitivity, and criticality to the organization.</t>
  </si>
  <si>
    <t>DS - 12 - 03 - 00</t>
  </si>
  <si>
    <t>Use client AKAs (“aliases”) in asset tracking systems, unless otherwise as directed by the client.</t>
  </si>
  <si>
    <t>Restrict knowledge of client AKAs to personnel involved in processing client assets</t>
  </si>
  <si>
    <t>Require All Remote Login to Use Multi-factor Authentication</t>
  </si>
  <si>
    <t>Require all remote login access to the organization's network to encrypt data in transit and use multi-factor authentication.</t>
  </si>
  <si>
    <t>CIS V7 12.11</t>
  </si>
  <si>
    <t>DS - 12 - 04 - 00</t>
  </si>
  <si>
    <t>Use enterprise (not personal) versions of online or web based collaboration services (e.g., Google Docs, etc.) for tracking content, managing inventory, or work management,
Utilize multi-factor authentication and centrally managed user accounts and access to data.</t>
  </si>
  <si>
    <t>Implement two-factor authentication
Subscribe to enterprise or corporate editions to allow centralized management of users and access to data
Review user accounts and access to data and files on a quarterly basis (refer to DS-7.6)
Implement a periodic process to purge old data and files</t>
  </si>
  <si>
    <t>DS - 12 - 00 - 00</t>
  </si>
  <si>
    <t>Implement a digital content management system to provide detailed tracking of digital content.</t>
  </si>
  <si>
    <t>Log all digital content that is checked-in/checked-out
Log the digital location of all content
Log the expected duration of each check-out
Log the time and date of each transaction</t>
  </si>
  <si>
    <t>Off-Site Equipment</t>
  </si>
  <si>
    <t>Policies and procedures shall be established for the secure disposal of equipment (by asset type) used outside the organization's premises. This shall include a wiping solution or destruction process that renders recovery of information impossible. The erasure shall consist of a full overwrite of the drive to ensure that the erased drive is released to inventory for reuse and deployment, or securely stored until it can be destroyed.</t>
  </si>
  <si>
    <t>CCM V3.0.1 DCS-05</t>
  </si>
  <si>
    <t>Disposals</t>
  </si>
  <si>
    <t>PS - 16 - 01 - 00</t>
  </si>
  <si>
    <t>Store elements targeted for recycling / destruction in a secure location / container to prevent the copying and reuse of assets prior to disposal.</t>
  </si>
  <si>
    <t>Establish and implement policies that limit the duration (e.g., 30 days) of storing rejected, damaged, and obsolete stock before recycling/destruction
Keep highly sensitive assets in secure areas (e.g.,vault, safe) prior to recycling/destruction
Ensure that disposal bins are locked</t>
  </si>
  <si>
    <t>PS - 16 - 02 - 00</t>
  </si>
  <si>
    <t>Maintain a log of asset disposal for at least 12 months.</t>
  </si>
  <si>
    <t>Integrate the logging of asset disposal into theasset managementprocess
Include a final disposal record for disposed assets in disposal logs</t>
  </si>
  <si>
    <t>PS - 16 - 03 - 00</t>
  </si>
  <si>
    <t>Destruction must be performed on site. On site destruction must be supervised and signed off by two company personnel. If a third party destruction company is engaged, destruction must be supervised and signed off by two company personnel and certificates of destruction must be retained.</t>
  </si>
  <si>
    <t>Consider requiring the following information on the certificate of destruction:Date of destruction
Description of the asset destroyed/disposed of Method of destruction
Name of individual who destroyed the assets</t>
  </si>
  <si>
    <t>PS - 16 - 04 - 00</t>
  </si>
  <si>
    <t>Use automation to transfer rejected discs from replication machines directly into scrap bins (no machine operator handling).</t>
  </si>
  <si>
    <t>Use segregation of duties (e.g., personnel who create the check disc are separate from personnel who destroy the disc) where automated disposal is not an option
Maintain a signed log of the date and time when the disc was disposed</t>
  </si>
  <si>
    <t>PS - 16 - 00 - 00</t>
  </si>
  <si>
    <t>Require that rejected, damaged, and obsolete stock (DVDs, tapes, and other storage media) containing client assets are erased, degaussed, shredded, or physically destroyed before disposal.</t>
  </si>
  <si>
    <t>Implement processes to inventory and reconcile stock, and then securely recycle or destroy rejected, damaged, and obsolete stock
Irreparably damage media before placing into scrap bin
Consider referencing U.S. Department of Defense 5220.22-M for digital shredding and wiping standards</t>
  </si>
  <si>
    <t>PS - 16 - 00 - 01</t>
  </si>
  <si>
    <t>Finished elements (e.g., check discs, test prints, mock- ups, ADR scripts) should be destroyed immediately after use, unless otherwise specified by content owners.
Require paper materials containing client assets (scripts, artwork, storyboards, etc.) be physically destroyed before disposal.</t>
  </si>
  <si>
    <t>Shredders must cut paper in a cross-hatch pattern
Shred bins must be locked with openings small enough that a hand cannot fit inside
Restrict keys to shred bins on a least privilege basis
Purge Copier hard drives on at least a weekly basis</t>
  </si>
  <si>
    <t>Policy</t>
  </si>
  <si>
    <t>Policies and procedures shall be established, and supporting business processes implemented, for maintaining a safe and secure working environment in offices, rooms, facilities, and secure areas storing sensitive information.</t>
  </si>
  <si>
    <t>CCM V3.0.1 DCS-06</t>
  </si>
  <si>
    <t>Electronic Access Control</t>
  </si>
  <si>
    <t>PS - 07 - 01 - 00</t>
  </si>
  <si>
    <t>Restrict electronic access system administration to appropriate personnel.</t>
  </si>
  <si>
    <t>Restrict electronic system administration to designated personnel and do not allow individuals who have access to production content to perform administrative electronic access tasks
Assign an independent team to administer and manage electronic access</t>
  </si>
  <si>
    <t>PS - 07 - 02 - 00</t>
  </si>
  <si>
    <t>Store card stock andelectronic access devices(e.g., keycards, key fobs) in a locked cabinet and ensureelectronic access devicesremain disabled prior to being assigned to personnel. Store unassigned electronic access devices (e.g., keycards, key fobs) in a locked cabinet and ensure these remain disabled prior to being assigned to personnel.</t>
  </si>
  <si>
    <t>Limit access to the locked cabinet to thekeycard/electronic access devicesystem administration team
Require sign-out for inventory removal</t>
  </si>
  <si>
    <t>PS - 07 - 03 - 00</t>
  </si>
  <si>
    <t>Disable lostelectronic accessdevices (e.g., keycards, key fobs) in the system before issuing a newelectronic access device.</t>
  </si>
  <si>
    <t>Educatecompany personnelandthird party workersto report lostelectronic access devicesimmediately to prevent unauthorized access into the facility
Require identification before issuing replacementelectronic access devices</t>
  </si>
  <si>
    <t>PS - 07 - 04 - 00</t>
  </si>
  <si>
    <t>Issue third party accesselectronic access deviceswith a set expiration date (e.g. 90 days) based on an approved timeframe.</t>
  </si>
  <si>
    <t>Ensure that thirdparty electronic access devicesare easily distinguishable fromcompany personnelelectronic access devices
Ensure that expiration date is easily identifiable on theelectronic access devices
Assign thirdpartyelectronic access devices on a need-to- know basis</t>
  </si>
  <si>
    <t>PS - 07 - 00 - 00</t>
  </si>
  <si>
    <t>Implement electronic access throughout the facility to cover all entry/exit points and all areas where content is stored, transmitted, or processed.</t>
  </si>
  <si>
    <t>Assign electronic access to specific facility areas based on job function and responsibilities
Update electronic access accordingly when roles change or upon termination of company personnel and third party workers
Keep a log that maps electronic access device number to company personnel
See Logging and Monitoring PS-10.0
Review the times when electronic access is not required for common areas (e.g., public elevators)</t>
  </si>
  <si>
    <t>Entry/Exit Points</t>
  </si>
  <si>
    <t>PS - 01 - 01 - 00</t>
  </si>
  <si>
    <t>Control access to areas where content is handled by segregating the content area from other facility areas (e.g., administrative offices, waiting rooms, loading docks, courier pickup and drop-off areas, replication and mastering).</t>
  </si>
  <si>
    <t>Allow access to content / production areas on a need-to- know basis
Require rooms used for screening purposes to be access- controlled (e.g., projection booths)
Limit access into rooms wheremediaplayers are present (e.g., Blu-ray, DVD)
Enforce a segregation of duties model which restricts any single person from having access to both the replication and mastering rooms</t>
  </si>
  <si>
    <t>PS - 01 - 02 - 00</t>
  </si>
  <si>
    <t>Control access where there are collocated businesses in a facility, which includes but is not limited to the following:
Segregating work areas
Implementing access-controlled entrances and exits that can be segmented per business unit
Logging and monitoring of all entrances and exits within facility
All tenants within the facility must be reported to client prior to engagement</t>
  </si>
  <si>
    <t>PS - 01 - 00 - 00</t>
  </si>
  <si>
    <t>Secure all entry/exit points of the facility at all times, including loading dock doors and windows.</t>
  </si>
  <si>
    <t>Permit entry / exit points to be unlocked during business hours if the reception area is segregated from the rest of the facility with access-controlled doors</t>
  </si>
  <si>
    <t>Datacenter Utilities / Environmental Conditions</t>
  </si>
  <si>
    <t>Data center utilities services and environmental conditions (e.g., water, power, temperature and humidity controls, telecommunications, and internet connectivity) shall be secured, monitored, maintained, and tested for continual effectiveness at planned intervals to ensure protection from unauthorized interception or damage, and designed with automated fail-over or other redundancies in the event of planned or unplanned disruptions.</t>
  </si>
  <si>
    <t>CCM V3.0.1 BCR-03</t>
  </si>
  <si>
    <t>Environmental</t>
  </si>
  <si>
    <t>PS - 22 - 00 - 00</t>
  </si>
  <si>
    <t>Maintain optimal temperature and humidity set-points to facilitate optimal performance of equipment and to reduce the likelihood of catastrophic hardware failures for areas that house servers, storage devices, LAN equipment, network communications devices, and storage media.</t>
  </si>
  <si>
    <t>Recommended temperature and humidity settings: Temperature (Low End): 64.4 F (18 C) Temperature (High End): 80.6 (27 C)Moisture (Low End): 40% relative humidity and 41.9 F (5.5
C) dew point
Moisture (High End): 60% relative humidity and 59 F (15
C) dew point</t>
  </si>
  <si>
    <t>Governance and Risk Management</t>
  </si>
  <si>
    <t>Management Oversight</t>
  </si>
  <si>
    <t>Managers are responsible for maintaining awareness of, and complying with, security policies, procedures, and standards that are relevant to their area of responsibility.</t>
  </si>
  <si>
    <t>CCM V3.0.1 GRM-03</t>
  </si>
  <si>
    <t>Executive Security Awareness/ Oversight</t>
  </si>
  <si>
    <t>MS - 01 - 00 - 00</t>
  </si>
  <si>
    <t>Establish an information security management system that implements a control framework for information security which is approved by the business owner(s) / senior management.</t>
  </si>
  <si>
    <t>Reference established information and content security frameworks e.g. MPAA Best Practices, ISO27001’s, NIST 800-53, SANS, CoBIT, etc.
Establish an independent team for information security. Persons responsible for information security should not be working on content.</t>
  </si>
  <si>
    <t>Supply Chain Management, Transparency, and Accountability</t>
  </si>
  <si>
    <t>Provider Internal Assessments</t>
  </si>
  <si>
    <t>The provider shall perform annual internal assessments of conformance to, and effectiveness of, its policies, procedures, and supporting measures and metrics.</t>
  </si>
  <si>
    <t>CCM V3.0.1 STA-04</t>
  </si>
  <si>
    <t>MS - 01 - 01 - 00</t>
  </si>
  <si>
    <t>Review content / information security management policies and processes at least annually. Policies must be approved by senior management.</t>
  </si>
  <si>
    <t>Consider adjustments to policies and procedures from the following changes:
Organization’s business, services offered, etc.
Technology infrastructure
Client requirements
Regulations or laws
Risk landscape</t>
  </si>
  <si>
    <t>MS - 01 - 02 - 00</t>
  </si>
  <si>
    <t>Train and engage executive management/owner(s) on the business' responsibilities to protect content at least annually.</t>
  </si>
  <si>
    <t>Trainings and attendees should be documented in training logs</t>
  </si>
  <si>
    <t>MS - 01 - 03 - 00</t>
  </si>
  <si>
    <t>Create an information security management group to establish and review information security management policies.</t>
  </si>
  <si>
    <t>Members of the information security management group should also attend security awareness training (see MS- 1.2)</t>
  </si>
  <si>
    <t>Firewall / WAN / Perimeter Security</t>
  </si>
  <si>
    <t>DS - 01 - 01 - 00</t>
  </si>
  <si>
    <t>Implement a process to review firewall Access Control Lists (ACLs) to confirm configuration settings are appropriate and required by the business every 6 months.</t>
  </si>
  <si>
    <t>Export ACLs from firewalls and/or routers
Review ACLs to confirm that network access is appropriate
Require management sign-off of review, as well as any firewall rule changes
Records of all externally accessible servers as well as eachbusiness caseand system owner of each server should be maintained
Update ACLs accordingly</t>
  </si>
  <si>
    <t>DS - 01 - 10 - 00</t>
  </si>
  <si>
    <t>Secure any point to point connections by using dedicated, private connections and / or encryption.</t>
  </si>
  <si>
    <t>Connections over the Internet or public networks should be encrypted using site-to-site VPN.
Consider encrypting connections over private connections (e.g. dark fiber, leased lines, frame relay, MPLS, etc.)
Use advanced encryption standard (AES256) or higher for encryption
All point-to-point (e.g., VPN, private fiber, etc...) connections within the organization through which content travels should be documented and reviewed for usage and business validity at least every six months, three months recommended</t>
  </si>
  <si>
    <t>Limitation and Control of Network Ports, Protocols, and Services</t>
  </si>
  <si>
    <t>Apply Host-based Firewalls or Port Filtering</t>
  </si>
  <si>
    <t>Apply host-based firewalls or port filtering tools on end systems, with a default-deny rule that drops all traffic except those services and ports that are explicitly allowed.</t>
  </si>
  <si>
    <t>CIS V7 09.04</t>
  </si>
  <si>
    <t>DS - 01 - 02 - 00</t>
  </si>
  <si>
    <t>Deny all incoming and outgoing network requests by default. Enable only explicitly defined incoming requests by specific protocol and destination. Enable only explicitly defined outgoing requests by specific protocol and source.</t>
  </si>
  <si>
    <t>Block all unused ports and services
For externally accessible hosts, only allow incoming requests to needed ports on those hosts
Restrict all unencrypted communication protocols such as Telnet and FTP
Replace unencrypted protocols with encrypted versions</t>
  </si>
  <si>
    <t>DS - 01 - 03 - 00</t>
  </si>
  <si>
    <t>Place externally accessible servers (e.g., web servers) within the DMZ.</t>
  </si>
  <si>
    <t>Isolate servers in the DMZ to provide only one type of service per server (e.g., web server, etc.)
Implement ACLs to restrict access to the internal network from the DMZ</t>
  </si>
  <si>
    <t>Continuous Vulnerability Management</t>
  </si>
  <si>
    <t>Deploy Automated Operating System Patch Management Tools</t>
  </si>
  <si>
    <t>Deploy automated software update tools in order to ensure that the operating systems are running the most recent security updates provided by the software vendor.</t>
  </si>
  <si>
    <t>CIS V7 03.04</t>
  </si>
  <si>
    <t>DS - 01 - 04 - 00</t>
  </si>
  <si>
    <t>Implement a process to patch network infrastructure devices (e.g., firewalls, routers, switches, etc.), SAN/NAS (Storage Area Networks and Network Attached Storage), and servers.</t>
  </si>
  <si>
    <t>Implement a regular (e.g. monthly) process to identify, evaluate and test patches for network infrastructure devices, SAN/NAS and servers
Update network infrastructure devices, SAN/NAS, and servers to patch levels that address significant security vulnerabilities
Address critical patches within 48 hours
Consider the deployment of a centrally managed patch management system</t>
  </si>
  <si>
    <t>Ensure Only Approved Ports, Protocols and Services Are Running</t>
  </si>
  <si>
    <t>Ensure that only network ports, protocols, and services listening on a system with validated business needs, are running on each system.</t>
  </si>
  <si>
    <t>CIS V7 09.02</t>
  </si>
  <si>
    <t>DS - 01 - 05 - 00</t>
  </si>
  <si>
    <t>Harden network infrastructure devices, SAN/NAS, and servers based on security configuration standards. Disable SNMP (Simple Network Management Protocol) if it is not in use or use only SNMPv3 or higher and select SNMP community strings that are strong passwords.</t>
  </si>
  <si>
    <t>Consider the following hardening options:
Disable guest accounts and shares
Install anti-virus / anti-malware
Enable software firewalls
Remove unnecessary software
Uninstall/disable unneeded services
Require all users to run as restricted users
Use an ACL that restricts access to the device so that only authorized management systems may be used to connect using SNMPRefer to the following security hardening standards for hardening network infrastructure devices:
NIST https://checklists.nist.gov/
SANS Firewall Checklist, SANS ISO-17799 guide, SANS EnterpriseWirelessNetworkAudit
NSA BGP best practice</t>
  </si>
  <si>
    <t>Credential Lifecycle / Provision Management</t>
  </si>
  <si>
    <t>User access policies and procedures shall be established, and supporting business processes and technical measures implemented, for ensuring appropriate identity, entitlement, and access management for all internal corporate and customer (tenant) users with access to data and organizationally-owned or managed (physical and virtual) application interfaces and infrastructure network and systems components. These policies, procedures, processes, and measures must incorporate the following:
• Procedures, supporting roles, and responsibilities for provisioning and de-provisioning user account entitlements following the rule of least privilege based on job function (e.g., internal employee and contingent staff personnel changes, customer-controlled access, suppliers' business relationships, or other third-party business relationships)
• Business case considerations for higher levels of assurance and multi-factor authentication secrets (e.g., management interfaces, key generation, remote access, segregation of duties, emergency access, large-scale provisioning or geographically-distributed deployments, and personnel redundancy for critical systems)
• Access segmentation to sessions and data in multi-tenant architectures by any third party (e.g., provider and/or other customer (tenant))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Authentication, authorization, and accounting (AAA) rules for access to data and sessions (e.g., encryption and strong/multi-factor, expireable, non-shared authentication secrets)
• Permissions and supporting capabilities for customer (tenant) controls over authentication, authorization, and accounting (AAA) rules for access to data and sessions
• Adherence to applicable legal, statutory, or regulatory compliance requirements</t>
  </si>
  <si>
    <t>CCM V3.0.1 IAM-02</t>
  </si>
  <si>
    <t>DS - 01 - 06 - 00</t>
  </si>
  <si>
    <t>Do not allow direct management of the firewall from any external interfaces (i.e. Internet or WAN facing).</t>
  </si>
  <si>
    <t>Instead use two-factor authentication and a VPN connection with advanced encryption standard (AES-256) to carry out remote administration functions
Require individuals to provide two of the following for non- administrative remote access:Information that the individual knows (e.g., username, password)
A unique physical item that the individual has (e.g.token, keycard, smartphone, certificate)
A unique physical quality/biometrics that is unique to the individual (e.g., fingerprint, retina)</t>
  </si>
  <si>
    <t>Data Recovery Capabilities</t>
  </si>
  <si>
    <t>Ensure Protection of Backups</t>
  </si>
  <si>
    <t>Ensure that backups are properly protected via physical security or encryption when they are stored, as well as when they are moved across the network. This includes remote backups and cloud services.</t>
  </si>
  <si>
    <t>CIS V7 10.04</t>
  </si>
  <si>
    <t>DS - 01 - 07 - 00</t>
  </si>
  <si>
    <t>Store local backups of network infrastructure / SAN/NAS devices and servers on a server in a secure internal network.</t>
  </si>
  <si>
    <t>Configure network infrastructure devices to store backups of configuration files in a secure manner (e.g., encrypted) on the internal network
Ensure that only authorized administrators have access to the storage location and the encrypted backups
Ensure that restrictions are in place to mitigate brute-force attacks and unauthorized access to the configuration files if Trivial File Transfer Protocol (TFTP) is used for backups</t>
  </si>
  <si>
    <t>Run Automated Vulnerability Scanning Tools</t>
  </si>
  <si>
    <t>Utilize an up-to-date SCAP-compliant vulnerability scanning tool to automatically scan all systems on the network on a weekly or more frequent basis to identify all potential vulnerabilities on the organization's systems.</t>
  </si>
  <si>
    <t>CIS V7 03.01</t>
  </si>
  <si>
    <t>DS - 01 - 08 - 00</t>
  </si>
  <si>
    <t>Perform on at least a monthly basisnetwork vulnerability scansof all external IP ranges and hosts and remediate issues.</t>
  </si>
  <si>
    <t>Remediate critical issues that could allow unauthorized access to content within 48 hours.
Remediate non critical issues in a timely manner
Ensure that tools used for scanning/testing accommodate virtualization technologies, if being used
Consider having this performed by an independent third- party</t>
  </si>
  <si>
    <t>DS - 01 - 09 - 00</t>
  </si>
  <si>
    <t>Perform on at least an annual basis,penetration testingof all external IP ranges and hosts and remediate issues.</t>
  </si>
  <si>
    <t>Clock Synchronization</t>
  </si>
  <si>
    <t>A reliable and mutually agreed upon external time source shall be used to synchronize the system clocks of all relevant information processing systems to facilitate tracing and reconstitution of activity timelines.</t>
  </si>
  <si>
    <t>CCM V3.0.1 IVS-03</t>
  </si>
  <si>
    <t>DS - 01 - 11 - 00</t>
  </si>
  <si>
    <t>Implement asynchronized time service protocol(e.g., Network Time Protocol) to ensure all systems have a common time reference.</t>
  </si>
  <si>
    <t>Ensure systems have the correct and consistent time
Ensure time data is protected
Ensure time settings are received from industry-accepted time sources</t>
  </si>
  <si>
    <t>Secure Configuration for Hardware and Software on Mobile Devices, Laptops, Workstations and Servers</t>
  </si>
  <si>
    <t>Establish Secure Configurations</t>
  </si>
  <si>
    <t>Maintain documented, standard security configuration standards for all authorized operating systems and software.</t>
  </si>
  <si>
    <t>CIS V7 05.01</t>
  </si>
  <si>
    <t>DS - 01 - 12 - 00</t>
  </si>
  <si>
    <t>Establish, document and implement baseline security requirements for WAN network infrastructure devices and services.</t>
  </si>
  <si>
    <t>Ensure system defaults that could create vulnerabilities are modified before being placed into production
Consider continuous monitoring to report compliance of infrastructure against security baselines</t>
  </si>
  <si>
    <t>Wireless Security</t>
  </si>
  <si>
    <t>Policies and procedures shall be established, and supporting business processes and technical measures implemented, to protect wireless network environments, including the following:
• Perimeter firewalls implemented and configured to restrict unauthorized traffic
• Security settings enabled with strong encryption for authentication and transmission, replacing vendor default settings (e.g., encryption keys, passwords, and SNMP community strings)
• User access to wireless network devices restricted to authorized personnel
• The capability to detect the presence of unauthorized (rogue) wireless network devices for a timely disconnect from the network</t>
  </si>
  <si>
    <t>CCM V3.0.1 IVS-12</t>
  </si>
  <si>
    <t>DS - 01 - 00 - 00</t>
  </si>
  <si>
    <t>Separate external network(s)/WAN(s) from the internal network(s) by using inspection firewall(s) with Access Control Lists that prevent unauthorized access to any internal network and with the ability to keep up with upload and download traffic.</t>
  </si>
  <si>
    <t>Configure WAN firewalls with Access Control Lists that deny all traffic to any internal network other than to explicit hosts that reside on the DMZ
Configure the WAN network to prohibit direct network access to the internal content / production network
Include detailed WAN documentation that accurately shows and describes the number of connections to and from all external facing devices
Firewall rules must be configured to generate logs for all traffic and for all configuration changes, and logs should be inspected on at least a monthly basis
Firewall should have a subscription to anti-virus and intrusion detection updates, and updates should occur at least once per week
Consider including the following in the firewall configuration:Anti-spoofing filters
Block non-routable IP addresses
Block internal addresses over external ports
Block UDP and ICMP echo requests
Block unused ports and services
Block unauthorized DNS zone transfers
Apply egress filtering, so outgoing traffic can only come from an internal address</t>
  </si>
  <si>
    <t>Network Security</t>
  </si>
  <si>
    <t>Network environments and virtual instances shall be designed and configured to restrict and monitor traffic between trusted and untrusted connections. These configurations shall be reviewed at least annually, and supported by a documented justification for use for all allowed services, protocols, ports, and by compensating controls.</t>
  </si>
  <si>
    <t>CCM V3.0.1 IVS-06</t>
  </si>
  <si>
    <t>I/O Device Security</t>
  </si>
  <si>
    <t>DS - 05 - 00 - 01</t>
  </si>
  <si>
    <t>Implement a multi-layered network architecture for ingesting content from external networks (Internet) into the production network, and moving content from the production network to external networks.</t>
  </si>
  <si>
    <t>Implement separate isolated networks for data I/O and production.
Use dedicated data I/O workstations to move content between external networks (Internet) and inbox / outbox storage.
Inbox / outbox storage should be local to data I/O workstations or located in data I/O network
Use a separate set of credentials, one for the data I/O side, and another for the production side to access the inbox/outbox storage
Data movement must be initiated from the more secure layer: i.e. push / pull content at the data I/O zone to / from Internet; push / pull content at the production network to / from the data IO zone
Accordingly, implement strict (IP and port) layer 2/3 ACLs to allow outbound network requests from the more trusted inner layer, and deny all inbound requests from the less trusted outer layers
Delete content after it is moved from the inbox / outbox storage. Consider the use of scripts to automatically delete content in the inbox / outbox storage after it has been there for a certain period of time, e.g. 24-48 hours.
For facilities with sufficient resources, consider stronger separation of duties: requiring two different sets of individuals, one on production side, and one on data I/O side, to move content from production to external networks.
Exceptions:Use of separate volumes for the inbox / outbox storage on the same SAN used for production is allowed if access to the data IO and production volumes can be restricted via layer 2/3 ACLs (Isilon, NetApp, etc.)
Other secure implementations may exist: e.g. dedicated inbox / outbox storage located in the production network, but only accessible from the data I/O network</t>
  </si>
  <si>
    <t>DS - 05 - 01 - 00</t>
  </si>
  <si>
    <t>Block input/output (I/O), mass storage, external storage, and mobile storage devices (e.g., USB, FireWire, Thunderbolt, SATA, SCSI, etc.) and optical media burners (e.g., DVD, Blu-Ray, CD, etc.) on all systems that handle or store content, with the exception of systems used for content I/O.
Refer to DS-4.0 for disconnecting wireless NICs.</t>
  </si>
  <si>
    <t>Consider the following for blocking I/O devices:
Change the registry setting to restrict write access to I/O devices for MS Windows-based systems
Remove the mass storage file to control write access on production stations for Mac-based systems
Disable I/O devices using group policy for systems using Microsoft Active Directory or Apple Open Directory
Use I/O port monitoring software to detect port usage if blocking output devices is not feasibleWrite access to external devices is allowed if there is a valid business justification. Computers that allow write-access to external devices must utilize an I/O port monitoring and logging solution.</t>
  </si>
  <si>
    <t>DS - 05 - 00 - 00</t>
  </si>
  <si>
    <t>Designate specific data I/O systems to be used for uploading/downloading content from / to external networks (Internet).</t>
  </si>
  <si>
    <t>Implement ACLs to allow traffic between the content/production network and systems used for I/O for specific source/destination IP addresses
Implement whitelisting to restrict content downloads and uploads to only authorized external sources and destinations</t>
  </si>
  <si>
    <t>Identification</t>
  </si>
  <si>
    <t>PS - 03 - 00 - 00</t>
  </si>
  <si>
    <t>Providecompany personneland long-termthird party workers(e.g., janitorial) with a photoidentification badgethat is required to be visible at all times.</t>
  </si>
  <si>
    <t>Issue photoidentification badgeto allcompany personneland long-termthird party workersafter a background check has been completed
Establish and implement a process for immediately retrieving photoidentification badgeupon termination
Consider omitting location, company name, logo and other specific information on the photoidentification badge
Consider using thephoto identification badgeas the access key card where possible
Require employees to immediately report lost or stolenphoto identification badges
Provide a 24/7 telephone number or website to report lost or stolenphoto identification badges
Train and encourage employees to challenge persons without visible identification</t>
  </si>
  <si>
    <t>Security Incident Management, E-Discovery, &amp; Cloud Forensics</t>
  </si>
  <si>
    <t>Incident Management</t>
  </si>
  <si>
    <t>Policies and procedures shall be established, and supporting business processes and technical measures implemented, to triage security-related events and ensure timely and thorough incident management, as per established IT service management policies and procedures.</t>
  </si>
  <si>
    <t>CCM V3.0.1 SEF-02</t>
  </si>
  <si>
    <t>Incident Response</t>
  </si>
  <si>
    <t>MS - 05 - 00 - 00</t>
  </si>
  <si>
    <t>Establish a formal incident response plan that describes actions to be taken when a security incident is detected and reported.</t>
  </si>
  <si>
    <t>Consider including the following sections in the incident response plan:
Definition of incident 
Notification of security team 
Escalation to management 
Analysis of impact and priority 
Containment of impact 
Eradication and recovery
Key contact information, including client studio contact information
Notification of affected business partners and clients 
Notification of law enforcement
Report of details of incident
Reference NIST SP800-61 Revision 2 on Computer Security Incident Handling</t>
  </si>
  <si>
    <t>MS - 05 - 01 - 00</t>
  </si>
  <si>
    <t>Identify the security incident response team who will be responsible for detecting, analyzing, and remediating security incidents.</t>
  </si>
  <si>
    <t>Include representatives from different business functions in order to address security incidents of all types; consider the following:Management Physical security Information security Network team Human resources Legal
Provide training so that members of theincident responseteam understand their roles and responsibilities in handling incidents</t>
  </si>
  <si>
    <t>Incident Reporting</t>
  </si>
  <si>
    <t>Workforce personnel and external business relationships shall be informed of their responsibilities and, if required, shall consent and/or contractually agree to report all information security events in a timely manner. Information security events shall be reported through predefined communications channels in a timely manner adhering to applicable legal, statutory, or regulatory compliance obligations.</t>
  </si>
  <si>
    <t>CCM V3.0.1 SEF-03</t>
  </si>
  <si>
    <t>MS - 05 - 02 - 00</t>
  </si>
  <si>
    <t>Establish a security incident reporting process for individuals to report detected incidents to the security incident responseteam.</t>
  </si>
  <si>
    <t>Consider implementing a group email address for reporting incidents that would inform all members of the incident response team
Communicate and document incidents promptly to clients whose content may have been leaked, stolen or otherwise compromised (e.g., missing client assets), and conduct a post-mortem meeting with management and client.
Implement a security breach notification process, including the use of breach notification forms
Involve the Legal team to determine the correct actions to take for reporting content loss to affected clients
Discuss lessons learned from the incident and identify improvements to the incident response plan and process
Perform root cause analysis to identify security vulnerabilities that allowed the incident to occur
Identify and implement remediating controls to prevent similar incidents from reoccurring
Communicate the results of the post-mortem, including the corrective action plan, to affected clients</t>
  </si>
  <si>
    <t>MS - 05 - 03 - 00</t>
  </si>
  <si>
    <t>(Removed and combined with MS-5.2)</t>
  </si>
  <si>
    <t>MS - 05 - 02 - 01</t>
  </si>
  <si>
    <t>Anonymous reporting should be made available to organizations with 50 or more employees and third party personnel for reporting of content protection and piracy concerns. The anonymous reporting tool consisting of an internal, anonymous telephone number, email address, and / or website should be published and also provided during security awareness training.</t>
  </si>
  <si>
    <t>Internet</t>
  </si>
  <si>
    <t>DS - 02 - 01 - 00</t>
  </si>
  <si>
    <t>Implement email filtering software or appliances that block the following from non-production networks:
Potential phishing emails
Prohibited file attachments (e.g., Visual Basic scripts, executables, etc.)
File size restrictions limited to 30 MB
Known domains that are sources of malware or viruses</t>
  </si>
  <si>
    <t>Identify restricted content types for email attachments and email message body
Implement an email filtering solution and configure based on restricted content types</t>
  </si>
  <si>
    <t>Deploy Application Layer Filtering Proxy Server</t>
  </si>
  <si>
    <t>Ensure that all network traffic to or from the Internet passes through an authenticated application layer proxy that is configured to filter unauthorized connections.</t>
  </si>
  <si>
    <t>CIS V7 12.09</t>
  </si>
  <si>
    <t>DS - 02 - 02 - 00</t>
  </si>
  <si>
    <t>Implement web filtering software or appliances that restrict access to websites known for peer-to-peer file trading, viruses, hacking or other malicious sites.</t>
  </si>
  <si>
    <t>Implement web-filtering/proxy server software to detect and prevent access to malicious websites</t>
  </si>
  <si>
    <t>DS - 02 - 00 - 00</t>
  </si>
  <si>
    <t>Prohibit production network and all systems that process or store digital content from directly accessing the internet, including email. If a business case requires internet access from the production network or from systems that process or store digital content, only approved methods are allowed via use of a remote hosted application / desktop session.</t>
  </si>
  <si>
    <t>Implement firewall rules to deny all outbound traffic by default and explicitly allow specific systems and ports that require outbound transmission to designated internal networks, such as anti-virus definition servers, patching servers, licensing servers (only when local licenses are not available), etc.
Proxy license servers hosted on production networks are allowed provided that outgoing requests to the Internet are via non-persistent connections (open during a maintenance window) via strict ACLs. Patches directly to production workstations are allowed same way (open during a maintenance window).
Handle exceptions using an Internet gateway system (e.g., Citrix, Terminal Services, VNC, etc.) with the following controls:The system is tightly controlled where web browsing is the only function of the server
Access to restricted sites is prohibited, including web-based email sites, peer-to-peer, digital lockers, and other known malicious sites
Restrict content from being transferred to or from the system
Patch and update the system regularly with the latest virus definitions
Review system activity regularly
Block the mapping of local drives, block USB mass storage, block mapping of printers, block copy and paste functions, and block the download/upload to the Internet gateway system from the production network
A KVM, A keyboard / video / mouse (KVM) solution to a machine with Internet access not connected to the production network, may also be consideredEnsure that any physical ports on the KVM switch which are not in use are properly locked down.</t>
  </si>
  <si>
    <t>Inventory Counts</t>
  </si>
  <si>
    <t>PS - 13 - 01 - 00</t>
  </si>
  <si>
    <t>Segregate duties between thevaultstaff and individuals who are responsible for performing inventory counts.</t>
  </si>
  <si>
    <t>Assign non-vaultstaff personnel to do random checks of count results</t>
  </si>
  <si>
    <t>PS - 13 - 00 - 00</t>
  </si>
  <si>
    <t>Perform a quarterly inventory count of each client's asset(s), reconcile againstasset managementrecords, and immediately communicate variances to clients.</t>
  </si>
  <si>
    <t>Inventory Tracking</t>
  </si>
  <si>
    <t>PS - 12 - 01 - 00</t>
  </si>
  <si>
    <t>Barcode or assign unique tracking identifier(s) to client assets and created media (e.g., tapes, hard drives) upon receipt and store assets in the vault when not in use.</t>
  </si>
  <si>
    <t>Apply dual barcodes to track assets (i.e., barcode on both the asset and the container/case)
Send assets directly to thevaultafter being barcoded and return assets to thevaultimmediately when no longer needed</t>
  </si>
  <si>
    <t>PS - 12 - 02 - 00</t>
  </si>
  <si>
    <t>Retain asset movement transaction logs for at least one year.</t>
  </si>
  <si>
    <t>Store physical or digital logs for all asset movements; logs should include:Barcode or unique ID of asset that was checked- in/checked-out
Time and date of check-in/check-out
Name and unique ID of the individual who checked out an asset
Reason for checkout Location of asset</t>
  </si>
  <si>
    <t>PS - 12 - 03 - 00</t>
  </si>
  <si>
    <t>Review logs from contentasset managementsystem at least weekly and investigate anomalies.</t>
  </si>
  <si>
    <t>Identify assets that have not been returned by the expected return date
Follow up with individuals who last checked out assets that are missing
Implement disciplinary procedures for individuals who do not followasset managementpolicies
Consider implementing automated notification when assets are checked out for extended periods of time</t>
  </si>
  <si>
    <t>PS - 12 - 04 - 00</t>
  </si>
  <si>
    <t>Use studio film title aliases on physical assets and in asset tracking systems.</t>
  </si>
  <si>
    <t>Consider removing the studio name on physical assets, when appropriate</t>
  </si>
  <si>
    <t>PS - 12 - 05 - 00</t>
  </si>
  <si>
    <t>Implement and review a daily aging report to identify highly sensitive assets that are checked out from thevaultand not checked back in.</t>
  </si>
  <si>
    <t>Perform daily aging reports either manually or through anasset managementsystem
Investigate all exceptions</t>
  </si>
  <si>
    <t>PS - 12 - 06 - 00</t>
  </si>
  <si>
    <t>Lock up and log assets that are delayed or returned if shipments could not be delivered on time.</t>
  </si>
  <si>
    <t>Establish a procedure for storing assets in an access- controlled area
Maintain documentation that logs the on-site storage of assets, including the date and reason for storage</t>
  </si>
  <si>
    <t>PS - 12 - 00 - 00</t>
  </si>
  <si>
    <t>Implement a content asset management system to provide detailed tracking of physical assets (i.e., received from client created at the facility).</t>
  </si>
  <si>
    <t>Require a release form or work order to confirm that content can be checked out by a specific individual
Require individuals to present identification for authentication
Require a tag (e.g., barcode, unique ID) for all assets
Log all assets that are checked-in/checked-out
Log the expected duration of each check out
Consider the use of an automated alert to provide notifications of assets that have not been returned by end of the business day, or the authorized period of time
Track and follow up with individuals that have outstanding checked-out assets
Log the location of each asset
Log the time and date of each transaction</t>
  </si>
  <si>
    <t>Data Focus Risk Assessments</t>
  </si>
  <si>
    <t>Risk assessments associated with data governance requirements shall be conducted at planned intervals and shall consider the following:
• Awareness of where sensitive data is stored and transmitted across applications, databases, servers, and network infrastructure
• Compliance with defined retention periods and end-of-life disposal requirements
• Data classification and protection from unauthorized use, access, loss, destruction, and falsification</t>
  </si>
  <si>
    <t>CCM V3.0.1 GRM-02</t>
  </si>
  <si>
    <t>PS - 12 - 01 - 01</t>
  </si>
  <si>
    <t>Develop a data classification scheme to categorize physical assets of differing security requirements.
(Reordered and renumbered, previously PS-12.1.2)</t>
  </si>
  <si>
    <t>Define security levels of content according to risk
Ensure data classifications are consistent with client requirements
Data classification schemes are particularly important in facilities that work on different types of content, e.g. catalog, TV, and theatrical in same environment</t>
  </si>
  <si>
    <t>PS - 12 - 05 - 01</t>
  </si>
  <si>
    <t>A documented process for checking out content should be established.</t>
  </si>
  <si>
    <t>Guidelines should include, but are not limited to:
Ensuring that checkout durations not exceed 24 hours or the duration of the custodian's shift unless explicitly approved in writing by management
Performing daily inventory checks to track content and investigate individuals who have not returned content in a timely manner
Using automatic system notifications to alert team members when content has not been returned within the expected timeframe</t>
  </si>
  <si>
    <t>Site Security</t>
  </si>
  <si>
    <t>Keys</t>
  </si>
  <si>
    <t>PS - 08 - 01 - 00</t>
  </si>
  <si>
    <t>Implement a check-in/check-out process to track and monitor the distribution ofmaster keysand / or keys to restricted areas.</t>
  </si>
  <si>
    <t>Maintain records to track the following information:Company personnelin possession of each master key Time of check-out/check-inReason for check-out
Requiremaster keysto be returned within a set time period and investigate the location of keys that have not been returned on time</t>
  </si>
  <si>
    <t>PS - 08 - 02 - 00</t>
  </si>
  <si>
    <t>Use keys that can only be copied by a specific locksmith for exterior entry/exit points.</t>
  </si>
  <si>
    <t>Use high-security keys (cylinders) that offer a greater degree of resistance to any two or more of the following: PickingImpressioning Key duplication Drilling
Other forms of forcible entry</t>
  </si>
  <si>
    <t>PS - 08 - 03 - 00</t>
  </si>
  <si>
    <t>Inventorymaster keysand keys to restricted areas, including facility entry/exit points, quarterly.</t>
  </si>
  <si>
    <t>Identify, investigate, and address any missing keys (lost/stolen)
Review logs to determine who last checked out a key that cannot be accounted for
Change the locks when missingmaster keysor keys to restricted areas cannot be accounted for</t>
  </si>
  <si>
    <t>PS - 08 - 04 - 00</t>
  </si>
  <si>
    <t>Obtain all keys from terminated employees/third-parties or those who no longer need the access.</t>
  </si>
  <si>
    <t>PS - 08 - 05 - 00</t>
  </si>
  <si>
    <t>Implement electronic access control or rekey entire facility when master or sub-master keys are lost or missing.</t>
  </si>
  <si>
    <t>PS - 08 - 00 - 00</t>
  </si>
  <si>
    <t>Limit the distribution ofmaster keysand / or keys to restricted areas to authorized personnel only (e.g., owner, facilities management).</t>
  </si>
  <si>
    <t>Maintain a list ofcompany personnelwho are allowed to check outmaster keys
Update the list regularly to remove anycompany personnelwho no longer require access tomaster keys</t>
  </si>
  <si>
    <t>Labeling</t>
  </si>
  <si>
    <t>PS - 19 - 00 - 00</t>
  </si>
  <si>
    <t>Prohibit the use of title information, including AKAs ("aliases"), on the outside of packages unless instructed otherwise by client.</t>
  </si>
  <si>
    <t>LAN / Internal Network</t>
  </si>
  <si>
    <t>DS - 03 - 01 - 00</t>
  </si>
  <si>
    <t>Restrict access to the content / production systems to authorized computing hardware.</t>
  </si>
  <si>
    <t>Consider using physical Ethernet cable locks to ensure that a network cable cannot be connected to an alternate/unauthorized device</t>
  </si>
  <si>
    <t>DS - 03 - 10 - 00</t>
  </si>
  <si>
    <t>Store local backups of local area network, SAN/NAS, devices, servers and workstations on a server in a secure internal network.</t>
  </si>
  <si>
    <t>Configure local area network devices to store backups of configuration files in a secure manner (e.g., encrypted) on the internal network
Ensure that only authorized administrators have access to the storage location and the encrypted backups</t>
  </si>
  <si>
    <t>DS - 03 - 02 - 00</t>
  </si>
  <si>
    <t>Restrict remote access to the content / production network to only approved personnel who require access to perform their job responsibilities.</t>
  </si>
  <si>
    <t>Prohibit remote access to the content / production network
Maintain a list of company personnel who are allowed remote access to the content / production network
Develop processes for managementto review remote activity on monitor access to systemsthat reside on the content / production network
Configureremote access systems to use individual accounts
Limit remote access to a single method with Access Control Lists
In the event emergency remote access is required, implement the following:Use two-factor authentication, and preferably certificate based
Block file transfer protocols including, FTP, SSH, IRC,IM
VPN configuration must not allow split tunneling
Utilize a Launchpad/bastion host model as an intermediate to connect to the production network</t>
  </si>
  <si>
    <t>OS Hardening and Base Controls</t>
  </si>
  <si>
    <t>Each operating system shall be hardened to provide only necessary ports, protocols, and services to meet business needs and have in place supporting technical controls such as: antivirus, file integrity monitoring, and logging as part of their baseline operating build standard or template.</t>
  </si>
  <si>
    <t>CCM V3.0.1 IVS-07</t>
  </si>
  <si>
    <t>DS - 03 - 03 - 00</t>
  </si>
  <si>
    <t>Use switches/layer 3 devices to manage network traffic. Disable all unused switch ports on the content / production network to prevent access from unauthorized devices.</t>
  </si>
  <si>
    <t>Use an secure protocol for accessing management interfaces
Use device administrator credentials with strong passwords
Separate password for exec commands if supported by the device
Disable unused ports on switches
Implement MAC filtering
Implement network based access control, i.e. 802.1X
Enable logging
If layer 2 switches are still in use, ensure that a firewall, router, or other higher layer network communications device is providing network isolation / traffic control.</t>
  </si>
  <si>
    <t>DS - 03 - 04 - 00</t>
  </si>
  <si>
    <t>Restrict the use of non-switched devices such as hubs and repeaters on thecontent/production network
(Re added)</t>
  </si>
  <si>
    <t>Replace all hubs/repeats with switches or layer 3 devices
(Re added)</t>
  </si>
  <si>
    <t>DS - 03 - 05 - 00</t>
  </si>
  <si>
    <t>Prohibit bridging or dual-homed networking (physical network bridging) on computer systems between content / production networks and non-content / production networks.</t>
  </si>
  <si>
    <t>Systems should not have connectivity to the data I/O networks and content / production networks at the same time.
Systems that require connectivity to a like production and a metadata network (i.e. Stornext) are exempt from the bridging exclusion.</t>
  </si>
  <si>
    <t>Deploy Network-based IDS Sensor</t>
  </si>
  <si>
    <t>Deploy network-based Intrusion Detection Systems (IDS) sensors to look for unusual attack mechanisms and detect compromise of these systems at each of the organization's network boundaries.</t>
  </si>
  <si>
    <t>CIS V7 12.06</t>
  </si>
  <si>
    <t>DS - 03 - 06 - 00</t>
  </si>
  <si>
    <t>Implement a network-based intrusion detection/prevention system (IDS/IPS) to protect the content/production network.</t>
  </si>
  <si>
    <t>Configure the network-based intrusion detection/prevention system (IDS/IPS) to alert on/prevent suspicious network activity
Subscribe to anti-virus/anti-malware for the IDS/IPS
Update attack signature definitions/policies and anti- virus/anti-malware on the IDS/IPS on at least a weekly basis
Log all activity and configuration changes for the IDS/IPS
Considering implementing host-based intrusion detection system software on all workstations</t>
  </si>
  <si>
    <t>DS - 03 - 07 - 00</t>
  </si>
  <si>
    <t>Disable SNMP (Simple Network Management Protocol) if it is not in use. Use SNMPv3 or higher with strong passwords for community strings.</t>
  </si>
  <si>
    <t>Use an ACL that restricts access to the SNMP device so that only authorized management systems from trusted zones may be used to connect.
Community strings must be different from those used in login credentials of security administration accounts.</t>
  </si>
  <si>
    <t>DS - 03 - 08 - 00</t>
  </si>
  <si>
    <t>Harden systems prior to placing them in the LAN / Internal Network.</t>
  </si>
  <si>
    <t>Refer to DS-1.5 for suggestions</t>
  </si>
  <si>
    <t>Perform Authenticated Vulnerability Scanning</t>
  </si>
  <si>
    <t>Perform authenticated vulnerability scanning with agents running locally on each system or with remote scanners that are configured with elevated rights on the system being tested.</t>
  </si>
  <si>
    <t>CIS V7 03.02</t>
  </si>
  <si>
    <t>DS - 03 - 09 - 00</t>
  </si>
  <si>
    <t>Conductinternal network vulnerability scans and remediate any issues, at least annually.</t>
  </si>
  <si>
    <t>Ensure that tools used for scanning accommodate virtualization technologies, if being used. Include the following:
Production networks
Non-Production networks
Connected machines/devices
Non-connected machines/devices</t>
  </si>
  <si>
    <t>DS - 03 - 00 - 00</t>
  </si>
  <si>
    <t>Isolate the content / production network from non- production networks (e.g., office network, DMZ, the internet etc.) by means of physical or logical network segmentation.</t>
  </si>
  <si>
    <t>Define Access Control Lists that explicitly allow access to the content / production network from specific hosts that require access (e.g., anti-virus server, patch management server, content delivery server, etc.)
Include explicitly defined ports and services that should allow access in the Access Control Lists
Segment or segregate networks based on defined security zones
Implement firewall rules to deny all outbound traffic by default and explicitly allow specific systems and ports that require outbound transmission to designated internal networks, such as anti-virus definition servers, patching servers, content delivery servers, licensing servers (only when local licensing servers are not available), etc.
Implement firewall rules to deny all inbound traffic by default and explicitly allow specific systems and ports that require inbound transmission from designated content delivery servers.
Refer to DS-2.0 for guidance on accessing the Internet on the production environment
Assign static IP addresses by MAC address on switches
Disable DHCP on the content / production network
Prohibit any production computer system from connecting to more than one network at a time
Prohibit content from being used or stored in non- production networks</t>
  </si>
  <si>
    <t>Logging and Monitoring</t>
  </si>
  <si>
    <t>PS - 10 - 01 - 00</t>
  </si>
  <si>
    <t>Log and review electronic access, at least daily, for the following areas:
Masters/stampers vault
Pre-mastering
Server/machine room
Scrap room
High-security cages</t>
  </si>
  <si>
    <t>Identify and document events that are considered unusual
Consider the implementation of an automated reporting process that sends real-time alerts to the appropriate security personnel when suspicious electronic access activity is detected.</t>
  </si>
  <si>
    <t>PS - 10 - 02 - 00</t>
  </si>
  <si>
    <t>Investigate suspicious electronic access activities that are detected.</t>
  </si>
  <si>
    <t>Identify and communicate key contacts that should be notified upon detection of unusual electronic access activity
Establish and implement escalation procedures that should be followed if primary contacts do not respond to event notification in a timely manner</t>
  </si>
  <si>
    <t>PS - 10 - 03 - 00</t>
  </si>
  <si>
    <t>Maintain an ongoing log of all confirmed electronic access incidents and include documentation of any follow-up activities that were taken.</t>
  </si>
  <si>
    <t>Leverage theincident responsereporting form to document confirmedkeycard / electronic access deviceincidents
Review all recentkeycard / electronic access deviceincidents periodically and perform root-cause analysis to identify vulnerabilities and appropriate fixes</t>
  </si>
  <si>
    <t>PS - 10 - 00 - 00</t>
  </si>
  <si>
    <t>Log and review electronic access to restricted areas for suspicious events, at least weekly.</t>
  </si>
  <si>
    <t>Identify and document a set of events that are considered suspicious
Consider the implementation of an automated reporting process that sends real-time alerts to the appropriate security personnel when suspicious electronic access activity is detected
Retain logs for one year, at a minimum
Log and review the following events: Repeated failed access attempts Unusual time-of-day accessSuccessive door access across multiple zones</t>
  </si>
  <si>
    <t>Encryption &amp; Key Management</t>
  </si>
  <si>
    <t>Key Generation</t>
  </si>
  <si>
    <t>Policies and procedures shall be established for the management of cryptographic keys in the service's cryptosystem (e.g., lifecycle management from key generation to revocation and replacement, public key infrastructure, cryptographic protocol design and algorithms used, access controls in place for secure key generation, and exchange and storage including segregation of keys used for encrypted data or sessions). Upon request, provider shall inform the customer (tenant) of changes within the cryptosystem, especially if the customer (tenant) data is used as part of the service, and/or the customer (tenant) has some shared responsibility over implementation of the control.</t>
  </si>
  <si>
    <t>CCM V3.0.1 EKM-02</t>
  </si>
  <si>
    <t>DS - 09 - 01 - 00</t>
  </si>
  <si>
    <t>Implement logging mechanisms on all systems used for the following:
Key generation
Key management
Vendor certificate management</t>
  </si>
  <si>
    <t>Ensure that all generated keys and added certificates are traceable to a unique user</t>
  </si>
  <si>
    <t>Implement a server to manage the logs in a central repository (e.g., syslog/log management server,Security Information and Event Management (SIEM) tool).</t>
  </si>
  <si>
    <t>Maintenance, Monitoring and Analysis of Audit Logs</t>
  </si>
  <si>
    <t>Deploy SIEM or Log Analytic tool</t>
  </si>
  <si>
    <t>Deploy Security Information and Event Management (SIEM) or log analytic tool for log correlation and analysis.</t>
  </si>
  <si>
    <t>CIS V7 06.06</t>
  </si>
  <si>
    <t>DS - 09 - 02 - 00</t>
  </si>
  <si>
    <t>Configure logging systems to send automatic notifications when security events are detected in order to facilitate active response to incidents.</t>
  </si>
  <si>
    <t>Define events that require investigation and enable automated notification mechanisms to appropriate personnel; consider the following:
Successful and unsuccessful attempts to connect to the content / production network
Unusual file size and/or time of day transport of content
Repeated attempts for unauthorized file access
Attempts at privilege escalationImplement a server to aggregate logs in a central repository (e.g., syslog/log management server, Security Information and Event Management (SIEM) tool)</t>
  </si>
  <si>
    <t>Controlled Access Based on the Need to Know</t>
  </si>
  <si>
    <t>Enforce Detail Logging for Access or Changes to Sensitive Data</t>
  </si>
  <si>
    <t>Enforce detailed audit logging for access to sensitive data or changes to sensitive data (utilizing tools such as File Integrity Monitoring or Security Information and Event Monitoring).</t>
  </si>
  <si>
    <t>CIS V7 14.09</t>
  </si>
  <si>
    <t>DS - 09 - 03 - 00</t>
  </si>
  <si>
    <t>Investigate any unusual activity reported by the logging and reporting systems.</t>
  </si>
  <si>
    <t>Incorporate incident response procedures for handling detected security events</t>
  </si>
  <si>
    <t>DS - 09 - 04 - 00</t>
  </si>
  <si>
    <t>Review all logs weekly, and review all critical and high daily.</t>
  </si>
  <si>
    <t>Investigate any unusual activity that may indicate a serious security incident
Identify any additional unusual events that are not currently being alerted on and configure the logging and reporting system to send alerts on these events
Correlate logs from different systems to identify patterns of unusual activity
Based on findings of log reviews, update SIEM settings as appropriate</t>
  </si>
  <si>
    <t>DS - 09 - 05 - 00</t>
  </si>
  <si>
    <t>Enable logging of internal and external content movement and transfers and include the following information at a minimum:
Username
Timestamp
File name
Source IP address
Destination IP address
Event (e.g., download, view)</t>
  </si>
  <si>
    <t>DS - 09 - 06 - 00</t>
  </si>
  <si>
    <t>Retain logs for at least one year.</t>
  </si>
  <si>
    <t>Seek guidance from legal counsel to determine any regulatory requirements for log retention
Store content logs on a centralized server that can be accessed only by specific users and is secured in an access-controlled room</t>
  </si>
  <si>
    <t>DS - 09 - 07 - 00</t>
  </si>
  <si>
    <t>Restrict log access to appropriate personnel.</t>
  </si>
  <si>
    <t>Maintain Access Control Lists to ensure that only personnel responsible for log monitoring and review have permission to view logs
Segregate duties to ensure that individuals are not responsible for monitoring their own activity
Protect logs from unauthorized deletion or modification by applying appropriate access rights on log files</t>
  </si>
  <si>
    <t>DS - 09 - 00 - 00</t>
  </si>
  <si>
    <t>Implement real-time logging and reporting systems to record and report security events; gather the following information at a minimum:
When (time stamp)
Where (source)
Who (user name)
What (content)</t>
  </si>
  <si>
    <t>Enable logging on the following infrastructure systems and devices at a minimum:
Infrastructure components (e.g., firewalls, authentication servers, network operating systems, remote access mechanisms (e.g., VPN systems)
Production operating systems
Content management components (e.g., storage devices, content servers, content storage tools, content transport tools)
Systems with Internet access
Applications</t>
  </si>
  <si>
    <t>Mobile Security</t>
  </si>
  <si>
    <t>Approved Applications</t>
  </si>
  <si>
    <t>The company shall have a documented policy prohibiting the installation of non-approved applications or approved applications not obtained through a pre-identified application store.</t>
  </si>
  <si>
    <t>CCM V3.0.1 MOS-03</t>
  </si>
  <si>
    <t>DS - 10 - 01 - 00</t>
  </si>
  <si>
    <t>Develop a list of approved applications, application stores, and application plugins/extensions for mobile devices accessing or storing content.</t>
  </si>
  <si>
    <t>Prohibit the installation of non-approved applications or approved applications that were not obtained through a pre-approved application store
Consider a mobile device management system</t>
  </si>
  <si>
    <t>DS - 10 - 02 - 00</t>
  </si>
  <si>
    <t>Maintain an inventory of all mobile devices that access or store content.</t>
  </si>
  <si>
    <t>Include operating system, patch levels, applications installed</t>
  </si>
  <si>
    <t>Encrypt the Hard Drive of All Mobile Devices.</t>
  </si>
  <si>
    <t>Utilize approved whole disk encryption software to encrypt the hard drive of all mobile devices.</t>
  </si>
  <si>
    <t>CIS V7 13.06</t>
  </si>
  <si>
    <t>DS - 10 - 03 - 00</t>
  </si>
  <si>
    <t>Require encryption either for the entire device or for areas of the device where content will be handled or stored.</t>
  </si>
  <si>
    <t>Consider a mobile device management system</t>
  </si>
  <si>
    <t>Jailbreaking and Rooting</t>
  </si>
  <si>
    <t>The mobile device policy shall prohibit the circumvention of built-in security controls on mobile devices (e.g., jailbreaking or rooting) and shall enforce the prohibition through detective and preventative controls on the device or through a centralized device management system (e.g., mobile device management).</t>
  </si>
  <si>
    <t>CCM V3.0.1 MOS-12</t>
  </si>
  <si>
    <t>DS - 10 - 04 - 00</t>
  </si>
  <si>
    <t>Prevent the circumvention of security controls.</t>
  </si>
  <si>
    <t>Prevent the use of jailbreaking, rooting etc.</t>
  </si>
  <si>
    <t>Remote Wipe</t>
  </si>
  <si>
    <t>All mobile devices permitted for use through the company BYOD program or a company-assigned mobile device shall allow for remote wipe by the company's corporate IT or shall have all company-provided data wiped by the company's corporate IT.</t>
  </si>
  <si>
    <t>CCM V3.0.1 MOS-18</t>
  </si>
  <si>
    <t>DS - 10 - 05 - 00</t>
  </si>
  <si>
    <t>Implement a system to perform a remote wipe of a mobile device, should it be lost / stolen / compromised or otherwise necessary.</t>
  </si>
  <si>
    <t>Remind employees that non-company data may be lost in the event a remote wipe of a device is performed</t>
  </si>
  <si>
    <t>Lockout Screen</t>
  </si>
  <si>
    <t xml:space="preserve">BYOD and/or company owned devices are configured to require an automatic lockout screen, and the requirement shall be enforced through technical controls.
</t>
  </si>
  <si>
    <t>CCM V3.0.1 MOS-14</t>
  </si>
  <si>
    <t>DS - 10 - 06 - 00</t>
  </si>
  <si>
    <t>Implement automatic locking of the device after 10 minutes of non-use.</t>
  </si>
  <si>
    <t>Encryption</t>
  </si>
  <si>
    <t>The mobile device policy shall require the use of encryption either for the entire device or for data identified as sensitive on all mobile devices, and shall be enforced through technology controls.</t>
  </si>
  <si>
    <t>CCM V3.0.1 MOS-11</t>
  </si>
  <si>
    <t>DS - 10 - 07 - 00</t>
  </si>
  <si>
    <t>Manage all mobile device operating system patches and application updates.</t>
  </si>
  <si>
    <t>Apply the latest available security-related patches/updates upon general release by the device manufacturer, carrier or developer</t>
  </si>
  <si>
    <t>DS - 10 - 08 - 00</t>
  </si>
  <si>
    <t>Enforce password policies.</t>
  </si>
  <si>
    <t>Refer to DS-8.1
Use biometrics (fingerprint reader)
NIST SP 800-63-3 DIGITAL IDENTITY GUIDELINES</t>
  </si>
  <si>
    <t>DS - 10 - 09 - 00</t>
  </si>
  <si>
    <t>Consider implementing a system to perform backup and restoration of mobile devices.</t>
  </si>
  <si>
    <t>Encrypt backups and store them in a secure location</t>
  </si>
  <si>
    <t>Mobile Device Management</t>
  </si>
  <si>
    <t>Policies and procedures shall be established, and supporting business processes and technical measures implemented, to manage business risks associated with permitting mobile device access to corporate resources and may require the implementation of higher assurance compensating controls and acceptable-use policies and procedures (e.g., mandated security training, stronger identity, entitlement and access controls, and device monitoring).</t>
  </si>
  <si>
    <t>CCM V3.0.1 HRS-05</t>
  </si>
  <si>
    <t>DS - 10 - 00 - 00</t>
  </si>
  <si>
    <t>Define security controls and standards for mobile computing devices.
Refer to MS-4.0.2 for mobile computing device policies.</t>
  </si>
  <si>
    <t>Consider implementing the following mobile computing device security controls and standards:
antivirus/anti-malware protection
inactivity lock (PIN, swipe, fingerprint)
data wipe after successive invalid attempts to unlock
data encryption
patching and OS revision management
remote data wipe
centralized mobile device management
approved models</t>
  </si>
  <si>
    <t>Packaging</t>
  </si>
  <si>
    <t>PS - 20 - 01 - 00</t>
  </si>
  <si>
    <t>Implement at least one of the following controls:
Tamper-evident tape
Tamper-evident packaging
Tamper-evident seals (e.g., in the form of holograms)
Secure containers (e.g., Pelican case with a combination lock)</t>
  </si>
  <si>
    <t>Establish and communicate a plan for how to handle goods that have been tampered with
Report all instances of tampering to the Incident Response Team (MS-5.0)</t>
  </si>
  <si>
    <t>PS - 20 - 02 - 00</t>
  </si>
  <si>
    <t>Apply shrink wrapping to all shipments, and inspect packaging before final shipment to ensure that it is adequately wrapped.</t>
  </si>
  <si>
    <t>Apply shrink wrapping to individual assets (e.g., skids, pallets) or per spindle if bulk shipments are performed</t>
  </si>
  <si>
    <t>PS - 20 - 00 - 00</t>
  </si>
  <si>
    <t>Ship all client assets in closed/sealed containers, and use locked containers depending on asset value, or if instructed by the client.</t>
  </si>
  <si>
    <t>Perimeter Security</t>
  </si>
  <si>
    <t>PS - 04 - 01 - 00</t>
  </si>
  <si>
    <t>Place security guards at perimeter entrances and non- emergency entry/exit points.</t>
  </si>
  <si>
    <t>Note:Not all sites require security guards. This should be determined based on risk, per MS-2.1</t>
  </si>
  <si>
    <t>PS - 04 - 02 - 00</t>
  </si>
  <si>
    <t>Implement a daily security patrol process with a randomized schedule and document the patrol results in a log.</t>
  </si>
  <si>
    <t>Consider the following if applicable:
Require security guards to patrol both interior and exterior areas
Include a review of emergency exits, including verification of seals
Use a guard tour patrol system to track patrolling (e.g., checkpoint) and verify locks</t>
  </si>
  <si>
    <t>PS - 04 - 03 - 00</t>
  </si>
  <si>
    <t>Lock perimeter gates at all times.</t>
  </si>
  <si>
    <t>Consider the following if applicable:
Implement an electronic arm, that is manned by security personnel, to control vehicle access into the facility
Distribute parking permits to company personnel and third party workers who have completed proper paperwork
Require visitor vehicles to present identification and ensure that all visitors have been pre-authorized to enter the premises</t>
  </si>
  <si>
    <t>PS - 04 - 00 - 00</t>
  </si>
  <si>
    <t>Implement perimeter security controls that address risks that the facility may be exposed to as identified by the organization'srisk assessment.</t>
  </si>
  <si>
    <t>Implement security controls based upon the location and layout of the facility, such as:
Restricting perimeter access through the use of walls, fences, and/or gates that, at a minimum, are secured after hours; walls/fences should be 8 feet or higher
Securing and enclosing, as necessary, common external areas such as smoking areas and open balconies
Installing lighting with full coverage outside the facility to decrease risk of theft or security violations
Sufficient external camera coverage around common exterior areas (e.g., smoking areas), as well as parking
Being cognizant of the overuse of company signage that could create targeting
Glass break sensors as necessary
Using alarms around the perimeter, as necessary</t>
  </si>
  <si>
    <t>Policies and Procedures</t>
  </si>
  <si>
    <t>MS - 04 - 01 - 00</t>
  </si>
  <si>
    <t>Review and update security policies and procedures at least annually.</t>
  </si>
  <si>
    <t>Log/track versions &amp; revisions
Incorporate the following factors into the annual managerial review of security policies and procedures: Recent security trendsFeedback from company personnel New threats and vulnerabilities
Recommendations from regulatory agencies (i.e., FTC, etc.)
Previous security incidents</t>
  </si>
  <si>
    <t>Information security policies and procedures shall be established and made readily available for review by all impacted personnel and external business relationships. Information security policies must be authorized by the organization's business leadership (or other accountable business role or function) and supported by a strategic business plan and an information security management program inclusive of defined information security roles and responsibilities for business leadership.</t>
  </si>
  <si>
    <t>CCM V3.0.1 GRM-06</t>
  </si>
  <si>
    <t>MS - 04 - 02 - 00</t>
  </si>
  <si>
    <t>Communicate and require sign-off from allcompany personnel(e.g., employees, temporary workers, interns) andthird party workers(e.g., contractors, freelancers, temp agencies) for all current policies, procedures, and/or client requirements.</t>
  </si>
  <si>
    <t>Provide the company handbook containing all general policies and procedures upon hire of newcompany personnelandthird party workers
Notifycompany personnelandthird party workersof updates to security policies, procedures and client requirements
Management must retain sign-off of current policies, procedures, and client requirements for allcompany personnelandthird party workers</t>
  </si>
  <si>
    <t>Training / Awareness</t>
  </si>
  <si>
    <t>A security awareness training program shall be established for all contractors, third-party users, and employees of the organization and mandated when appropriate. All individuals with access to organizational data shall receive appropriate awareness training and regular updates in organizational procedures, processes, and policies relating to their professional function relative to the organization.</t>
  </si>
  <si>
    <t>CCM V3.0.1 HRS-09</t>
  </si>
  <si>
    <t>MS - 04 - 03 - 00</t>
  </si>
  <si>
    <t>Develop and regularly update an awareness program about security policies and procedures and traincompany personnelandthird party workersupon hire and annually thereafter on those security policies and procedures, addressing the following areas at a minimum:
IT security policies and procedures
Content/asset security and handling in general and client-specific requirements
Social media policies
Social engineering prevention
Security incident reporting and escalation
Disciplinary policy
Encryption and key management for all individuals who handle encrypted content
Asset disposal and destruction processes</t>
  </si>
  <si>
    <t>Communicate security awareness messages during management/staff meetings
Implement procedures to track whichcompany personnelhave completed their annual security training (e.g., database repository, attendee logs, certificates of completion)
Provide online or in-person training upon hire to educatecompany personnelandthird party workersabout common incidents, corresponding risks, and their responsibilities for reporting detected incidents
Distribute security awareness materials such as posters, emails, and periodic newsletters to encourage security awareness
Develop tailored messages and training based on job responsibilities and interaction with sensitive content (e.g., IT personnel, production) to mitigate piracy issues
Conduct social engineering education, training, and testing (see NIST SP 800-115 and SANS Methods for Understanding and Reducing Social Engineering Attacks)
Consider recording training sessions and making recordings available for reference</t>
  </si>
  <si>
    <t>Technology Acceptable Use</t>
  </si>
  <si>
    <t>Policies and procedures shall be established, and supporting business processes and technical measures implemented, for defining allowances and conditions for permitting usage of organizationally-owned or managed user end-point devices (e.g., issued workstations, laptops, and mobile devices) and IT infrastructure network and systems components. Additionally, defining allowances and conditions to permit usage of personal mobile devices and associated applications with access to corporate resources (i.e., BYOD) shall be considered and incorporated as appropriate.</t>
  </si>
  <si>
    <t>CCM V3.0.1 HRS-08</t>
  </si>
  <si>
    <t>MS - 04 - 00 - 00</t>
  </si>
  <si>
    <t>Establish policies and procedures regarding asset and content security; policies should address the following topics, at a minimum:
Acceptable use (e.g., social media, Internet, phone, personal devices, mobile devices, etc.)
Asset and content classification and handling policies
Business continuity (backup, retention and restoration)
Content transfer processes and systems
Change control and configuration management policy
Confidentiality policy
Digital recording devices (e.g., smart phones, digital cameras, camcorders)
Exception policy (e.g., process to document policy deviations)
Incident response policy
Mobile device policy
Network, internet and wireless policies
Password controls (e.g., password minimum length, screensavers)
Security policy
Visitor policy
Disciplinary/Sanction policy
Internal anonymous method to report piracy or mishandling of content (e.g., telephone hotline or email address)</t>
  </si>
  <si>
    <t>Consider facility/business-specific workflows in development of policies and procedures.
Require executive management to sign off on all policies and procedures before they are published and released
Communicate disciplinary measures in new hire orientation training
Please see Appendix D for a list of policies and procedures to consider</t>
  </si>
  <si>
    <t>MS - 04 - 00 - 01</t>
  </si>
  <si>
    <t>Establish dedicated policies governing the use of social media by company personnel.</t>
  </si>
  <si>
    <t>Social media policies should state that the following not be shared on any social media platform (e.g. Facebook, Twitter, IMDB, YouTube), forum, blog post, or website:Personal experiences, opinions and information related to pre-release content and related project activities
References to clients without the express written consent from the client
Posting, referencing or sharing of pre-release security or working titles
Use separate dedicated email accounts for marketing purposes when accessing social media platforms (e.g. Facebook, Twitter, IMDB, YouTube), forum, blog post, or website.</t>
  </si>
  <si>
    <t>Awareness and Training</t>
  </si>
  <si>
    <t>The provider shall have a documented mobile device policy that includes a documented definition for mobile devices and the acceptable usage and requirements for all mobile devices. The provider shall post and communicate the policy and requirements through the company's security awareness and training program.</t>
  </si>
  <si>
    <t>CCM V3.0.1 MOS-05</t>
  </si>
  <si>
    <t>Establish policies governing the using of mobile computing devices.</t>
  </si>
  <si>
    <t>Address the following in mobile computing device policies:
BYOD if allowed: define the rights of the company and the rights of the owner, allowable devices / models
Acceptable use: corporate and personal
Restrictions on areas of the facility where mobile computing devices with recording capabilities are not allowed
Procedures for lost or stolen devices
Security measures (see Section DS-10)</t>
  </si>
  <si>
    <t>Receiving</t>
  </si>
  <si>
    <t>PS - 18 - 01 - 00</t>
  </si>
  <si>
    <t>Maintain a receiving log to be filled out by designated personnel upon receipt of deliveries.</t>
  </si>
  <si>
    <t>Record the following information:Name and signature of courier/delivering entity Name and signature of recipient
Time and date of receipt Details of received asset</t>
  </si>
  <si>
    <t>PS - 18 - 02 - 00</t>
  </si>
  <si>
    <t>Perform the following actions immediately:
Tag (e.g., barcode, assign unique identifier) received assets
Input the asset into theasset managementsystem
Move the asset to the restricted area (e.g.,vault, safe)</t>
  </si>
  <si>
    <t>Store received assets that cannot be immediately tagged and vaulted in a securestaging area(e.g., high-security cage)</t>
  </si>
  <si>
    <t>PS - 18 - 03 - 00</t>
  </si>
  <si>
    <t>Implement a secure method for receiving overnight deliveries.</t>
  </si>
  <si>
    <t>Ensure that schedules for expected items are only available to people who need to see them</t>
  </si>
  <si>
    <t>PS - 18 - 00 - 00</t>
  </si>
  <si>
    <t>Inspect delivered client assets upon receipt and compare to shipping documents (e.g., packing slip, manifest log).</t>
  </si>
  <si>
    <t>Identify and log any discrepancies (e.g., missing items, damagedmedia)
Report discrepancies to management, clients, and/or the sender immediately</t>
  </si>
  <si>
    <t>Risk Management</t>
  </si>
  <si>
    <t>MS - 02 - 00 - 00</t>
  </si>
  <si>
    <t>CSA - Control domain</t>
  </si>
  <si>
    <t>TPN App&amp;Cloud</t>
  </si>
  <si>
    <t>OWASP SAMM 2.0 Lifecycle</t>
  </si>
  <si>
    <t>NIST Five functions</t>
  </si>
  <si>
    <t>ISO 27002</t>
  </si>
  <si>
    <t>Develop a formal, documented security risk assessment process focused on content workflows and sensitive assets in order to identify and prioritize risks of content theft and leakage that are relevant to the facility.</t>
  </si>
  <si>
    <t>Define a clear scope for the securityrisk assessment and modify as necessary
Incorporate a systematic approach that uses likelihood of risk occurrence, impact to business objectives/content protection and asset classification for assigning priority
Refer to MS-8.0 for best practices regarding documentedworkflows</t>
  </si>
  <si>
    <t>Policy Impact on Risk Assessments</t>
  </si>
  <si>
    <t>Risk assessment results shall include updates to security policies, procedures, standards, and controls to ensure that they remain relevant and effective.</t>
  </si>
  <si>
    <t>CCM V3.0.1 GRM-08</t>
  </si>
  <si>
    <t>Application &amp; Interface Security</t>
  </si>
  <si>
    <t>MS - 02 - 01 - 00</t>
  </si>
  <si>
    <t>Conduct an internal security risk assessment annually and upon key workflow changes—based on, at a minimum, the MPAA Best Practice Common Guidelines and the applicable Supplemental Guidelines—and document and act upon identified risks.</t>
  </si>
  <si>
    <t>Conduct meetings with management and key stakeholders at least quarterly to identify and document content theft and leakage risks
Conduct external and internal network vulnerability scans and external penetration testing, per DS-1.8 and DS-1.9
Identify key risks that reflect where the facility believes content losses may occur
Implement and document controls to mitigate or reduce identified risks or where risks are being accepted with rationale (e.g. budget constraints, resource constraints etc.)
Monitor and assess the effectiveness of remediation efforts and implemented controls at least quarterly
Document and budget for security initiatives, upgrades, and maintenance
Indicate rationale for initiative/project prioritization (risk- based, cost-based, schedule based, etc.)</t>
  </si>
  <si>
    <t>Searches</t>
  </si>
  <si>
    <t>PS - 11 - 01 - 00</t>
  </si>
  <si>
    <t>Implement an exit search process that is applicable to all facility personnel and visitors, including:
Removal of all outer coats, hats, and belts for inspection
Removal of all pocket contents
Performance of a self-pat-down with the supervision of security
Thorough inspection of all bags
Inspection of laptOps’ CD/DVD tray
Scanning of individuals with a handheld metal detector used within three inches of the individual searched</t>
  </si>
  <si>
    <t>Instruct security guards to look for items that are restricted from being brought onsite (e.g., cameras) or film materials which are not allowed to be brought offsite without proper authorization
Communicate policies regarding exit search to all company personnel and third party workers
Stagger shift changes to prevent long lines and extended wait times
This control is only applicable for facilities that perform CD/DVD or other physical device replication and where laws allow implementation</t>
  </si>
  <si>
    <t>PS - 11 - 02 - 00</t>
  </si>
  <si>
    <t>Prohibit personnel from entering/exiting the facility with digital recording devices (e.g.,USBthumb drives, digital cameras, cell phones) and include the search of these devices as part of the exit search procedure.</t>
  </si>
  <si>
    <t>Confiscate any digital recording devices that are detected and store them in secured lockers
Document any incidents of attempted content theft
Take the necessary disciplinary action for individuals attempting content theft
Implement and enforce a policy to prohibit mobile/cellular devices with digital recording capabilities
Allow cell phones with digital recording capabilities if tamper-evident stickers are used
If an exception has been documented and approved in writing by the client that permits use of digital devices in restricted areas, use of those devices when content is open and viewable is still prohibited</t>
  </si>
  <si>
    <t>PS - 11 - 03 - 00</t>
  </si>
  <si>
    <t>Enforce the use of transparent plastic bags and food containers for any food brought into production areas.</t>
  </si>
  <si>
    <t>Consider designating an area for eating food outside of the production area</t>
  </si>
  <si>
    <t>Access Control</t>
  </si>
  <si>
    <t>PS - 11 - 04 - 00</t>
  </si>
  <si>
    <t>Implement a dress code policy that prohibits the use of oversized clothing (e.g., baggy pants, oversized hooded sweatshirts).</t>
  </si>
  <si>
    <t>PS - 11 - 05 - 00</t>
  </si>
  <si>
    <t>Use numbered tamper-evident stickers/holograms to identify authorized devices that can be taken in and out of the facility.</t>
  </si>
  <si>
    <t>Governance</t>
  </si>
  <si>
    <t>PS - 11 - 06 - 00</t>
  </si>
  <si>
    <t>Implement a process to test the exit search procedure.</t>
  </si>
  <si>
    <t>Perform periodic audits of the search process to ensure that security guards are thorough with their searches
Identify ways to improve the exit search process
Document all audits of and improvements to the search process</t>
  </si>
  <si>
    <t>Strategy &amp; Metrics</t>
  </si>
  <si>
    <t>Identify</t>
  </si>
  <si>
    <t>Identifying physical and software assets to establish an Asset Management program</t>
  </si>
  <si>
    <t>PS - 11 - 07 - 00</t>
  </si>
  <si>
    <t>Perform a random vehicle search process when exiting the facility parking lot.</t>
  </si>
  <si>
    <t>PS - 11 - 08 - 00</t>
  </si>
  <si>
    <t>Segregate replication lines that process highly sensitive content and perform searches upon exiting segregated areas.</t>
  </si>
  <si>
    <t>Information security policies</t>
  </si>
  <si>
    <t>Audit Assurance &amp; Compliance</t>
  </si>
  <si>
    <t>PS - 11 - 09 - 00</t>
  </si>
  <si>
    <t>Implement additional controls to monitor security guards activity.</t>
  </si>
  <si>
    <t>Review the exit search process for security guards upon exit
Segregate security guard responsibilities for overseeing plant/production areas from exit points (e.g., search process)</t>
  </si>
  <si>
    <t>Auditing &amp; Logging</t>
  </si>
  <si>
    <t xml:space="preserve">Policy &amp; Compliance </t>
  </si>
  <si>
    <t>PS - 11 - 00 - 00</t>
  </si>
  <si>
    <t>Identifying cybersecurity policies to define a Governance program</t>
  </si>
  <si>
    <t>Establish a policy, as permitted by local laws, which allows security to randomly search persons, bags, packages, and personal items for client content.</t>
  </si>
  <si>
    <t>Organization of information security</t>
  </si>
  <si>
    <t>Communicate policies regarding search to allcompany personnelandthird party workers
Consider conducting searches periodically ofcompany personnelandthird party workersto validate policy
Note: Not all sites require a search policy. This should be determined based on risk per MS-2.1 and facility type.</t>
  </si>
  <si>
    <t>Management Support/Involvement</t>
  </si>
  <si>
    <t>Executive and line management shall take formal action to support information security through clearly-documented direction and commitment, and shall ensure the action has been assigned.</t>
  </si>
  <si>
    <t>CCM V3.0.1 GRM-05</t>
  </si>
  <si>
    <t>Security Organization</t>
  </si>
  <si>
    <t>MS - 03 - 00 - 00</t>
  </si>
  <si>
    <t>Identify security key point(s) of contact and formally define roles and responsibilities for content and asset protection.</t>
  </si>
  <si>
    <t>Prepare organization charts and job descriptions to facilitate the designation of roles and responsibilities as it pertains to content security
Provide online or live training to prepare security personnel on policies and procedures that are relevant to their job function</t>
  </si>
  <si>
    <t>DS - 11 - 01 - 00</t>
  </si>
  <si>
    <t>Security Awareness</t>
  </si>
  <si>
    <t xml:space="preserve">Education &amp; Guidance </t>
  </si>
  <si>
    <t>Identifying a Risk Management Strategy for the organization</t>
  </si>
  <si>
    <t>Security Techniques</t>
  </si>
  <si>
    <t>Human resource security</t>
  </si>
  <si>
    <t>Encrypt content on hard drives or encrypt entire hard drives using a minimum of AES-256 encryption by either:
File-based encryption: (i.e., encrypting the content itself)
Drive-based encryption: (i.e., encrypting the hard drive)</t>
  </si>
  <si>
    <t>For external hard drives, consider purchasing pre- encrypted drives (e.g., Rocstor Rocsafe, LaCie Rugged Safe)
Encrypt all content on hard drives including:SAN/NAS
Servers
Workstations
Desktops
Laptops
Mobile devices
External storage drives
Implement one or more of the following:File-based encryption such as encrypted DMGs or encrypted ZIP files
Drive-based encryption using software</t>
  </si>
  <si>
    <t>DS - 11 - 02 - 00</t>
  </si>
  <si>
    <t>Send decryption keys or passwords using an out-of-band communication protocol (i.e., not on the same storage media as the content itself).</t>
  </si>
  <si>
    <t>Send decryption keys or passwords using a different method than that which was used for the content transfer
Check to ensure key names and passwords are not related to the project or content</t>
  </si>
  <si>
    <t>Sensitive Data Protection</t>
  </si>
  <si>
    <t>Policies and procedures shall be established, and supporting business processes and technical measures implemented, for the use of encryption protocols for protection of sensitive data in storage (e.g., file servers, databases, and end-user workstations), data in use (memory), and data in transmission (e.g., system interfaces, over public networks, and electronic messaging) as per applicable legal, statutory, and regulatory compliance obligations.</t>
  </si>
  <si>
    <t>CCM V3.0.1 EKM-03</t>
  </si>
  <si>
    <t>DS - 11 - 03 - 00</t>
  </si>
  <si>
    <t>Implement and document key management policies and procedures:
Use of encryption protocols for the protection of sensitive content or data, regardless of its location (e.g., servers, databases, workstations, laptops, mobile devices, data in transit, email)
Approval and revocation of trusted devices
Generation, renewal, and revocation of content keys
Internal and external distribution of content keys
Bind encryption keys to identifiable owners
Segregate duties to separate key management from key usage
Key storage procedures
Key backup procedures</t>
  </si>
  <si>
    <t>Consider the creation of unique encryption keys per client and for critical assets
Prevent unauthorized substitution of cryptographic keys
Require cryptographic key custodians to formally acknowledge that they understand and accept their key-custodian responsibilities</t>
  </si>
  <si>
    <t>Cryptographic Controls</t>
  </si>
  <si>
    <t>Design</t>
  </si>
  <si>
    <t>DS - 11 - 04 - 00</t>
  </si>
  <si>
    <t>Encrypt content at rest and in motion, including across virtual server instances, using a minimum of AES-256 encryption.</t>
  </si>
  <si>
    <t>http://csrc.nist.gov/publications/nistpubs/800-21-1/sp800-21-1_Dec2005.pdf (superseded) NIST 800-175 (A&amp;B) Guideline for Using Cryptographic Standards in the Federal Government: Cryptographic Mechanisms</t>
  </si>
  <si>
    <t xml:space="preserve">Threat Assessment </t>
  </si>
  <si>
    <t>Protect</t>
  </si>
  <si>
    <t>Establishing Data Security protection to protect the confidentiality, integrity, and availability</t>
  </si>
  <si>
    <t>DS - 11 - 05 - 00</t>
  </si>
  <si>
    <t>Store secret and private keys (not public keys) used to encrypt data/content in one or more of the following forms at all times:
Encrypted with a key-encrypting key that is at least as strong as the data-encrypting key, and that is stored separately from the data-encrypting key
Within a secure cryptographic device (e.g., Host Security Module (HSM) or a Pin Transaction Security (PTS) point-of-interaction device)
Has at least two full-length key components or key shares, in accordance with a security industry accepted method</t>
  </si>
  <si>
    <t>DS - 11 - 06 - 00</t>
  </si>
  <si>
    <t>Confirm that devices on the Trusted Devices List (TDL) are appropriate based on rights owners’ approval.</t>
  </si>
  <si>
    <t>Require clients to provide a list of devices that are trusted for content playback
Only create Key Delivery Messages (KDMs) for devices on the TDL</t>
  </si>
  <si>
    <t>DS - 11 - 07 - 00</t>
  </si>
  <si>
    <t>Confirm the validity of content keys and ensure that expiration dates conform to client instructions.</t>
  </si>
  <si>
    <t>Asset management</t>
  </si>
  <si>
    <t>Require clients to provide expiration dates for content keys
Specify an end date for when keys expire to limit the amount of time for which content can be viewed</t>
  </si>
  <si>
    <t xml:space="preserve">Data Security &amp; Information Lifecycle Management </t>
  </si>
  <si>
    <t>DS - 11 - 00 - 00</t>
  </si>
  <si>
    <t>Ensure that security techniques (e.g., spoiling, invisible/visible watermarking) are available for use and are applied when instructed.</t>
  </si>
  <si>
    <t>Change &amp; Config Management</t>
  </si>
  <si>
    <t xml:space="preserve">Security Requirements </t>
  </si>
  <si>
    <t>Managing Protective Technology to ensure the security and resilience of systems and assists</t>
  </si>
  <si>
    <t>MS - 09 - 00 - 00</t>
  </si>
  <si>
    <t>Segregate duties within the contentworkflow. Implement and document compensating controls where segregation is not practical.</t>
  </si>
  <si>
    <t>Access control</t>
  </si>
  <si>
    <t>Document roles and responsibilities to eliminate an overlap of role-based job functions such as:Vaultand server/machine room personnel Shipping and receiving personnel
Asset movement within facility (e.g., runners) fromvault
and content / production area
Digital assetfolder access (e.g., data wrangler sets up access for producer)
Content transfer personnel from production personnel
Segregate duties using manual controls (e.g., approval from producer before working on content) or automated controls in the work ordering system (e.g., automated approval for each stage of theworkflow)
Implement compensating controls when segregation is unattainable, such as:Monitor the activity of company personnel and/or third party workers
Retain and review audit logs
Implement physical segregation
Enforce management supervision</t>
  </si>
  <si>
    <t>Shipping</t>
  </si>
  <si>
    <t>PS - 17 - 01 - 00</t>
  </si>
  <si>
    <t>Track and log client asset shipping details; at a minimum, include the following:
Time of shipment
Sender name and signature
Recipient name
Address of destination
Tracking number from courier Reference to the corresponding work order</t>
  </si>
  <si>
    <t>Require recipient signature
Retain shipping logs for a minimum of 1 year</t>
  </si>
  <si>
    <t>Security Architecture</t>
  </si>
  <si>
    <t>Empowering staff within the organization through Awareness and Training</t>
  </si>
  <si>
    <t>PS - 17 - 02 - 00</t>
  </si>
  <si>
    <t>Secure client assets that are waiting to be picked up.</t>
  </si>
  <si>
    <t>Cryptography</t>
  </si>
  <si>
    <t>Lock all doors and windows to shipping and receiving areas when unattended
Assets must be locked up until handed off to the vendor/courier
Camera surveillance should be used to monitor content that is being staged prior to shipping. If appropriate, it should also be used to capture the transfer of a package from the facility to the courier.
Drives, reels, DVDs to be shipped should be brought to the public loading area only after the truck arrives.</t>
  </si>
  <si>
    <t>PS - 17 - 03 - 00</t>
  </si>
  <si>
    <t>Validate client assets leaving the facility against a valid work/shipping order.</t>
  </si>
  <si>
    <t>Request valid identification from couriers and delivery personnel to authenticate individuals picking up shipments against the corresponding work order
Confirm that the shipped count matches the shipping documentation
Report back any discrepancies or damage to shipped goods immediately</t>
  </si>
  <si>
    <t>Identity &amp; Authentication</t>
  </si>
  <si>
    <t>Implementation</t>
  </si>
  <si>
    <t>PS - 17 - 04 - 00</t>
  </si>
  <si>
    <t>Prohibit couriers and delivery personnel from entering content / production areas of the facility.</t>
  </si>
  <si>
    <t>Escort delivery personnel if access to content / production areas is necessary</t>
  </si>
  <si>
    <t xml:space="preserve">Secure Build </t>
  </si>
  <si>
    <t>Detect</t>
  </si>
  <si>
    <t>Implementing Security Continuous Monitoring capabilities to monitor cybersecurity events</t>
  </si>
  <si>
    <t>PS - 17 - 05 - 00</t>
  </si>
  <si>
    <t>Document and retain a separate log for truck driver information.</t>
  </si>
  <si>
    <t>Maintain a log of all truck drivers and include the following information:Name
License tags for the tractor and trailer Affiliated company
Time and date of pick up Content handled</t>
  </si>
  <si>
    <t>Physical and environmental security</t>
  </si>
  <si>
    <t>PS - 17 - 06 - 00</t>
  </si>
  <si>
    <t>Observe and monitor the on-site packing and sealing of trailers prior to shipping.</t>
  </si>
  <si>
    <t>Require security personnel to be present at all times while trailers are loaded and sealed</t>
  </si>
  <si>
    <t>PS - 17 - 07 - 00</t>
  </si>
  <si>
    <t>Record, monitor and review travel times, routes, and delivery times for shipments between facilities.</t>
  </si>
  <si>
    <t>Establish a baseline for delivery times between common shipping points and monitor actual times for variance
Investigate, report, and escalate major variances to appropriate personnel
Designate approved rest stOps
Consider implementing a real-time GPS tracking system to monitor and alert on unexpected delays</t>
  </si>
  <si>
    <t xml:space="preserve">Secure Deployment </t>
  </si>
  <si>
    <t>Ensuring Anomalies and Events are detected, and their potential impact is understood</t>
  </si>
  <si>
    <t>Operations security</t>
  </si>
  <si>
    <t>PS - 17 - 08 - 00</t>
  </si>
  <si>
    <t>Prohibit the transfer of film elements outside of the shipping department unless approved by the client.</t>
  </si>
  <si>
    <t>Treat film elements like any other piece of physical media, using the same controls for shipping and receiving.</t>
  </si>
  <si>
    <t xml:space="preserve">Defect Management </t>
  </si>
  <si>
    <t>Verifying the effectiveness of protective measures</t>
  </si>
  <si>
    <t>Communications security</t>
  </si>
  <si>
    <t>PS - 17 - 09 - 00</t>
  </si>
  <si>
    <t>Ship prints for pre-theatrical screenings in segments (e.g., odd versus even reels).</t>
  </si>
  <si>
    <t>PS - 17 - 00 - 00</t>
  </si>
  <si>
    <t>Require the facility to generate a valid work/shipping order to authorize client asset shipments out of the facility.</t>
  </si>
  <si>
    <t>Include the following information on the work/shipping order:Work/shipping order number
Name and company of individual who will pick up content Time and date of pick up
Facility contact
Create a form for documenting outbound assets that are transported via uncommon methods</t>
  </si>
  <si>
    <t>Production Specific Controls</t>
  </si>
  <si>
    <t>Verification</t>
  </si>
  <si>
    <t xml:space="preserve">Architecture Assessment </t>
  </si>
  <si>
    <t>Respond</t>
  </si>
  <si>
    <t>PS - 17 - 05 - 01</t>
  </si>
  <si>
    <t>Ensuring Response Planning processes are executed during and after an incident</t>
  </si>
  <si>
    <t>Facilities should implement and maintain a record of all delivery personnel entering and exiting the building.</t>
  </si>
  <si>
    <t>System Security</t>
  </si>
  <si>
    <t>DS - 06 - 02 - 01</t>
  </si>
  <si>
    <t>Network security management</t>
  </si>
  <si>
    <t>Local firewalls should be implemented on workstations to restrict unauthorized access to the workstation.</t>
  </si>
  <si>
    <t>Consider implementing on machines with higher security requirements that might also have access to the Internet (e.g. I/O machines, workstations used for Internet research etc.)</t>
  </si>
  <si>
    <t>Security Planning</t>
  </si>
  <si>
    <t xml:space="preserve">Requirements-driven Testing </t>
  </si>
  <si>
    <t>Managing Communications during and after an event</t>
  </si>
  <si>
    <t>Threat and Vulnerability Management</t>
  </si>
  <si>
    <t>Anti-Virus / Malicious Software</t>
  </si>
  <si>
    <t>System acquisition, development and maintenance</t>
  </si>
  <si>
    <t>Policies and procedures shall be established, and supporting business processes and technical measures implemented, to prevent the execution of malware on organizationally-owned or managed user end-point devices (i.e., issued workstations, laptops, and mobile devices) and IT infrastructure network and systems components.</t>
  </si>
  <si>
    <t>CCM V3.0.1 TVM-01</t>
  </si>
  <si>
    <t>Interoperability &amp; Portability</t>
  </si>
  <si>
    <t>DS - 06 - 01 - 00</t>
  </si>
  <si>
    <t>Update all anti-virus and anti-malware definitions daily, or more frequently.</t>
  </si>
  <si>
    <t>Configure the centralized anti-virus and anti-malware management console to download and push definition updates at least once each day</t>
  </si>
  <si>
    <t>Service Continuity</t>
  </si>
  <si>
    <t>Unnecessary services and applications should be uninstalled from content transfer servers.</t>
  </si>
  <si>
    <t>Security Testing</t>
  </si>
  <si>
    <t>Review the list of installed services (e.g. services. MSc) on all content transfer servers and uninstall or disable any which are not required
Review the list of installed applications on all content transfer servers and uninstall any which are not required
Review the list of startup applications to ensure all non- essential applications are not running</t>
  </si>
  <si>
    <t>Analyzing effectiveness of response activities</t>
  </si>
  <si>
    <t>Supplier relationships</t>
  </si>
  <si>
    <t>DS - 06 - 02 - 00</t>
  </si>
  <si>
    <t>Scan all content for viruses and malware prior to ingest onto the content / production network.</t>
  </si>
  <si>
    <t>Perform scans on a system that is not connected to the content / production network
To avoid impact on content / production systems, configure anti-virus and anti-malware software to only execute full file system scans during idle hours, non-business hours, and/or weekends.</t>
  </si>
  <si>
    <t>Software Development</t>
  </si>
  <si>
    <t>Operations</t>
  </si>
  <si>
    <t>DS - 06 - 03 - 00</t>
  </si>
  <si>
    <t xml:space="preserve">Incident Management </t>
  </si>
  <si>
    <t>Perform scans as follows:
Enable regular full system virus and malware scanning on all workstations
Enable full system virus and malware scans for servers and for systems connecting to a SAN/NAS</t>
  </si>
  <si>
    <t>Recover</t>
  </si>
  <si>
    <t>Configure anti-virus and anti-malware software to conduct a full system scan based upon the anti-virus and anti- malware strategy
Configure anti-virus and anti-malware software to execute during idle periods</t>
  </si>
  <si>
    <t>Ensuring the organization implements Recovery Planning processes and procedures</t>
  </si>
  <si>
    <t>Information security incident management</t>
  </si>
  <si>
    <t>System Integrity</t>
  </si>
  <si>
    <t xml:space="preserve">Environment Management </t>
  </si>
  <si>
    <t>Implementing improvements based on lessons learned</t>
  </si>
  <si>
    <t>Information security continuity</t>
  </si>
  <si>
    <t>DS - 06 - 04 - 00</t>
  </si>
  <si>
    <t>Implement a process to regularly update systems (e.g., file transfer systems, operating systems, databases, applications, network devices) with patches/updates that remediate security vulnerabilities.</t>
  </si>
  <si>
    <t>Where possible, implement a centralized patch management tool (e.g., WSUS, Shavlik, Altiris) to automatically deploy patches to all systems
Subscribe to security and patch notifications from vendors, other third parties, and security advisories
Apply critical patches as soon as they become available and within 48 hours on computers on externally accessible networks
Apply less critical patches in a timely manner, according to a defined cycle based on risk (e.g. monthly for medium, quarterly for low, etc.)
Test patches prior to deployment
Decommission legacy systems that are no longer supported
Implement an exception process and compensating controls for cases where there is a legitimate business case for not patching systems</t>
  </si>
  <si>
    <t>DS - 06 - 05 - 00</t>
  </si>
  <si>
    <t>Prohibit users from being Administrators on their own workstations, unless required for software (e.g., ProTools, Clipster and authoring software such as Blu-Print, Scenarist and Toshiba). Documentation from the software provider must explicitly state that administrative rights are required.</t>
  </si>
  <si>
    <t>Ensure that the user account used to login to the workstation does not have privileges as an Administrator of the system</t>
  </si>
  <si>
    <t>Vulnerability Management</t>
  </si>
  <si>
    <t xml:space="preserve">Operational Management </t>
  </si>
  <si>
    <t>Coordinating communications during recovery activities</t>
  </si>
  <si>
    <t>Compliance</t>
  </si>
  <si>
    <t>DS - 06 - 06 - 00</t>
  </si>
  <si>
    <t>Use cable locks on portable computing devices that handle content (e.g., laptops, tablets, towers) when they are left unattended.</t>
  </si>
  <si>
    <t>Secure cable lock to a stationary object (e.g., table)</t>
  </si>
  <si>
    <t>DS - 06 - 07 - 00</t>
  </si>
  <si>
    <t>Implement additional security controls for laptops and portable computing storage devices that contain content or sensitive information relating to client projects. Encrypt all laptops. Use hardware-encrypted portable computing storage devices. Install remote-kill software on all laptops/mobile devices that handle content to allow remote wiping of hard drives and other storage devices.</t>
  </si>
  <si>
    <t>Attach privacy screens to laptops if they must be used in insecure locations
Do not connect laptops to any public wireless locations
Power down laptops when not in use, and do not make use of sleep or hibernation modes</t>
  </si>
  <si>
    <t>DS - 06 - 08 - 00</t>
  </si>
  <si>
    <t>Restrict software installation privileges to IT management.</t>
  </si>
  <si>
    <t>Prohibit the installation and usage of unapproved software including rogue software (e.g., illegal or malicious software)
Scan all systems for an inventory of installed applications at least quarterly</t>
  </si>
  <si>
    <t>DS - 06 - 09 - 00</t>
  </si>
  <si>
    <t>Implement security baselines and standards to configure systems (e.g., laptops, workstations, servers, SAN/NAS) that are set up internally.</t>
  </si>
  <si>
    <t>Develop a secure standard build that is used to image all systems</t>
  </si>
  <si>
    <t>General Access Control Design</t>
  </si>
  <si>
    <t>DS - 06 - 11 - 00</t>
  </si>
  <si>
    <t>Maintain an inventory of systems and system components.</t>
  </si>
  <si>
    <t>Update the inventory on at least a monthly basis</t>
  </si>
  <si>
    <t>DS - 06 - 12 - 00</t>
  </si>
  <si>
    <t>Document the network topology and update the diagram annually or when significant changes are made to the infrastructure.</t>
  </si>
  <si>
    <t>Include WAN, DMZ, LAN, WLAN (wireless), VLAN, firewalls, and server/network topology</t>
  </si>
  <si>
    <t>DS - 06 - 00 - 00</t>
  </si>
  <si>
    <t>Install anti-virus and anti-malware software on all workstations, servers, and on any device that connects to SAN/NAS systems.</t>
  </si>
  <si>
    <t>Install an enterprise anti-virus and anti-malware solution with a centralized management console
Consider the installation of endpoint protection</t>
  </si>
  <si>
    <t>Third Party Use and Screening</t>
  </si>
  <si>
    <t>MS - 12 - 00 - 00</t>
  </si>
  <si>
    <t>Require allthird party workers(e.g., freelancers) who handle content to sign confidentiality agreements (e.g., non-disclosure) upon engagement.</t>
  </si>
  <si>
    <t>Include non-disclosure guidance in policies pertaining to confidentiality during and after their employment, contract, or agreement
Explain the importance of confidentiality / NDA in non-legal terms, as necessary
Ensure all relevant information on equipment used bythird party workersto handle business-related sensitive content is transferred to the organization and securely removed from the equipment
Management must retain signed confidentiality agreements for allthird party workers
Include requirements for handling and protecting content</t>
  </si>
  <si>
    <t>MS - 12 - 01 - 00</t>
  </si>
  <si>
    <t>Require allthird party workersto return all content and client information in their possession upon termination of their contract.</t>
  </si>
  <si>
    <t>Roles / Responsibilities</t>
  </si>
  <si>
    <t>Roles and responsibilities of contractors, employees, and third-party users shall be documented as they relate to information assets and security.</t>
  </si>
  <si>
    <t>CCM V3.0.1 HRS-07</t>
  </si>
  <si>
    <t>MS - 12 - 02 - 00</t>
  </si>
  <si>
    <t>Include security requirements in third party contracts.</t>
  </si>
  <si>
    <t>Service Level Agreements (SLAs) and contracts with the third party vendors should the following provisions:Requirethird party workersto comply with the security requirements per MPAA Best Practices
A right to audit clause for activities that involve sensitive content
Notification to clients upon suspected or actual security breaches
Content ownership, return, and destruction Termination clause
Implement a process to monitor for compliance with security requirements
Require annual update of information when contracts are renewed</t>
  </si>
  <si>
    <t>MS - 12 - 03 - 00</t>
  </si>
  <si>
    <t>Implement a process to reclaimcontentwhen terminating relationships with third party service providers.</t>
  </si>
  <si>
    <t>Ensure allcontenton third party equipment is transferred to the organization and securely erased from the equipment</t>
  </si>
  <si>
    <t>MS - 12 - 04 - 00</t>
  </si>
  <si>
    <t>Requirethird party workersto be bonded and insured where appropriate (e.g., courier service).</t>
  </si>
  <si>
    <t>Requirethird party workersto show proof of insurance and keep a record of their insurance provider and policy number
Require annual update of information when contracts are renewed</t>
  </si>
  <si>
    <t>MS - 12 - 05 - 00</t>
  </si>
  <si>
    <t>Restrict third party access to content / production areas unless required for their job function.</t>
  </si>
  <si>
    <t>Ensure thatthird party workerswho do not handle content (e.g., cleaning crews, HVAC maintenance, etc.) are not given any access to areas housing or exhibiting content
Escortthird party workerswho do not handle content when access to restricted areas (e.g.,vault) is required</t>
  </si>
  <si>
    <t>MS - 12 - 06 - 00</t>
  </si>
  <si>
    <t>Notify clients if third parties are used to handle or store content, or work is offloaded to another company. Perform due diligence of third parties.
Third parties also include providers of IT services. Obtain client approval for use of third parties who handle, store, or have access to content.</t>
  </si>
  <si>
    <t>Work offloaded to another company must be reported to the content owners and requires written client sign-off / approval
Production servers and systems hosted on third-party networks must be vetted by content owners prior to deployment.
Cloud-Hosted systems and servers are strictly prohibited without advanced written consent of content owners.
Workflows using cloud hosted servers should be approved by content owners.
Perform due diligence and ongoing monitoring of third parties to verify the following:
Security controls meet MPAA Best Practices
Adequate level of insurance coverage (refer to MS- 12.4)
Viable financial stateRequest that third parties obtain an independent security assessment for submission to the member studios</t>
  </si>
  <si>
    <t>MS - 12 - 05 - 01</t>
  </si>
  <si>
    <t>Control access of third party IT service providers to the computing environment.</t>
  </si>
  <si>
    <t>Third-party VPN remote access should only be used in cases where no other solution is available. Client approval is required in writing.
All third-party VPN remote access should have a finite end date and be reviewed for activity every three months at a minimum
Third-party VPN remote access should not provide access to network infrastructure that includesnetworks or systems used to store, transfer, or manipulate content
All third-party access sessions should be monitored by an employee and logged
Log and monitor IT service providers access to systems, networks, and infrastructure
Third-party systems used for remote access should be subjected to an inspection, by an employee, on a periodic and ongoing basis
IT service provider remote access must utilize multi-factorauthentication
Disable IT service provider remote access when not needed
Change remote access passwords for every session
Follow change control processes for elevating user access rights
Consider real-time notification when IT service providers access systems</t>
  </si>
  <si>
    <t>Transfer Device Methodology</t>
  </si>
  <si>
    <t>DS - 14 - 01 - 00</t>
  </si>
  <si>
    <t>Separate content transfer systems from administrative and production networks.</t>
  </si>
  <si>
    <t>Separate networks either physically or logically</t>
  </si>
  <si>
    <t>DS - 14 - 02 - 00</t>
  </si>
  <si>
    <t>Place content transfer systems in a Demilitarized Zone (DMZ) and not in the content / production network. Implement whitelisting on content transfer servers to only allow transfers to and from authorized external transfer servers.</t>
  </si>
  <si>
    <t>Harden content transfer systems prior to placing them in the DMZ (refer to DS-1.5 for suggestions)
Implement Access Control Lists (ACLs) that restrict all ports other than those required by the content transfer tool
Implement ACLs to restrict traffic between the internal network and the DMZ to specific source/destination IP addresses
Disable access to the Internet from the systems used to transfer content, other than the access needed to download client content or to access approved content transfer locations
Review and update white listings quarterly</t>
  </si>
  <si>
    <t>DS - 14 - 03 - 00</t>
  </si>
  <si>
    <t>Remove content from content transfer devices/systems immediately after successful transmission/receipt.</t>
  </si>
  <si>
    <t>Require clients to provide notification upon receipt of content
Implement a process to remove content from transfer devices and systems, including from recycle bins
Where applicable, remove client access to transfer tools immediately after project completion
Confirm the connection is terminated after the session ends</t>
  </si>
  <si>
    <t>DS - 14 - 04 - 00</t>
  </si>
  <si>
    <t>Send automatic notifications to the production coordinator(s) upon outbound content transmission.</t>
  </si>
  <si>
    <t>Configure the content transfer system to send an automatic notification (e.g., an email) to the production coordinator(s) each time a user sends content out of the network</t>
  </si>
  <si>
    <t>DS - 14 - 00 - 00</t>
  </si>
  <si>
    <t>Implement and use dedicated systems for content transfers.</t>
  </si>
  <si>
    <t>Ensure editing stations and content storage servers are not used to directly transfer content
Disable VPN/remote access to transfer systems, or to any system used to store, transfer or manipulate content</t>
  </si>
  <si>
    <t>Transfer Systems</t>
  </si>
  <si>
    <t>DS - 13 - 01 - 00</t>
  </si>
  <si>
    <t>Implement an exception process, where prior client approval must be obtained in writing, to address situations where encrypted transfer tools are not used.</t>
  </si>
  <si>
    <t>Use randomly generated usernames and passwords that are securely communicated for authentication
Use only client-approved transfer tools / application
Require clients to sign off on exceptions where unencrypted transfer tools must be used
Document and archive all exceptions</t>
  </si>
  <si>
    <t>DS - 13 - 00 - 00</t>
  </si>
  <si>
    <t>Use only client-approved transfer systems that utilize access controls, a minimum of AES-256 encryption for content at rest and for content in motion and use strong authentication for content transfer sessions.</t>
  </si>
  <si>
    <t>Allow only authorized users to have access to the content transfer system
Consider restricting access also on a project basis
Verify with the client that the content transfer systems are approved, prior to use</t>
  </si>
  <si>
    <t>Transport Vehicles</t>
  </si>
  <si>
    <t>PS - 21 - 01 - 00</t>
  </si>
  <si>
    <t>Include the following security features in transportation vehicles (e.g., trailers):
Segregation from driver cabin
Ability to lock and seal cargo area doors
GPS for high-security shipments</t>
  </si>
  <si>
    <t>Use vehicles equipped with GPS tracking systems for delivery of sensitive content and high-value assets</t>
  </si>
  <si>
    <t>PS - 21 - 02 - 00</t>
  </si>
  <si>
    <t>Apply numbered seals on cargo doors for shipments of highly sensitive titles.</t>
  </si>
  <si>
    <t>Require security guards to apply, record, and monitor seals
Consider additional security measures for highly sensitive packages (e.g., locked/secured cargo area, locked pelican cases</t>
  </si>
  <si>
    <t>PS - 21 - 03 - 00</t>
  </si>
  <si>
    <t>Require security escorts to be used when delivering highly sensitive content to high-risk areas.</t>
  </si>
  <si>
    <t>Hire security personnel capable of protecting highly sensitive content from hijacking, mugging, and other scenarios that could result in content theft</t>
  </si>
  <si>
    <t>Operation Level Access Control</t>
  </si>
  <si>
    <t>Other Access Control Considerations</t>
  </si>
  <si>
    <t>PS - 21 - 00 - 00</t>
  </si>
  <si>
    <t>Lock automobiles and trucks at all times, and do not place packages in clear view.</t>
  </si>
  <si>
    <t>Do not leave packages unattended</t>
  </si>
  <si>
    <t>API and Web Service</t>
  </si>
  <si>
    <t>Generic Web Service Security Verification</t>
  </si>
  <si>
    <t>Visitor Entry/Exit</t>
  </si>
  <si>
    <t>PS - 02 - 01 - 00</t>
  </si>
  <si>
    <t>Assign an identification badgeor sticker which must be visible at all times, to each visitor and collect badges upon exit.</t>
  </si>
  <si>
    <t>Make visitor badges easily distinguishable fromcompany personnelbadges (e.g., color coded plastic badges)
Consider a daily rotation for paper badges or sticker color
Consider using badges that change color upon expiration
Log badge assignments upon entry/exit
Visitor badges should be sequentially numbered and tracked
Account for badges daily
Facilities that have less than 25 employees are not required to have visitor badges</t>
  </si>
  <si>
    <t>PS - 02 - 02 - 00</t>
  </si>
  <si>
    <t>Do not provide visitors with key card access to content / production areas.</t>
  </si>
  <si>
    <t>PS - 02 - 03 - 00</t>
  </si>
  <si>
    <t>Require visitors to be escorted by authorized employees while on-site, or in content / production areas.</t>
  </si>
  <si>
    <t>PS - 02 - 00 - 00</t>
  </si>
  <si>
    <t>Maintain a detailed visitors’ log and include the following:
Name
Company
Time in/time out
Reason for visit
Person/people visited
Signature of visitor
Badge number assigned</t>
  </si>
  <si>
    <t>Verify the identity of all visitors by requiring them to present valid photo identification (e.g., driver's license or government-issued ID)
Consider concealing the names of previous visitors
The facility should retain visitor logs for twelve months at a minimum.</t>
  </si>
  <si>
    <t>PS - 02 - 03 - 01</t>
  </si>
  <si>
    <t>Visitors should be required to sign a nondisclosure agreement (NDA) and sign a visitor log prior to entering a facility.</t>
  </si>
  <si>
    <t>Wireless/WLAN</t>
  </si>
  <si>
    <t>DS - 04 - 01 - 00</t>
  </si>
  <si>
    <t>Configure non-production wireless networks (e.g., administrative and guest) with the following security controls:
Disable WEP / WPA
Enable WPA2-PSK (AES)
Segregate "guest" networks from the company's other networks
Change default administrator logon credentials
Change default network name (SSID)</t>
  </si>
  <si>
    <t>Consider additional security controls such as:
Use non-company specific SSID names
RADIUS for authentication where the option is available
MAC address filtering
Blacklist the wireless MAC addresses of production workstations and devices
Configure the wireless access point / controller to broadcast only within the required rangeConsider implementing port based network access control (e.g. 802.1X framework for wireless networking) which includes the following:
Remote Access Dial In User Service (RADIUS) for Authentication, Authorization and Accounting
Lightweight Directory Access Protocol (LDAP) server, such as Active Directory, to manage user accounts
Public Key Infrastructure to generate and manage client and server certificatesImplement the following controls if pre-shared keys must be used:
Configure WPA2 with CCMP (AES)
Set a complex passphrase (See DS-8.1 for passphrase complexity recommendations)
Change the passphrase at least every 90 days and when key company personnel terminate their employment</t>
  </si>
  <si>
    <t>DS - 04 - 02 - 00</t>
  </si>
  <si>
    <t>Implement a process to scan for rogue wireless access points and remediate any validated issues.</t>
  </si>
  <si>
    <t>Implement a process to roam and scan the facility for unprotected wireless access points at least quarterly
Configure a centralized wireless access solution (i.e., wireless controller) to alert administrators of rogue wireless access points upon detection, if possible</t>
  </si>
  <si>
    <t>RESTful Web Service Verification</t>
  </si>
  <si>
    <t>DS - 04 - 00 - 00</t>
  </si>
  <si>
    <t>Prohibit wireless networking and the use of wireless devices on the content/production network.</t>
  </si>
  <si>
    <t>Restrict wireless guest networks to access only the Internet and not the content/production network
Wireless network access cards (NICs) should be disconnected from production computers either physically, or via endpoint security policy (e.g. Active Directory Group Policy Object, etc.)</t>
  </si>
  <si>
    <t>Workflow</t>
  </si>
  <si>
    <t>MS - 08 - 00 - 00</t>
  </si>
  <si>
    <t>Documentworkflowstracking content and authorization checkpoints. Include the following processes for both physical and digital content:
Delivery (receipt/return)
Ingest
Movement
Storage
Removal/destruction</t>
  </si>
  <si>
    <t>Use swim lane diagrams to documentworkflows
Include asset processing and handling information where applicable
Evaluate each touch-point for risks to content
Implement controls around authorization checkpoints
Identify related application controls
Update theworkflowwhen there are changes to the process, and review theworkflowprocess at least annually to identify changes.
Follow the contentworkflowand implemented controls for each process in order to determine areas of vulnerability</t>
  </si>
  <si>
    <t>MS - 08 - 01 - 00</t>
  </si>
  <si>
    <t>(Removed and combined with MS-8.0)</t>
  </si>
  <si>
    <t>Application Security</t>
  </si>
  <si>
    <t>Applications and programming interfaces (APIs) shall be designed, developed, deployed, and tested in accordance with leading industry standards (e.g., OWASP for web applications) and adhere to applicable legal, statutory, or regulatory compliance obligations.</t>
  </si>
  <si>
    <t>CCM V3.0.1 AIS-01</t>
  </si>
  <si>
    <t>SOAP Web Service Verification</t>
  </si>
  <si>
    <t>GraphQL and other Web Service Data Layer Security</t>
  </si>
  <si>
    <t>Architecture, Design and Threat Modeling</t>
  </si>
  <si>
    <t>Secure Software Development Lifecycle Requirements</t>
  </si>
  <si>
    <t>Customer Access Requirements</t>
  </si>
  <si>
    <t>Prior to granting customers access to data, assets, and information systems, identified security, contractual, and regulatory requirements for customer access shall be addressed.</t>
  </si>
  <si>
    <t>CCM V3.0.1 AIS-02</t>
  </si>
  <si>
    <t>Data Integrity</t>
  </si>
  <si>
    <t>Data input and output integrity routines (i.e., reconciliation and edit checks) shall be implemented for application interfaces and databases to prevent manual or systematic processing errors, corruption of data, or misuse.</t>
  </si>
  <si>
    <t>CCM V3.0.1 AIS-03</t>
  </si>
  <si>
    <t>Data Security / Integrity</t>
  </si>
  <si>
    <t>Policies and procedures shall be established and maintained in support of data security to include (confidentiality, integrity, and availability) across multiple system interfaces, jurisdictions, and business functions to prevent improper disclosure, alteration, or destruction.</t>
  </si>
  <si>
    <t>CCM V3.0.1 AIS-04</t>
  </si>
  <si>
    <t>Audit Planning</t>
  </si>
  <si>
    <t>Audit plans shall be developed and maintained to address business process disruptions. Auditing plans shall focus on reviewing the effectiveness of the implementation of security operations. All audit activities must be agreed upon prior to executing any audits.</t>
  </si>
  <si>
    <t>CCM V3.0.1 AAC-01</t>
  </si>
  <si>
    <t>Independent Audits</t>
  </si>
  <si>
    <t>Independent reviews and assessments shall be performed at least annually by a qualified assessor to ensure that the organization addresses nonconformities of established policies, standards, procedures, and compliance obligations.</t>
  </si>
  <si>
    <t>CCM V3.0.1 AAC-03</t>
  </si>
  <si>
    <t>Information System Regulatory Mapping</t>
  </si>
  <si>
    <t>Organizations shall create and maintain a control framework which captures standards, regulatory, legal, and statutory requirements relevant for their business needs. The control framework shall be reviewed at least annually to ensure changes that could affect the business processes are reflected.</t>
  </si>
  <si>
    <t>Authentication Architectural Requirements</t>
  </si>
  <si>
    <t>Session Management Architectural Requirements</t>
  </si>
  <si>
    <t>Access Control Architectural Requirements</t>
  </si>
  <si>
    <t>Input and Output Architectural Requirements</t>
  </si>
  <si>
    <t>Cryptographic Architectural Requirements</t>
  </si>
  <si>
    <t>Errors,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</si>
  <si>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</si>
  <si>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</si>
  <si>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</si>
  <si>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</si>
  <si>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</si>
  <si>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API Architectural Requirements</t>
  </si>
  <si>
    <t>Configuration Architectural Requirements</t>
  </si>
  <si>
    <t>Documentation</t>
  </si>
  <si>
    <t>Information system documentation (e.g., administrator and user guides, and architecture diagrams) shall be made available to authorized personnel to ensure the following:
• Configuring, installing, and operating the information system
• Effectively using the system’s security features</t>
  </si>
  <si>
    <t>CCM V3.0.1 BCR-04</t>
  </si>
  <si>
    <t>Environmental Risks</t>
  </si>
  <si>
    <t>Physical protection against damage from natural causes and disasters, as well as deliberate attacks, including fire, flood, atmospheric electrical discharge, solar induced geomagnetic storm, wind, earthquake, tsunami, explosion, nuclear accident, volcanic activity, biological hazard, civil unrest, mudslide, tectonic activity, and other forms of natural or man-made disaster shall be anticipated, designed, and have countermeasures applied.</t>
  </si>
  <si>
    <t>CCM V3.0.1 BCR-05</t>
  </si>
  <si>
    <t>General Authenticator</t>
  </si>
  <si>
    <t>Equipment Location</t>
  </si>
  <si>
    <t>To reduce the risks from environmental threats, hazards, and opportunities for unauthorized access, equipment shall be kept away from locations subject to high probability environmental risks and supplemented by redundant equipment located at a reasonable distance.</t>
  </si>
  <si>
    <t>CCM V3.0.1 BCR-06</t>
  </si>
  <si>
    <t>Equipment Maintenance</t>
  </si>
  <si>
    <t>Policies and procedures shall be established, and supporting business processes and technical measures implemented, for equipment maintenance ensuring continuity and availability of operations and support personnel.</t>
  </si>
  <si>
    <t>CCM V3.0.1 BCR-07</t>
  </si>
  <si>
    <t>Service Authentication</t>
  </si>
  <si>
    <t>Equipment Power Failures</t>
  </si>
  <si>
    <t>Protection measures shall be put into place to react to natural and man-made threats based upon a geographically-specific business impact assessment.</t>
  </si>
  <si>
    <t>CCM V3.0.1 BCR-08</t>
  </si>
  <si>
    <t>Password Security</t>
  </si>
  <si>
    <t>Impact Analysis</t>
  </si>
  <si>
    <t>There shall be a defined and documented method for determining the impact of any disruption to the organization (cloud provider, cloud consumer) that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</si>
  <si>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CCM V3.0.1 BCR-09</t>
  </si>
  <si>
    <t>Policies and procedures shall be established, and supporting business processes and technical measures implemented, for appropriate IT governance and service management to ensure appropriate planning, delivery, and support of the organization's IT capabilities supporting business functions, workforce, and/or customers based on industry acceptable standards (i.e., ITIL v4 and COBIT 5). Additionally, policies and procedures shall include defined roles and responsibilities supported by regular workforce training.</t>
  </si>
  <si>
    <t>CCM V3.0.1 BCR-10</t>
  </si>
  <si>
    <t>Authenticator Lifecycle</t>
  </si>
  <si>
    <t>Credential Storage</t>
  </si>
  <si>
    <t>Credential Recovery</t>
  </si>
  <si>
    <t>Look-up Secret Verifier</t>
  </si>
  <si>
    <t>New Development / Acquisition</t>
  </si>
  <si>
    <t>Policies and procedures shall be established, and supporting business processes and technical measures implemented, to ensure the development and/or acquisition of new data, physical or virtual applications, infrastructure network, and systems components, or any corporate, operations and/or data center facilities have been pre-authorized by the organization's business leadership or other accountable business role or function.</t>
  </si>
  <si>
    <t>Out of Band Verifier</t>
  </si>
  <si>
    <t>CCM V3.0.1 CCC-01</t>
  </si>
  <si>
    <t>Outsourced Development</t>
  </si>
  <si>
    <t>External business partners shall adhere to the same policies and procedures for change management, release, and testing as internal developers within the organization (e.g., ITIL service management processes).</t>
  </si>
  <si>
    <t>CCM V3.0.1 CCC-02</t>
  </si>
  <si>
    <t>Quality Testing</t>
  </si>
  <si>
    <t>Organizations shall follow a defined quality change control and testing process (e.g., ITIL Service Management) with established baselines, testing, and release standards that focus on system availability, confidentiality, and integrity of systems and services.</t>
  </si>
  <si>
    <t>CCM V3.0.1 CCC-03</t>
  </si>
  <si>
    <t>Single or Multi Factor One Time Verifier</t>
  </si>
  <si>
    <t>Cryptographic Software and Devices Verifier</t>
  </si>
  <si>
    <t>Business Logic</t>
  </si>
  <si>
    <t>Business Logic Security</t>
  </si>
  <si>
    <t>Communications</t>
  </si>
  <si>
    <t>Server Communications Security</t>
  </si>
  <si>
    <t>Unauthorized Software Installations</t>
  </si>
  <si>
    <t>Policies and procedures shall be established, and supporting business processes and technical measures implemented, to restrict the installation of unauthorized software on organizationally-owned or managed user end-point devices (e.g., issued workstations, laptops, and mobile devices) and IT infrastructure network and systems components.</t>
  </si>
  <si>
    <t>CCM V3.0.1 CCC-04</t>
  </si>
  <si>
    <t>Communications Security</t>
  </si>
  <si>
    <t>Configuration</t>
  </si>
  <si>
    <t>Build</t>
  </si>
  <si>
    <t>Production Changes</t>
  </si>
  <si>
    <t>Policies and procedures shall be established for managing the risks associated with applying changes to:
• Business-critical or customer (tenant)-impacting (physical and virtual) applications and system-system interface (API) designs and configurations.
• Infrastructure network and systems components.
Technical measures shall be implemented to provide assurance that all changes directly correspond to a registered change request, business-critical or customer (tenant), and/or authorization by, the customer (tenant) as per agreement (SLA) prior to deployment.</t>
  </si>
  <si>
    <t>CCM V3.0.1 CCC-05</t>
  </si>
  <si>
    <t>Equipment Identification</t>
  </si>
  <si>
    <t>Automated equipment identification shall be used as a method of connection authentication. Location-aware technologies may be used to validate connection authentication integrity based on known equipment location.</t>
  </si>
  <si>
    <t>CCM V3.0.1 DCS-03</t>
  </si>
  <si>
    <t>Off-Site Authorization</t>
  </si>
  <si>
    <t>Authorization must be obtained prior to relocation or transfer of hardware, software, or data to an offsite premises.</t>
  </si>
  <si>
    <t>CCM V3.0.1 DCS-04</t>
  </si>
  <si>
    <t xml:space="preserve"> Dependency</t>
  </si>
  <si>
    <t>Unintended Security Disclosure Requirements</t>
  </si>
  <si>
    <t>HTTP Security Headers</t>
  </si>
  <si>
    <t>Validate HTTP Request Header</t>
  </si>
  <si>
    <t>Data Inventory / Flows</t>
  </si>
  <si>
    <t>Policies and procedures shall be established, and supporting business processes and technical measures implemented, to inventory, document, and maintain data flows for data that is resident (permanently or temporarily) within the service's geographically distributed (physical and virtual) applications and infrastructure network and systems components and/or shared with other third parties to ascertain any regulatory, statutory, or supply chain agreement (SLA) compliance impact, and to address any other business risks associated with the data. Upon request, provider shall inform customer (tenant) of compliance impact and risk, especially if customer data is used as part of the services.</t>
  </si>
  <si>
    <t>CCM V3.0.1 DSI-02</t>
  </si>
  <si>
    <t>Ecommerce Transactions</t>
  </si>
  <si>
    <t>Data related to electronic commerce (ecommerce) that traverses public networks shall be appropriately classified and protected from fraudulent activity, unauthorized disclosure, or modification in such a manner to prevent contract dispute and compromise of data.</t>
  </si>
  <si>
    <t>General Data Protection</t>
  </si>
  <si>
    <t>CCM V3.0.1 DSI-03</t>
  </si>
  <si>
    <t>Handling / Labeling / Security Policy</t>
  </si>
  <si>
    <t>Policies and procedures shall be established for the labeling, handling, and security of data and objects which contain data. Mechanisms for label inheritance shall be implemented for objects that act as aggregate containers for data.</t>
  </si>
  <si>
    <t>CCM V3.0.1 DSI-04</t>
  </si>
  <si>
    <t>Non-Production Data</t>
  </si>
  <si>
    <t>Production data shall not be replicated or used in non-production environments. Any use of customer data in non-production environments requires explicit, documented approval from all customers whose data is affected, and must comply with all legal and regulatory requirements for scrubbing of sensitive data elements.</t>
  </si>
  <si>
    <t>CCM V3.0.1 DSI-05</t>
  </si>
  <si>
    <t>Ownership / Stewardship</t>
  </si>
  <si>
    <t>All data shall be designated with stewardship, with assigned responsibilities defined, documented, and communicated.</t>
  </si>
  <si>
    <t>CCM V3.0.1 DSI-06</t>
  </si>
  <si>
    <t>Secure Disposal</t>
  </si>
  <si>
    <t>Policies and procedures shall be established with supporting business processes and technical measures implemented for the secure disposal and complete removal of data from all storage media, ensuring data is not recoverable by any computer forensic means.</t>
  </si>
  <si>
    <t>CCM V3.0.1 DSI-07</t>
  </si>
  <si>
    <t>Platform and data-appropriate encryption (e.g., AES-256) in open/validated formats and standard algorithms shall be required. Keys shall not be stored in the cloud (i.e., at the cloud provider in question), but maintained by the cloud consumer or trusted key management provider. Key management and key usage shall be separated duties.</t>
  </si>
  <si>
    <t>Client-side Data Protection</t>
  </si>
  <si>
    <t>Storage and Access</t>
  </si>
  <si>
    <t>CCM V3.0.1 EKM-04</t>
  </si>
  <si>
    <t>Sensitive Private Data</t>
  </si>
  <si>
    <t>Baseline Requirements</t>
  </si>
  <si>
    <t>Baseline security requirements shall be established for developed or acquired, organizationally-owned or managed, physical or virtual, applications and infrastructure system and network components that comply with applicable legal, statutory, and regulatory compliance obligations. Deviations from standard baseline configurations must be authorized following change management policies and procedures prior to deployment, provisioning, or use. Compliance with security baseline requirements must be reassessed at least annually unless an alternate frequency has been established and authorized based on business needs.</t>
  </si>
  <si>
    <t>CCM V3.0.1 GRM-01</t>
  </si>
  <si>
    <t>Error Handling and Logging</t>
  </si>
  <si>
    <t>Log Content Requirements</t>
  </si>
  <si>
    <t>Management Program</t>
  </si>
  <si>
    <t>An Information Security Management Program (ISMP) shall be developed, documented, approved, and implemented that includes administrative, technical, and physical safeguards to protect assets and data from loss, misuse, unauthorized access, disclosure, alteration, and destruction. The security program shall include, but not be limited to, the following areas insofar as they relate to the characteristics of the business:
• Risk management
• Security policy
• Organization of information security
• Asset management
• Human resources security
• Physical and environmental security
• Communications and operations management
• Access control
• Information systems acquisition, development, and maintenance</t>
  </si>
  <si>
    <t>CCM V3.0.1 GRM-04</t>
  </si>
  <si>
    <t>Policy Enforcement</t>
  </si>
  <si>
    <t>A formal disciplinary or sanction policy shall be established for employees who have violated security policies and procedures. Employees shall be made aware of what action might be taken in the event of a violation, and disciplinary measures must be stated in the policies and procedures.</t>
  </si>
  <si>
    <t>CCM V3.0.1 GRM-07</t>
  </si>
  <si>
    <t>Policy Reviews</t>
  </si>
  <si>
    <t>The organization's business leadership (or other accountable business role or function) shall review the information security policy at planned intervals or as a result of changes to the organization to ensure its continuing alignment with the security strategy, effectiveness, accuracy, relevance, and applicability to legal, statutory, or regulatory compliance obligations.</t>
  </si>
  <si>
    <t>CCM V3.0.1 GRM-09</t>
  </si>
  <si>
    <t>Risk Assessments</t>
  </si>
  <si>
    <t>Aligned with the enterprise-wide framework, formal risk assessments shall be performed at least annually or at planned intervals, (and in conjunction with any changes to information systems) to determine the likelihood and impact of all identified risks using qualitative and quantitative methods. The likelihood and impact associated with inherent and residual risk shall be determined independently, considering all risk categories (e.g., audit results, threat and vulnerability analysis, and regulatory compliance).</t>
  </si>
  <si>
    <t>CCM V3.0.1 GRM-10</t>
  </si>
  <si>
    <t>Log Processing Requirements</t>
  </si>
  <si>
    <t>Risk Management Framework</t>
  </si>
  <si>
    <t>Risks shall be mitigated to an acceptable level. Acceptance levels based on risk criteria shall be established and documented in accordance with reasonable resolution time frames and stakeholder approval.</t>
  </si>
  <si>
    <t>CCM V3.0.1 GRM-11</t>
  </si>
  <si>
    <t>Log Protection Requirements</t>
  </si>
  <si>
    <t>Error Handling</t>
  </si>
  <si>
    <t>File and Resources</t>
  </si>
  <si>
    <t>File Upload</t>
  </si>
  <si>
    <t>Employment Agreements</t>
  </si>
  <si>
    <t>Employment agreements shall incorporate provisions and/or terms for adherence to established information governance and security policies and must be signed by newly hired or on-boarded workforce personnel (e.g., full or part-time employee or contingent staff) prior to granting workforce personnel user access to corporate facilities, resources, and assets.</t>
  </si>
  <si>
    <t>CCM V3.0.1 HRS-03</t>
  </si>
  <si>
    <t>Employment Termination</t>
  </si>
  <si>
    <t>Roles and responsibilities for performing employment termination or change in employment procedures shall be assigned, documented, and communicated.</t>
  </si>
  <si>
    <t>CCM V3.0.1 HRS-04</t>
  </si>
  <si>
    <t>File Integrity</t>
  </si>
  <si>
    <t>File execution</t>
  </si>
  <si>
    <t>User Responsibility</t>
  </si>
  <si>
    <t>All personnel shall be made aware of their roles and responsibilities for:
• Maintaining awareness and compliance with established policies and procedures and applicable legal, statutory, or regulatory compliance obligations.
• Maintaining a safe and secure working environment</t>
  </si>
  <si>
    <t>CCM V3.0.1 HRS-10</t>
  </si>
  <si>
    <t>Workspace</t>
  </si>
  <si>
    <t>Policies and procedures shall be established to require that unattended workspaces do not have openly visible (e.g., on a desktop) sensitive documents and user computing sessions are disabled after an established period of inactivity.</t>
  </si>
  <si>
    <t>CCM V3.0.1 HRS-11</t>
  </si>
  <si>
    <t>Audit Tools Access</t>
  </si>
  <si>
    <t>Access to, and use of, audit tools that interact with the organization's information systems shall be appropriately segregated and access restricted to prevent inappropriate disclosure and tampering of log data.</t>
  </si>
  <si>
    <t>CCM V3.0.1 IAM-01</t>
  </si>
  <si>
    <t>File Storage</t>
  </si>
  <si>
    <t>File Download Requirements</t>
  </si>
  <si>
    <t>SSRF Protection</t>
  </si>
  <si>
    <t>Malicious Code</t>
  </si>
  <si>
    <t>Code Integrity Controls</t>
  </si>
  <si>
    <t>CCM V3.0.1IAM-02</t>
  </si>
  <si>
    <t>Malicious Code Search</t>
  </si>
  <si>
    <t>Diagnostic / Configuration Ports Access</t>
  </si>
  <si>
    <t>User access to diagnostic and configuration ports shall be restricted to authorized individuals and applications.</t>
  </si>
  <si>
    <t>CCM V3.0.1 IAM-03</t>
  </si>
  <si>
    <t>Cloud Infra</t>
  </si>
  <si>
    <t>Policies and procedures shall be established to store and manage identity information about every person who accesses IT infrastructure and to determine their level of access. Policies shall also be developed to control access to network resources based on user identity.</t>
  </si>
  <si>
    <t>CCM V3.0.1 IAM-04</t>
  </si>
  <si>
    <t>Source Code Access Restriction</t>
  </si>
  <si>
    <t>Access to the organization's own developed applications, program, or object source code, or any other form of intellectual property (IP), and use of proprietary software shall be appropriately restricted following the rule of least privilege based on job function as per established user access policies and procedures.</t>
  </si>
  <si>
    <t>CCM V3.0.1 IAM-06</t>
  </si>
  <si>
    <t>Third Party Access</t>
  </si>
  <si>
    <t>The identification, assessment, and prioritization of risks posed by business processes requiring third-party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</si>
  <si>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CCM V3.0.1 IAM-07</t>
  </si>
  <si>
    <t>Deployed Application Integrity Controls</t>
  </si>
  <si>
    <t>Trusted Sources</t>
  </si>
  <si>
    <t>Policies and procedures are established for permissible storage and access of identities used for authentication to ensure identities are only accessible based on rules of least privilege and replication limitation only to users explicitly defined as business necessary.</t>
  </si>
  <si>
    <t>CCM V3.0.1 IAM-08</t>
  </si>
  <si>
    <t>Session Management</t>
  </si>
  <si>
    <t>Session Logout and Timeout</t>
  </si>
  <si>
    <t>User Access Revocation</t>
  </si>
  <si>
    <t>Timely de-provisioning (revocation or modification) of user access to data and organizationally-owned or managed (physical and virtual) applications, infrastructure systems, and network components, shall be implemented as per established policies and procedures and based on user's change in status (e.g., termination of employment or other business relationship, job change, or transfer). Upon request, provider shall inform customer (tenant) of these changes, especially if customer (tenant) data is used as part the service and/or customer (tenant) has some shared responsibility over implementation of control.</t>
  </si>
  <si>
    <t>CCM V3.0.1 IAM-11</t>
  </si>
  <si>
    <t xml:space="preserve">Fundamental Session Management </t>
  </si>
  <si>
    <t>Session Binding Requirements</t>
  </si>
  <si>
    <t>User ID Credentials</t>
  </si>
  <si>
    <t>Internal corporate or customer (tenant) user account credentials shall be restricted as per the following, ensuring appropriate identity, entitlement, and access management and in accordance with established policies and procedures: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Adherence to industry acceptable and/or regulatory compliant authentication, authorization, and accounting (AAA) rules (e.g., strong/multi-factor, expireable, non-shared authentication secrets)</t>
  </si>
  <si>
    <t>CCM V3.0.1 IAM-12</t>
  </si>
  <si>
    <t>Cookie-based Session Management</t>
  </si>
  <si>
    <t>Utility Programs Access</t>
  </si>
  <si>
    <t>Utility programs capable of potentially overriding system, object, network, virtual machine, and application controls shall be restricted.</t>
  </si>
  <si>
    <t>CCM V3.0.1 IAM-13</t>
  </si>
  <si>
    <t>Token-based Session Management</t>
  </si>
  <si>
    <t>Re-authentication from a Federation or Assertion</t>
  </si>
  <si>
    <t>Defenses Against Session Management Exploits</t>
  </si>
  <si>
    <t>Stored Cryptography</t>
  </si>
  <si>
    <t>Data Classification</t>
  </si>
  <si>
    <t>Algorithms</t>
  </si>
  <si>
    <t>Random Values</t>
  </si>
  <si>
    <t>Secret Management</t>
  </si>
  <si>
    <t>Validation, Sanitization and Encoding</t>
  </si>
  <si>
    <t xml:space="preserve"> Input Validation</t>
  </si>
  <si>
    <t>Change Detection</t>
  </si>
  <si>
    <t>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</si>
  <si>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CCM V3.0.1 IVS-02</t>
  </si>
  <si>
    <t>Information System Documentation</t>
  </si>
  <si>
    <t>The availability, quality, and adequate capacity and resources shall be planned, prepared, and measured to deliver the required system performance in accordance with legal, statutory, and regulatory compliance obligations. Projections of future capacity requirements shall be made to mitigate the risk of system overload.</t>
  </si>
  <si>
    <t>CCM V3.0.1 IVS-04</t>
  </si>
  <si>
    <t>Implementers shall ensure that the security vulnerability assessment tools or services accommodate the virtualization technologies used (e.g., virtualization aware).</t>
  </si>
  <si>
    <t>CCM V3.0.1 IVS-05</t>
  </si>
  <si>
    <t>Sanitization and Sandboxing</t>
  </si>
  <si>
    <t>Application Software Security</t>
  </si>
  <si>
    <t>Ensure Explicit Error Checking is Performed for All In-house Developed Software</t>
  </si>
  <si>
    <t>For in-house developed software, ensure that explicit error checking is performed and documented for all input, including for size, data type, and acceptable ranges or formats.</t>
  </si>
  <si>
    <t>CIS V7 18.02</t>
  </si>
  <si>
    <t>Production / Non-Production Environments</t>
  </si>
  <si>
    <t>Production and non-production environments shall be separated to prevent unauthorized access or changes to information assets. Separation of the environments may include: stateful inspection firewalls, domain/realm authentication sources, and clear segregation of duties for personnel accessing these environments as part of their job duties.</t>
  </si>
  <si>
    <t>CCM V3.0.1 IVS-08</t>
  </si>
  <si>
    <t>Output encoding and Injection Prevention</t>
  </si>
  <si>
    <t>Segmentation</t>
  </si>
  <si>
    <t>Multi-tenant organizationally-owned or managed (physical and virtual) applications, and infrastructure system and network components, shall be designed, developed, deployed, and configured such that provider and customer (tenant) user access is appropriately segmented from other tenant users, based on the following considerations:
• Established policies and procedures
• Isolation of business critical assets and/or sensitive user data, and sessions that mandate stronger internal controls and high levels of assurance
• Compliance with legal, statutory, and regulatory compliance obligations</t>
  </si>
  <si>
    <t>CCM V3.0.1 IVS-09</t>
  </si>
  <si>
    <t>VM Security - Data Protection</t>
  </si>
  <si>
    <t>Secured and encrypted communication channels shall be used when migrating physical servers, applications, or data to virtualized servers and, where possible, shall use a network segregated from production-level networks for such migrations.</t>
  </si>
  <si>
    <t>CCM V3.0.1 IVS-10</t>
  </si>
  <si>
    <t>Hypervisor Hardening</t>
  </si>
  <si>
    <t>Access to all hypervisor management functions or administrative consoles for systems hosting virtualized systems shall be restricted to personnel based upon the principle of least privilege and supported through technical controls (e.g., two-factor authentication, audit trails, IP address filtering, firewalls, and TLS encapsulated communications to the administrative consoles).</t>
  </si>
  <si>
    <t>CCM V3.0.1 IVS-11</t>
  </si>
  <si>
    <t>Network Architecture</t>
  </si>
  <si>
    <t>Network architecture diagrams shall clearly identify high-risk environments and data flows that may have legal compliance impacts. Technical measures shall be implemented and shall apply defense-in-depth techniques (e.g., deep packet analysis, traffic throttling, and black-holing) for detection and timely response to network-based attacks associated with anomalous ingress or egress traffic patterns (e.g., MAC spoofing and ARP poisoning attacks) and/or distributed denial-of-service (DDoS) attacks.</t>
  </si>
  <si>
    <t>CCM V3.0.1 IVS-13</t>
  </si>
  <si>
    <t>APIs</t>
  </si>
  <si>
    <t>The provider shall use open and published APIs to ensure support for interoperability between components and to facilitate migrating applications.</t>
  </si>
  <si>
    <t>CCM V3.0.1 IPY-01</t>
  </si>
  <si>
    <t>Memory, String, and Unmanaged Code</t>
  </si>
  <si>
    <t>Data Request</t>
  </si>
  <si>
    <t>All structured and unstructured data shall be available to the customer and provided to them upon request in an industry-standard format (e.g., .doc, .xls, .pdf, logs, and flat files).</t>
  </si>
  <si>
    <t>CCM V3.0.1 IPY-02</t>
  </si>
  <si>
    <t>Policy &amp; Legal</t>
  </si>
  <si>
    <t>Policies, procedures, and mutually-agreed upon provisions and/or terms shall be established to satisfy customer (tenant) requirements for service-to-service application (API) and information processing interoperability, and portability for application development and information exchange, usage, and integrity persistence.</t>
  </si>
  <si>
    <t>CCM V3.0.1 IPY-03</t>
  </si>
  <si>
    <t>Standardized Network Protocols</t>
  </si>
  <si>
    <t>The provider shall use secure (e.g., non-clear text and authenticated) standardized network protocols for the import and export of data and to manage the service, and shall make available a document to consumers (tenants) detailing the relevant interoperability and portability standards that are involved.</t>
  </si>
  <si>
    <t>CCM V3.0.1 IPY-04</t>
  </si>
  <si>
    <t>Virtualization</t>
  </si>
  <si>
    <t>The provider shall use an industry-recognized virtualization platform and standard virtualization formats (e.g., OVF) to help ensure interoperability, and shall have documented custom changes made to any hypervisor in use and all solution-specific virtualization hooks available for customer review.</t>
  </si>
  <si>
    <t>CCM V3.0.1 IPY-05</t>
  </si>
  <si>
    <t>Anti-Malware</t>
  </si>
  <si>
    <t>Anti-malware awareness training, specific to mobile devices, shall be included in the provider's information security awareness training.</t>
  </si>
  <si>
    <t>CCM V3.0.1 MOS-01</t>
  </si>
  <si>
    <t>Application Stores</t>
  </si>
  <si>
    <t>A documented list of approved application stores has been defined as acceptable for mobile devices accessing or storing provider managed data.</t>
  </si>
  <si>
    <t>CCM V3.0.1 MOS-02</t>
  </si>
  <si>
    <t>Approved Software for BYOD</t>
  </si>
  <si>
    <t>The BYOD policy and supporting awareness training clearly states the approved applications, application stores, and application extensions and plugins that may be used for BYOD usage.</t>
  </si>
  <si>
    <t>CCM V3.0.1 MOS-04</t>
  </si>
  <si>
    <t>Cloud Based Services</t>
  </si>
  <si>
    <t>All cloud-based services used by the company's mobile devices or BYOD shall be pre-approved for usage and the storage of company business data.</t>
  </si>
  <si>
    <t>CCM V3.0.1 MOS-06</t>
  </si>
  <si>
    <t>Compatibility</t>
  </si>
  <si>
    <t>The company shall have a documented application validation process to test for mobile device, operating system, and application compatibility issues.</t>
  </si>
  <si>
    <t>CCM V3.0.1 MOS-07</t>
  </si>
  <si>
    <t>Device Eligibility</t>
  </si>
  <si>
    <t>The BYOD policy shall define the device and eligibility requirements to allow for BYOD usage.</t>
  </si>
  <si>
    <t>CCM V3.0.1 MOS-08</t>
  </si>
  <si>
    <t>Device Inventory</t>
  </si>
  <si>
    <t>An inventory of all mobile devices used to store and access company data shall be kept and maintained. All changes to the status of these devices (i.e., operating system and patch levels, lost or decommissioned status, and to whom the device is assigned or approved for usage (BYOD)) will be included for each device in the inventory.</t>
  </si>
  <si>
    <t>CCM V3.0.1 MOS-09</t>
  </si>
  <si>
    <t>Device Management</t>
  </si>
  <si>
    <t>A centralized, mobile device management solution shall be deployed to all mobile devices permitted to store, transmit, or process customer data.</t>
  </si>
  <si>
    <t>CCM V3.0.1 MOS-10</t>
  </si>
  <si>
    <t>Legal</t>
  </si>
  <si>
    <t>The BYOD policy includes clarifying language for the expectation of privacy, requirements for litigation, e-discovery, and legal holds. The BYOD policy shall clearly state the expectations regarding the loss of non-company data in the case that a wipe of the device is required.</t>
  </si>
  <si>
    <t>CCM V3.0.1 MOS-13</t>
  </si>
  <si>
    <t>BYOD and/or company-owned devices are configured to require an automatic lockout screen, and the requirement shall be enforced through technical controls.</t>
  </si>
  <si>
    <t>Operating Systems</t>
  </si>
  <si>
    <t>Changes to mobile device operating systems, patch levels, and/or applications shall be managed through the company's change management processes.</t>
  </si>
  <si>
    <t>CCM V3.0.1 MOS-15</t>
  </si>
  <si>
    <t>Passwords</t>
  </si>
  <si>
    <t>Password policies, applicable to mobile devices, shall be documented and enforced through technical controls on all company devices or devices approved for BYOD usage, and shall prohibit the changing of password/PIN lengths and authentication requirements.</t>
  </si>
  <si>
    <t>CCM V3.0.1 MOS-16</t>
  </si>
  <si>
    <t>The mobile device policy shall require the BYOD user to perform backups of data, prohibit the usage of unapproved application stores, and require the use of anti-malware software (where supported).</t>
  </si>
  <si>
    <t>CCM V3.0.1 MOS-17</t>
  </si>
  <si>
    <t>Security Patches</t>
  </si>
  <si>
    <t>Mobile devices connecting to corporate networks, or storing and accessing company information, shall allow for remote software version/patch validation. All mobile devices shall have the latest available security-related patches installed upon general release by the device manufacturer or carrier and authorized IT personnel shall be able to perform these updates remotely.</t>
  </si>
  <si>
    <t>CCM V3.0.1 MOS-19</t>
  </si>
  <si>
    <t>Users</t>
  </si>
  <si>
    <t>The BYOD policy shall clarify the systems and servers allowed for use or access on a BYOD-enabled device.</t>
  </si>
  <si>
    <t>CCM V3.0.1 MOS-20</t>
  </si>
  <si>
    <t>Contact / Authority Maintenance</t>
  </si>
  <si>
    <t>Points of contact for applicable regulation authorities, national and local law enforcement, and other legal jurisdictional authorities shall be maintained and regularly updated (e.g., change in impacted-scope and/or a change in any compliance obligation) to ensure direct compliance liaisons have been established and to be prepared for a forensic investigation requiring rapid engagement with law enforcement.</t>
  </si>
  <si>
    <t>CCM V3.0.1 SEF-01</t>
  </si>
  <si>
    <t>Incident Response Legal Preparation</t>
  </si>
  <si>
    <t>Proper forensic procedures, including chain of custody, are required for the presentation of evidence to support potential legal action subject to the relevant jurisdiction after an information security incident. Upon notification, customers and/or other external business partners impacted by a security breach shall be given the opportunity to participate as is legally permissible in the forensic investigation.</t>
  </si>
  <si>
    <t>CCM V3.0.1 SEF-04</t>
  </si>
  <si>
    <t>Incident Response Metrics</t>
  </si>
  <si>
    <t>Mechanisms shall be put in place to monitor and quantify the types, volumes, and costs of information security incidents.</t>
  </si>
  <si>
    <t>CCM V3.0.1 SEF-05</t>
  </si>
  <si>
    <t>Data Quality and Integrity</t>
  </si>
  <si>
    <t>Providers shall inspect, account for, and work with their cloud supply-chain partners to correct data quality errors and associated risks. Providers shall design and implement controls to mitigate and contain data security risks through proper separation of duties, role-based access, and least-privilege access for all personnel within their supply chain.</t>
  </si>
  <si>
    <t>CCM V3.0.1 STA-01</t>
  </si>
  <si>
    <t>The provider shall make security incident information available to all affected customers and providers periodically through electronic methods (e.g., portals).</t>
  </si>
  <si>
    <t>CCM V3.0.1 STA-02</t>
  </si>
  <si>
    <t>Network / Infrastructure Services</t>
  </si>
  <si>
    <t>Business-critical or customer (tenant) impacting (physical and virtual) application and system-system interface (API) designs and configurations, and infrastructure network and systems components, shall be designed, developed, and deployed in accordance with mutually agreed-upon service and capacity-level expectations, as well as IT governance and service management policies and procedures.</t>
  </si>
  <si>
    <t>CCM V3.0.1 STA-03</t>
  </si>
  <si>
    <t>Supply Chain Agreements</t>
  </si>
  <si>
    <t>Supply chain agreements (e.g., SLAs) between providers and customers (tenants) shall incorporate at least the following mutually-agreed upon provisions and/or terms:
• Scope of business relationship and services offered (e.g., customer (tenant)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
• Information security requirements, provider and customer (tenant) primary points of contact for the duration of the business relationship, and references to detailed supporting and relevant business processes and technical measures implemented to enable effectively governance, risk management, assurance and legal, statutory and regulatory compliance obligations by all impacted business relationships
• Notification and/or pre-authorization of any changes controlled by the provider with customer (tenant) impacts
• Timely notification of a security incident (or confirmed breach) to all customers (tenants) and other business relationships impacted (i.e., up- and down-stream impacted supply chain)
• Assessment and independent verification of compliance with agreement provisions and/or terms (e.g., industry-acceptable certification, attestation audit report, or equivalent forms of assurance) without posing an unacceptable business risk of exposure to the organization being assessed
• Expiration of the business relationship and treatment of customer (tenant) data impacted
• Customer (tenant) service-to-service application (API) and data interoperability and portability requirements for application development and information exchange, usage, and integrity persistence</t>
  </si>
  <si>
    <t>CCM V3.0.1 STA-05</t>
  </si>
  <si>
    <t>Supply Chain Governance Reviews</t>
  </si>
  <si>
    <t>Providers shall review the risk management and governance processes of their partners so that practices are consistent and aligned to account for risks inherited from other members of that partner's cloud supply chain.</t>
  </si>
  <si>
    <t>CCM V3.0.1 STA-06</t>
  </si>
  <si>
    <t>Supply Chain Metrics</t>
  </si>
  <si>
    <t>Policies and procedures shall be implemented to ensure the consistent review of service agreements (e.g., SLAs) between providers and customers (tenants) across the relevant supply chain (upstream/downstream). Reviews shall be performed at least annually and identify any non-conformance to established agreements. The reviews should result in actions to address service-level conflicts or inconsistencies resulting from disparate supplier relationships.</t>
  </si>
  <si>
    <t>CCM V3.0.1 STA-07</t>
  </si>
  <si>
    <t>Third Party Assessment</t>
  </si>
  <si>
    <t>Providers shall assure reasonable information security across their information supply chain by performing an annual review. The review shall include all partners/third party-providers upon which their information supply chain depends on.</t>
  </si>
  <si>
    <t>CCM V3.0.1 STA-08</t>
  </si>
  <si>
    <t>Third Party Audits</t>
  </si>
  <si>
    <t>Third-party service providers shall demonstrate compliance with information security and confidentiality, access control, service definitions, and delivery level agreements included in third-party contracts. Third-party reports, records, and services shall undergo audit and review at least annually to govern and maintain compliance with the service delivery agreements.</t>
  </si>
  <si>
    <t>CCM V3.0.1 STA-09</t>
  </si>
  <si>
    <t>Vulnerability / Patch Management</t>
  </si>
  <si>
    <t>Policies and procedures shall be established, and supporting processes and technical measures implemented, for timely detection of vulnerabilities within organizationally-owned or managed applications, infrastructure network and system components (e.g., network vulnerability assessment, penetration testing) to ensure the efficiency of implemented security controls. A risk-based model for prioritizing remediation of identified vulnerabilities shall be used. Changes shall be managed through a change management process for all vendor-supplied patches, configuration changes, or changes to the organization's internally developed software. Upon request, the provider informs customer (tenant) of policies and procedures and identified weaknesses especially if customer (tenant) data is used as part the service and/or customer (tenant) has some shared responsibility over implementation of control.</t>
  </si>
  <si>
    <t>CCM V3.0.1 TVM-02</t>
  </si>
  <si>
    <t>Mobile Code</t>
  </si>
  <si>
    <t>Policies and procedures shall be established, and supporting business processes and technical measures implemented, to prevent the execution of unauthorized mobile code, defined as software transferred between systems over a trusted or untrusted network and executed on a local system without explicit installation or execution by the recipient, on organizationally-owned or managed user end-point devices (e.g., issued workstations, laptops, and mobile devices) and IT infrastructure network and systems components.</t>
  </si>
  <si>
    <t>CCM V3.0.1 TVM-03</t>
  </si>
  <si>
    <t>Encrypt or Hash all Authentication Credentials</t>
  </si>
  <si>
    <t>Encrypt or hash with a salt all authentication credentials when stored.</t>
  </si>
  <si>
    <t>CIS V7 16.04</t>
  </si>
  <si>
    <t>Disable Dormant Accounts</t>
  </si>
  <si>
    <t>Automatically disable dormant accounts after a set period of inactivity.</t>
  </si>
  <si>
    <t>CIS V7 16.09</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</si>
  <si>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</si>
  <si>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OWASP ASVSv4 02.2.1</t>
  </si>
  <si>
    <t>Verify that logout and expiration invalidate the session token, such that the back button or a downstream relying party does not resume an authenticated session, including across relying parties. (C6)</t>
  </si>
  <si>
    <t>OWASP ASVSv4 03.3.1</t>
  </si>
  <si>
    <t>Manage Network Infrastructure Through a Dedicated Network</t>
  </si>
  <si>
    <t>Manage the network infrastructure across network connections that are separated from the business use of that network, relying on separate VLANs or, preferably, on entirely different physical connectivity for management sessions for network devices.</t>
  </si>
  <si>
    <t>CIS V7 11.07</t>
  </si>
  <si>
    <t>Scan for Unauthorized Connections across Trusted Network Boundaries</t>
  </si>
  <si>
    <t>Perform regular scans from outside each trusted network boundary to detect any unauthorized connections which are accessible across the boundary.</t>
  </si>
  <si>
    <t>CIS V7 12.02</t>
  </si>
  <si>
    <t>Use Multifactor Authentication For All Administrative Access</t>
  </si>
  <si>
    <t>Use multi-factor authentication and encrypted channels for all administrative account access.</t>
  </si>
  <si>
    <t>CIS V7 04.05</t>
  </si>
  <si>
    <t>Utilize Three Synchronized Time Sources</t>
  </si>
  <si>
    <t>Use at least three synchronized time sources from which all servers and network devices retrieve time information on a regular basis so that timestamps in logs are consistent.</t>
  </si>
  <si>
    <t>CIS V7 06.01</t>
  </si>
  <si>
    <t>Use Only Standardized and Extensively Reviewed Encryption Algorithms</t>
  </si>
  <si>
    <t>Use only standardized and extensively reviewed encryption algorithms.</t>
  </si>
  <si>
    <t>CIS V7 18.05</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</si>
  <si>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</si>
  <si>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OWASP ASVSv4 09.2.1</t>
  </si>
  <si>
    <t>Inventory and Control of Hardware Assets</t>
  </si>
  <si>
    <t>Utilize Client Certificates to Authenticate Hardware Assets</t>
  </si>
  <si>
    <t>Use client certificates to authenticate hardware assets connecting to the organization's trusted network.</t>
  </si>
  <si>
    <t>CIS V7 01.08</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</si>
  <si>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</si>
  <si>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OWASP ASVSv4 02.10.4</t>
  </si>
  <si>
    <t>Configure Centralized Point of Authentication</t>
  </si>
  <si>
    <t>Configure access for all accounts through as few centralized points of authentication as possible, including network, security, and cloud systems.</t>
  </si>
  <si>
    <t>CIS V7 16.02</t>
  </si>
  <si>
    <t>Inventory and Control of Software Assets</t>
  </si>
  <si>
    <t>Maintain Inventory of Authorized Software</t>
  </si>
  <si>
    <t>Maintain an up-to-date list of all authorized software that is required in the enterprise for any business purpose on any business system.</t>
  </si>
  <si>
    <t>CIS V7 02.01</t>
  </si>
  <si>
    <t>Maintain Detailed Asset Inventory</t>
  </si>
  <si>
    <t>Maintain an accurate and up-to-date inventory of all technology assets with the potential to store or process information. This inventory shall include all hardware assets, whether connected to the organization's network or not.</t>
  </si>
  <si>
    <t>CIS V7 01.04</t>
  </si>
  <si>
    <t>CIS Controls Measures and Metrics for Version 7</t>
  </si>
  <si>
    <t>CDSA mapping</t>
  </si>
  <si>
    <t>CCM V3.0 Control ID</t>
  </si>
  <si>
    <t>Candidate</t>
  </si>
  <si>
    <t>CCMv3.0.1</t>
  </si>
  <si>
    <t>CIS v7 Sensor</t>
  </si>
  <si>
    <t>CIS v7 Measure</t>
  </si>
  <si>
    <t>Control</t>
  </si>
  <si>
    <t>Title</t>
  </si>
  <si>
    <t>Description</t>
  </si>
  <si>
    <t>Sub--Control</t>
  </si>
  <si>
    <t>Sensor</t>
  </si>
  <si>
    <t>Measure</t>
  </si>
  <si>
    <t>Utilize an Active Discovery Tool</t>
  </si>
  <si>
    <t>Utilize an active discovery tool to identify devices connected to the organization's network and update the hardware asset inventory.</t>
  </si>
  <si>
    <t>CIS V7  1.1</t>
  </si>
  <si>
    <t>Active Device Discovery System</t>
  </si>
  <si>
    <t>What percentage of the organization's networks have not recently been scanned by an active asset discovery tool?</t>
  </si>
  <si>
    <t>Perform Regular Automated Port Scans</t>
  </si>
  <si>
    <t>Perform automated port scans on a regular basis against all systems and alert if unauthorized ports are detected on a system.</t>
  </si>
  <si>
    <t>CIS V7 09.03</t>
  </si>
  <si>
    <t>Use a Passive Asset Discovery Tool</t>
  </si>
  <si>
    <t>Utilize a passive discovery tool to identify devices connected to the organization's network and automatically update the organization's hardware asset inventory.</t>
  </si>
  <si>
    <t>CIS V7  1.2</t>
  </si>
  <si>
    <t>Passive Device Discovery System</t>
  </si>
  <si>
    <t>What percentage of the organization's networks are not being monitored by a passive asset discovery tool?</t>
  </si>
  <si>
    <t>Use DHCP Logging to Update Asset Inventory</t>
  </si>
  <si>
    <t>Use Dynamic Host Configuration Protocol (DHCP) logging on all DHCP servers or IP address management tools to update the organization's hardware asset inventory.</t>
  </si>
  <si>
    <t>CIS V7  1.3</t>
  </si>
  <si>
    <t>Log Management System / SIEM</t>
  </si>
  <si>
    <t>What percentage of the organization's DHCP servers do not have logging enabled?</t>
  </si>
  <si>
    <t>CIS V7  1.4</t>
  </si>
  <si>
    <t>Asset Inventory System</t>
  </si>
  <si>
    <t>What percentage of the organization's hardware assets are not presently included in the organization's asset inventory?</t>
  </si>
  <si>
    <t>Maintain Asset Inventory Information</t>
  </si>
  <si>
    <t>Ensure that the hardware asset inventory records the network address, hardware address, machine name, data asset owner, and department for each asset and whether the hardware asset has been approved to connect to the network.</t>
  </si>
  <si>
    <t>CIS V7  1.5</t>
  </si>
  <si>
    <t>What percentage of the organization's hardware assets as a whole are not documented in the organization's asset inventory with the appropriate network address, hardware address, machine name, data asset owner, and department for each asset?</t>
  </si>
  <si>
    <t>Address Unauthorized Assets</t>
  </si>
  <si>
    <t>Ensure that unauthorized assets are either removed from the network, quarantined or the inventory is updated in a timely manner.</t>
  </si>
  <si>
    <t>CIS V7  1.6</t>
  </si>
  <si>
    <t>What percentage of the organization's unauthorized assets have not been removed from the network, quarantined or added to the inventory in a timely manner?</t>
  </si>
  <si>
    <t>Independent reviews and assessments shall be performed at least annually to ensure that the organization addresses nonconformities of established policies, standards, procedures, and compliance obligations.</t>
  </si>
  <si>
    <t>CCM V3.0.1 AAC-02</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</si>
  <si>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</si>
  <si>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</si>
  <si>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CIS V7  1.7</t>
  </si>
  <si>
    <t>Network Level Authentication (NLA)</t>
  </si>
  <si>
    <t>What percentage of the organization's network switches are not configured to require network-based port level access control for all client connections?</t>
  </si>
  <si>
    <t>CIS V7  1.8</t>
  </si>
  <si>
    <t>Public Key Infrastructure (PKI)</t>
  </si>
  <si>
    <t>What percentage of the organization's network switches are not configured to require network-based port level access control utilizing client certificates to authenticate all client connections?</t>
  </si>
  <si>
    <t>CIS V7  2.1</t>
  </si>
  <si>
    <t>Software Application Inventory</t>
  </si>
  <si>
    <t>What percentage of the organization's software are not presently included in the organization's software inventory?</t>
  </si>
  <si>
    <t>Ensure Software is Supported by Vendor</t>
  </si>
  <si>
    <t>Ensure that only software applications or operating systems currently supported by the software's vendor are added to the organization's authorized software inventory. Unsupported software should be tagged as unsupported in the inventory system.</t>
  </si>
  <si>
    <t>CIS V7  2.2</t>
  </si>
  <si>
    <t>What percentage of the organization's software applications or operating systems are not currently supported by the software's vendor?</t>
  </si>
  <si>
    <t>Utilize Software Inventory Tools</t>
  </si>
  <si>
    <t>Utilize software inventory tools throughout the organization to automate the documentation of all software on business systems.</t>
  </si>
  <si>
    <t>CIS V7  2.3</t>
  </si>
  <si>
    <t>What percentage of the organization's hardware assets have not recently been scanned by a software inventory tool to document the software installed on the system?</t>
  </si>
  <si>
    <t>Track Software Inventory Information</t>
  </si>
  <si>
    <t>The software inventory system should track the name, version, publisher, and install date for all software, including operating systems authorized by the organization.</t>
  </si>
  <si>
    <t>CIS V7  2.4</t>
  </si>
  <si>
    <t>What percentage of software assets are not documented in a software inventory system that tracks the name, version, publisher, and install date for all software, including operating systems authorized by the organization?</t>
  </si>
  <si>
    <t>Integrate Software and Hardware Asset Inventories</t>
  </si>
  <si>
    <t>The software inventory system should be tied into the hardware asset inventory so all devices and associated software are tracked from a single location.</t>
  </si>
  <si>
    <t>CIS V7  2.5</t>
  </si>
  <si>
    <t>Is the organization's software inventory system tied into the hardware asset inventory system?</t>
  </si>
  <si>
    <t>Address unapproved software</t>
  </si>
  <si>
    <t>Ensure that unauthorized software is either removed or the inventory is updated in a timely manner.</t>
  </si>
  <si>
    <t>CIS V7  2.6</t>
  </si>
  <si>
    <t>What percentage of the organization unauthorized software are either removed or the inventory is updated in a timely manner?</t>
  </si>
  <si>
    <t>Utilize Application Whitelisting</t>
  </si>
  <si>
    <t>Utilize application whitelisting technology on all assets to ensure that only authorized software executes and all unauthorized software is blocked from executing on assets.</t>
  </si>
  <si>
    <t>CIS V7  2.7</t>
  </si>
  <si>
    <t>Software Whitelisting System</t>
  </si>
  <si>
    <t>What percentage of the organization's hardware assets are not utilizing application whitelisting technology to block unauthorized applications from executing on the system?</t>
  </si>
  <si>
    <t>Implement Application Whitelisting of Libraries</t>
  </si>
  <si>
    <t>The organization's application whitelisting software must ensure that only authorized software libraries (such as *.dll, *.ocx, *.so, etc) are allowed to load into a system process.</t>
  </si>
  <si>
    <t>CIS V7  2.8</t>
  </si>
  <si>
    <t>What percentage of the organization's  hardware assets are not utilizing application whitelisting technology to block unauthorized applications at the library level from executing on the system?</t>
  </si>
  <si>
    <t>Implement Application Whitelisting of Scripts</t>
  </si>
  <si>
    <t>The organization's application whitelisting software must ensure that only authorized, digitally signed scripts (such as *.ps1, *.py, macros, etc) are allowed to run on a system.</t>
  </si>
  <si>
    <t>CIS V7  2.9</t>
  </si>
  <si>
    <t>What percentage of the organization's hardware assets are not utilizing application whitelisting technology to block unauthorized scripts from executing on the system?</t>
  </si>
  <si>
    <t>Physically or Logically Segregate High Risk Applications</t>
  </si>
  <si>
    <t>Physically or logically segregated systems should be used to isolate and run software that is required for business operations but incur higher risk for the organization.</t>
  </si>
  <si>
    <t>Network Firewall / Access Control System</t>
  </si>
  <si>
    <t>What percentage of high risk business applications have not been physically or logically segregated from other business systems?</t>
  </si>
  <si>
    <t>CIS V7  3.1</t>
  </si>
  <si>
    <t>SCAP Based Vulnerability Management System</t>
  </si>
  <si>
    <t>What percentage of the organization's hardware assets have not recently been scanned by an SCAP compliant configuration monitoring system to identify all potential vulnerabilities on the organization's systems?</t>
  </si>
  <si>
    <t>CIS V7  3.2</t>
  </si>
  <si>
    <t>What percentage of the organization's hardware assets have not recently been scanned by an SCAP compliant configuration monitoring system to identify all potential vulnerabilities on the organization's systems utilizing an authenticated connection to the system?</t>
  </si>
  <si>
    <t>Protect Dedicated Assessment Accounts</t>
  </si>
  <si>
    <t>Use a dedicated account for authenticated vulnerability scans, which should not be used for any other administrative activities and should be tied to specific machines at specific IP addresses.</t>
  </si>
  <si>
    <t>CIS V7  3.3</t>
  </si>
  <si>
    <t>What percentage of the organization's hardware assets have not recently been scanned by an SCAP compliant configuration monitoring system to identify all potential vulnerabilities on the organization's systems utilizing a dedicated service account and host-based restrictions?</t>
  </si>
  <si>
    <t>CIS V7  3.4</t>
  </si>
  <si>
    <t>Patch Management System</t>
  </si>
  <si>
    <t>What percentage of the organization's hardware assets are not regularly updated by an automated software update tools in order to ensure that the operating systems are running the most recent security updates provided by the software vendor?</t>
  </si>
  <si>
    <t>Deploy Automated Software Patch Management Tools</t>
  </si>
  <si>
    <t>Deploy automated software update tools in order to ensure that third-party software on all systems is running the most recent security updates provided by the software vendor.</t>
  </si>
  <si>
    <t>CIS V7  3.5</t>
  </si>
  <si>
    <t>What percentage of the organization's hardware assets are not regularly updated by an automated software update tools in order to ensure that third-party software is running the most recent security updates provided by the software vendor?</t>
  </si>
  <si>
    <t>Compare Back-to-back Vulnerability Scans</t>
  </si>
  <si>
    <t>Regularly compare the results from back-to-back vulnerability scans to verify that vulnerabilities have been remediated in a timely manner.</t>
  </si>
  <si>
    <t>CIS V7  3.6</t>
  </si>
  <si>
    <t>What percentage of the organization's identified vulnerabilities have not been remediated in a timely manner?</t>
  </si>
  <si>
    <t>Utilize a Risk-rating Process</t>
  </si>
  <si>
    <t>Utilize a risk-rating process to prioritize the remediation of discovered vulnerabilities.</t>
  </si>
  <si>
    <t>CIS V7  3.7</t>
  </si>
  <si>
    <t>Has the organization utilized a risk-rating process to prioritize the remediation of discovered vulnerabilities?</t>
  </si>
  <si>
    <t>CIS V7  4.1</t>
  </si>
  <si>
    <t>Privileged Account Management System</t>
  </si>
  <si>
    <t>What percentage of the organization's hardware assets have not recently utilized automated tools to inventory all administrative accounts to ensure that only authorized individuals have elevated privileges?</t>
  </si>
  <si>
    <t>CIS V7  4.2</t>
  </si>
  <si>
    <t>What percentage of the organization's systems utilize default passwords for accounts with elevated capabilities?</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</si>
  <si>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</si>
  <si>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</si>
  <si>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CIS V7  4.3</t>
  </si>
  <si>
    <t>What percentage of the organization's user accounts with elevated rights do not utilize a dedicated or secondary account for elevated activities?</t>
  </si>
  <si>
    <t>CIS V7  4.4</t>
  </si>
  <si>
    <t>What percentage of the organization's systems, where multi-factor authentication is not supported (such as local administrator, root, or service accounts), accounts will use passwords that are unique to that system?</t>
  </si>
  <si>
    <t>CIS V7  4.5</t>
  </si>
  <si>
    <t>Multi-Factor Authentication System</t>
  </si>
  <si>
    <t>What percentage of the organization's hardware assets are not configured to utilize multi-factor authentication and encrypted channels for all elevated account access?</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</si>
  <si>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</si>
  <si>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</si>
  <si>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CIS V7  4.6</t>
  </si>
  <si>
    <t>Dedicated Administration Systems</t>
  </si>
  <si>
    <t>What percentage of the organization's system administrators are not required to use a dedicated machine for all administrative tasks or tasks requiring elevated access?</t>
  </si>
  <si>
    <t>Limit Access to Script Tools</t>
  </si>
  <si>
    <t>Limit access to scripting tools (such as Microsoft PowerShell and Python) to only administrative or development users with the need to access those capabilities.</t>
  </si>
  <si>
    <t>CIS V7  4.7</t>
  </si>
  <si>
    <t>What percentage of the organization's systems limit access to scripting tools (such as Microsoft PowerShell and Python) to only administrative or development users with the need to access those capabilities?</t>
  </si>
  <si>
    <t>Log and Alert on Changes to Administrative Group Membership</t>
  </si>
  <si>
    <t>Configure systems to issue a log entry and alert when an account is added to or removed from any group assigned administrative privileges.</t>
  </si>
  <si>
    <t>CIS V7  4.8</t>
  </si>
  <si>
    <t>What percentage of the organizations hardware assets are not configured to issue a log entry and alert when an account is added to or removed from any group assigned elevated privileges?</t>
  </si>
  <si>
    <t>Log and Alert on Unsuccessful Administrative Account Login</t>
  </si>
  <si>
    <t>Configure systems to issue a log entry and alert on unsuccessful logins to an administrative account.</t>
  </si>
  <si>
    <t>CIS V7  4.9</t>
  </si>
  <si>
    <t>What percentage of the organization's hardware assets are not configured to issue a log entry and alert on unsuccessful logins to an administrative account?</t>
  </si>
  <si>
    <t>CIS V7  5.1</t>
  </si>
  <si>
    <t>System Configuration Baselines &amp; Images</t>
  </si>
  <si>
    <t>What percentage of the organization's authorized operating systems and software does not have a documented, standard security configuration?</t>
  </si>
  <si>
    <t>Maintain Secure Images</t>
  </si>
  <si>
    <t>Maintain secure images or templates for all systems in the enterprise based on the organization's approved configuration standards. Any new system deployment or existing system that becomes compromised should be imaged using one of those images or templates.</t>
  </si>
  <si>
    <t>CIS V7  5.2</t>
  </si>
  <si>
    <t>What percentage of the organization's hardware assets are not based upon secure images or templates based on the organization's approved configuration standards?</t>
  </si>
  <si>
    <t>Securely Store Master Images</t>
  </si>
  <si>
    <t>Store the master images and templates on securely configured servers, validated with integrity monitoring tools, to ensure that only authorized changes to the images are possible.</t>
  </si>
  <si>
    <t>CIS V7  5.3</t>
  </si>
  <si>
    <t>What percentage of the organization's master images are not stored on securely configured servers, validated with integrity checking tools, to ensure that only authorized changes to the images are possible?</t>
  </si>
  <si>
    <t>Deploy System Configuration Management Tools</t>
  </si>
  <si>
    <t>Deploy system configuration management tools that will automatically enforce and redeploy configuration settings to systems at regularly scheduled intervals.</t>
  </si>
  <si>
    <t>CIS V7  5.4</t>
  </si>
  <si>
    <t>System Configuration Enforcement System</t>
  </si>
  <si>
    <t>What percentage of the organization's hardware assets are not automatically configured via system configuration management tools that automatically enforce and redeploy configuration settings to systems at regularly scheduled intervals?</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</si>
  <si>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</si>
  <si>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</si>
  <si>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CIS V7  5.5</t>
  </si>
  <si>
    <t>What percentage of the organization's hardware assets have not recently been scanned by an SCAP compliant configuration monitoring system to verify all security configuration elements, and alert when unauthorized changes occur?</t>
  </si>
  <si>
    <t>CIS V7  6.1</t>
  </si>
  <si>
    <t>Network Time Protocol (NTP) Systems</t>
  </si>
  <si>
    <t>What percentage of the organization's hardware assets do not utilize at least three synchronized time sources from which all servers and network devices retrieve time information on a regular basis so that timestamps in logs are consistent?</t>
  </si>
  <si>
    <t>Activate audit logging</t>
  </si>
  <si>
    <t>Ensure that local logging has been enabled on all systems and networking devices.</t>
  </si>
  <si>
    <t>CIS V7  6.2</t>
  </si>
  <si>
    <t>What percentage of the organization's hardware assets are not configured to require local logging on the asset?</t>
  </si>
  <si>
    <t>Enable Detailed Logging</t>
  </si>
  <si>
    <t>Enable system logging to include detailed information such as a event source, date, user, timestamp, source addresses, destination addresses, and other useful elements.</t>
  </si>
  <si>
    <t>CIS V7  6.3</t>
  </si>
  <si>
    <t>What percentage of the organization's hardware assets are not configured to require local logging to include detailed information such as a event source, date, timestamp, source addresses, destination addresses, and other useful elements on the asset?</t>
  </si>
  <si>
    <t>Ensure adequate storage for logs</t>
  </si>
  <si>
    <t>Ensure that all systems that store logs have adequate storage space for the logs generated.</t>
  </si>
  <si>
    <t>CIS V7  6.4</t>
  </si>
  <si>
    <t>What percentage of the organization's hardware assets do not have adequate storage space for the logs generated?</t>
  </si>
  <si>
    <t>Central Log Management</t>
  </si>
  <si>
    <t>Ensure that appropriate logs are being aggregated to a central log management system for analysis and review.</t>
  </si>
  <si>
    <t>CIS V7  6.5</t>
  </si>
  <si>
    <t>What percentage of the organization's hardware assets are not configured to aggregate appropriate logs to a central log management system for analysis and review?</t>
  </si>
  <si>
    <t>CIS V7  6.6</t>
  </si>
  <si>
    <t>What percentage of the organization's hardware assets are not configured to aggregate appropriate logs to a Security Information and Event Management (SIEM) or log analytic tools for log correlation and analysis?</t>
  </si>
  <si>
    <t>Regularly Review Logs</t>
  </si>
  <si>
    <t>On a regular basis, review logs to identify anomalies or abnormal events.</t>
  </si>
  <si>
    <t>CIS V7  6.7</t>
  </si>
  <si>
    <t>What percentage of the organization's hardware assets have not had their logs reviewed recently to identify anomalies or abnormal events?</t>
  </si>
  <si>
    <t>Regularly Tune SIEM</t>
  </si>
  <si>
    <t>On a regular basis, tune your SIEM system to better identify actionable events and decrease event noise.</t>
  </si>
  <si>
    <t>CIS V7  6.8</t>
  </si>
  <si>
    <t>What percentage of the organization's SIEM systems have not recently been tuned  to better identify actionable events and decrease event noise?</t>
  </si>
  <si>
    <t>Email and Web Browser Protections</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</si>
  <si>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</si>
  <si>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</si>
  <si>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CIS V7  7.1</t>
  </si>
  <si>
    <t>What percentage of the organization's hardware assets are running unsupported web browsers and email client software?</t>
  </si>
  <si>
    <t>Disable Unnecessary or Unauthorized Browser or Email Client Plugins</t>
  </si>
  <si>
    <t>Uninstall or disable any unauthorized browser or email client plugins or add-on applications.</t>
  </si>
  <si>
    <t>CIS V7  7.2</t>
  </si>
  <si>
    <t>What percentage of the organization's hardware assets are utilizing unauthorized browser or email client plugins or add-on applications?</t>
  </si>
  <si>
    <t>Limit Use of Scripting Languages in Web Browsers and Email Clients</t>
  </si>
  <si>
    <t>Ensure that only authorized scripting languages are able to run in all web browsers and email clients.</t>
  </si>
  <si>
    <t>CIS V7  7.3</t>
  </si>
  <si>
    <t>What percentage of the organization's hardware assets are utilizing unauthorized scripting languages that run in all web browsers and email clients?</t>
  </si>
  <si>
    <t>Maintain and Enforce Network-Based URL Filters</t>
  </si>
  <si>
    <t>Enforce network-based URL filters that limit a system's ability to connect to websites not approved by the organization. This filtering shall be enforced for each of the organization's systems, whether they are physically at an organization's facilities or not.</t>
  </si>
  <si>
    <t>CIS V7  7.4</t>
  </si>
  <si>
    <t>Network URL Filtering System</t>
  </si>
  <si>
    <t>What percentage of the organization's hardware assets (whether physically at an organization's facilities or not) are not required to utilize network-based URL filters?</t>
  </si>
  <si>
    <t>Subscribe to URL-Categorization service</t>
  </si>
  <si>
    <t>Subscribe to URL categorization services to ensure that they are up-to-date with the most recent website category definitions available. Uncategorized sites shall be blocked by default.</t>
  </si>
  <si>
    <t>CIS V7  7.5</t>
  </si>
  <si>
    <t>Has the organization subscribed to URL categorization services to ensure that they are up-to-date with the most recent website category definitions available?</t>
  </si>
  <si>
    <t>Log all URL requests</t>
  </si>
  <si>
    <t>Log all URL requests from each of the organization's systems, whether onsite or a mobile device, in order to identify potentially malicious activity and assist incident handlers with identifying potentially compromised systems.</t>
  </si>
  <si>
    <t>CIS V7  7.6</t>
  </si>
  <si>
    <t>What percentage of the organization's hardware assets (whether physically at an organization's facilities or not) are not required to log all URL requests made from the organization's system?</t>
  </si>
  <si>
    <t>Use of DNS Filtering Services</t>
  </si>
  <si>
    <t>Use DNS filtering services to help block access to known malicious domains.</t>
  </si>
  <si>
    <t>CIS V7  7.7</t>
  </si>
  <si>
    <t>DNS Domain Filtering System</t>
  </si>
  <si>
    <t>What percentage of the organization's DNS servers are using DNS filtering to help  block access to known malicious domains?</t>
  </si>
  <si>
    <t>Implement DMARC and Enable Receiver-Side Verification</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</si>
  <si>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</si>
  <si>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CIS V7  7.8</t>
  </si>
  <si>
    <t>Anti-Spam Gateway</t>
  </si>
  <si>
    <t>Has the organization implemented Domain-based Message Authentication, Reporting and Conformance (DMARC), starting by implementing the Sender Policy Framework (SPF) and the DomainKeys Identified Mail(DKIM) standards?</t>
  </si>
  <si>
    <t>Block Unnecessary File Types</t>
  </si>
  <si>
    <t>Block all e-mail attachments entering the organization's e-mail gateway if the file types are unnecessary for the organization's business.</t>
  </si>
  <si>
    <t>CIS V7  7.9</t>
  </si>
  <si>
    <t>Has the organization blocked all e-mail attachments entering the organization's e-mail gateway if the file types are unnecessary for the organization's business?</t>
  </si>
  <si>
    <t>Sandbox All Email Attachments</t>
  </si>
  <si>
    <t>Use sandboxing to analyze and block inbound email attachments with malicious behavior.</t>
  </si>
  <si>
    <t>Does the organization utilize sandboxing to analyze and block inbound email attachments with malicious behavior?</t>
  </si>
  <si>
    <t>Malware Defenses</t>
  </si>
  <si>
    <t>Utilize Centrally Managed Anti-malware Software</t>
  </si>
  <si>
    <t>Utilize centrally managed anti-malware software to continuously monitor and defend each of the organization's workstations and servers.</t>
  </si>
  <si>
    <t>CIS V7  8.1</t>
  </si>
  <si>
    <t>Endpoint Protection System</t>
  </si>
  <si>
    <t>What percentage of the organization's hardware assets do not utilize centrally managed anti-malware software to continuously monitor and defend each of the organization's workstations and servers?</t>
  </si>
  <si>
    <t>Ensure Anti-Malware Software and Signatures are Updated</t>
  </si>
  <si>
    <t>Ensure that the organization's anti-malware software updates its scanning engine and signature database on a regular basis.</t>
  </si>
  <si>
    <t>CIS V7  8.2</t>
  </si>
  <si>
    <t>What percentage of the organization's hardware assets do not utilize recently updated, centrally managed anti-malware software to continuously monitor and defend each of the organization's workstations and servers?</t>
  </si>
  <si>
    <t>Enable Operating System Anti-Exploitation Features/ 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</si>
  <si>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</si>
  <si>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CIS V7  8.3</t>
  </si>
  <si>
    <t>What percentage of the organization's hardware assets are not configured to require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</si>
  <si>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Configure Anti-Malware Scanning of Removable Devices</t>
  </si>
  <si>
    <t>Configure devices so that they automatically conduct an anti-malware scan of removable media when inserted or connected.</t>
  </si>
  <si>
    <t>CIS V7  8.4</t>
  </si>
  <si>
    <t>What percentage of the organization's hardware assets are not configured so that they automatically conduct an anti-malware scan of removable media when inserted or connected?</t>
  </si>
  <si>
    <t>Configure Devices Not To Auto-run Content</t>
  </si>
  <si>
    <t>Configure devices to not auto-run content from removable media.</t>
  </si>
  <si>
    <t>CIS V7  8.5</t>
  </si>
  <si>
    <t>What percentage of the organization's hardware assets are not configured to not auto-run content from removable media?</t>
  </si>
  <si>
    <t>CIS V7 01.01</t>
  </si>
  <si>
    <t>Centralize Anti-malware Logging</t>
  </si>
  <si>
    <t>Send all malware detection events to enterprise anti-malware administration tools and event log servers for analysis and alerting.</t>
  </si>
  <si>
    <t>CIS V7  8.6</t>
  </si>
  <si>
    <t>CIS V7 01.02</t>
  </si>
  <si>
    <t>Enable DNS Query Logging</t>
  </si>
  <si>
    <t>Enable Domain Name System (DNS) query logging to detect hostname lookups for known malicious domains.</t>
  </si>
  <si>
    <t>CIS V7  8.7</t>
  </si>
  <si>
    <t>CIS V7 01.03</t>
  </si>
  <si>
    <t>What percentage of the organization's Domain Name System (DNS) servers are not configured to require query logging to detect hostname lookups for known malicious domains?</t>
  </si>
  <si>
    <t>Enable Command-line Audit Logging</t>
  </si>
  <si>
    <t>Enable command-line audit logging for command shells, such as Microsoft Powershell and Bash.</t>
  </si>
  <si>
    <t>CIS V7  8.8</t>
  </si>
  <si>
    <t>What percentage of the organization's hardware assets have not enabled command-line audit logging for command shells, such as Python or Windows PowerShell with enhanced logging enabled?</t>
  </si>
  <si>
    <t>CIS V7 01.05</t>
  </si>
  <si>
    <t>Associate Active Ports, Services and Protocols to Asset Inventory</t>
  </si>
  <si>
    <t>Associate active ports, services and protocols to the hardware assets in the asset inventory.</t>
  </si>
  <si>
    <t>CIS V7  9.1</t>
  </si>
  <si>
    <t>CIS V7 01.06</t>
  </si>
  <si>
    <t>What percentage of the organization's hardware assets do not associate active ports, services and protocols to the hardware assets in the asset inventory?</t>
  </si>
  <si>
    <t>CIS V7 01.07</t>
  </si>
  <si>
    <t>CIS V7  9.2</t>
  </si>
  <si>
    <t>What percentage of the organization's hardware assets are not configured to require that only network ports, protocols, and services listening on a system with validated business needs, are running on each system?</t>
  </si>
  <si>
    <t>CIS V7  9.3</t>
  </si>
  <si>
    <t>Ensure Regular Automated Back Ups</t>
  </si>
  <si>
    <t>Ensure that all system data is automatically backed up on regular basis.</t>
  </si>
  <si>
    <t>CIS V7 10.01</t>
  </si>
  <si>
    <t>What percentage of the organization's hardware assets are not regularly scanned by a port scanner to alert if unauthorized ports are detected on a system?</t>
  </si>
  <si>
    <t>Perform Complete System Backups</t>
  </si>
  <si>
    <t>Ensure that each of the organization's key systems are backed up as a complete system, through processes such as imaging, to enable the quick recovery of an entire system.</t>
  </si>
  <si>
    <t>CIS V7  9.4</t>
  </si>
  <si>
    <t>CIS V7 10.02</t>
  </si>
  <si>
    <t>Host Based Firewall</t>
  </si>
  <si>
    <t>What percentage of the organization's hardware assets are not utilizing host-based firewalls or port filtering tools on end systems, with a default-deny rule that drops all traffic except those services and ports that are explicitly allowed?</t>
  </si>
  <si>
    <t>Implement Application Firewalls</t>
  </si>
  <si>
    <t>Test Data on Backup Media</t>
  </si>
  <si>
    <t>Place application firewalls in front of any critical servers to verify and validate the traffic going to the server. Any unauthorized traffic should be blocked and logged.</t>
  </si>
  <si>
    <t>Test data integrity on backup media on a regular basis by performing a data restoration process to ensure that the backup is properly working.</t>
  </si>
  <si>
    <t>CIS V7  9.5</t>
  </si>
  <si>
    <t>CIS V7 10.03</t>
  </si>
  <si>
    <t>Application Aware Firewall</t>
  </si>
  <si>
    <t>What percentage of the organization's critical servers are not required to utilize application layer firewalls to verify and validate the traffic going to the server?</t>
  </si>
  <si>
    <t>CIS V7  10.1</t>
  </si>
  <si>
    <t>Ensure Backups Have At least One Non-Continuously Addressable Destination</t>
  </si>
  <si>
    <t>Ensure that all backups have at least one backup destination that is not continuously addressable through operating system calls.</t>
  </si>
  <si>
    <t>Backup / Recovery System</t>
  </si>
  <si>
    <t>CIS V7 10.05</t>
  </si>
  <si>
    <t>What percentage of the organization's hardware assets are not configured to back up system data automatically on a regular basis?</t>
  </si>
  <si>
    <t>Maintain Standard Security Configurations for Network Devices</t>
  </si>
  <si>
    <t>Maintain standard, documented security configuration standards for all authorized network devices.</t>
  </si>
  <si>
    <t>CIS V7 11.01</t>
  </si>
  <si>
    <t>CIS V7  10.2</t>
  </si>
  <si>
    <t>What percentage of the organization's hardware assets are not configured to back up the complete asset automatically on a regular basis?</t>
  </si>
  <si>
    <t>Document Traffic Configuration Rules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</si>
  <si>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</si>
  <si>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CIS V7 11.02</t>
  </si>
  <si>
    <t>Use Automated Tools to Verify Standard Device Configurations and Detect Changes</t>
  </si>
  <si>
    <t>Compare all network device configuration against approved security configurations defined for each network device in use and alert when any deviations are discovered.</t>
  </si>
  <si>
    <t>CIS V7 11.03</t>
  </si>
  <si>
    <t>CIS V7  10.3</t>
  </si>
  <si>
    <t>Install the Latest Stable Version of Any Security-related Updates on All Network Devices</t>
  </si>
  <si>
    <t>Install the latest stable version of any security-related updates on all network devices.</t>
  </si>
  <si>
    <t>What percentage of the organization's hardware asset backups have not been tested recently to ensure that the backup is working properly?</t>
  </si>
  <si>
    <t>CIS V7 11.04</t>
  </si>
  <si>
    <t>CIS V7  10.4</t>
  </si>
  <si>
    <t>Use Dedicated Machines For All Network Administrative Tasks</t>
  </si>
  <si>
    <t>What percentage of the organization's hardware asset backups are not properly protected via physical security or encryption when they are stored, as well as when they are moved across the network (this includes remote backups and cloud services as well)?</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</si>
  <si>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</si>
  <si>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CIS V7 11.06</t>
  </si>
  <si>
    <t>CIS V7  10.5</t>
  </si>
  <si>
    <t>What percentage of the organization's hardware assets does not have at least one backup destination that is not continuously addressable through operating system calls?</t>
  </si>
  <si>
    <t>CIS V7  11.1</t>
  </si>
  <si>
    <t>Network Device Management System</t>
  </si>
  <si>
    <t>Decrypt Network Traffic at Proxy</t>
  </si>
  <si>
    <t>What percentage of the organization's network devices do not utilize a standard, documented security configuration standard for the device?</t>
  </si>
  <si>
    <t>Decrypt all encrypted network traffic at the boundary proxy prior to analyzing the content. However, the organization may use whitelists of allowed sites that can be accessed through the proxy without decrypting the traffic.</t>
  </si>
  <si>
    <t>CIS V7 12.10</t>
  </si>
  <si>
    <t>CIS V7  11.2</t>
  </si>
  <si>
    <t>What percentage of the organization's network devices do not have all configuration rules that allow traffic to flow through network devices be documented in a configuration management system with a specific business reason for each rule, a specific individual’s name responsible for that business need, and an expected duration of the need?</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</si>
  <si>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</si>
  <si>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</si>
  <si>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CIS V7 12.12</t>
  </si>
  <si>
    <t>CIS V7  11.3</t>
  </si>
  <si>
    <t>What percentage of the organization's network devices are not regularly compared against approved security configurations defined for each network device in use and alert when any deviations are discovered?</t>
  </si>
  <si>
    <t>Deny Communications with Known Malicious IP Addresses</t>
  </si>
  <si>
    <t>Deny communications with known malicious or unused Internet IP addresses and limit access only to trusted and necessary IP address ranges at each of the organization's network boundaries,.</t>
  </si>
  <si>
    <t>CIS V7 12.03</t>
  </si>
  <si>
    <t>CIS V7  11.4</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</si>
  <si>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</si>
  <si>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</si>
  <si>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CIS V7 12.04</t>
  </si>
  <si>
    <t>What percentage of the organization's network devices are not utilizing the latest stable version of any security-related updates?</t>
  </si>
  <si>
    <t>Configure Monitoring Systems to Record Network Packets</t>
  </si>
  <si>
    <t>Configure monitoring systems to record network packets passing through the boundary at each of the organization's network boundaries.</t>
  </si>
  <si>
    <t>CIS V7 12.05</t>
  </si>
  <si>
    <t>CIS V7  11.5</t>
  </si>
  <si>
    <t>What percentage of the organization's network devices are not managed using multi-factor authentication and encrypted sessions?</t>
  </si>
  <si>
    <t>Deploy Network-Based Intrusion Prevention Systems</t>
  </si>
  <si>
    <t>Deploy network-based Intrusion Prevention Systems (IPS) to block malicious network traffic at each of the organization's network boundaries.</t>
  </si>
  <si>
    <t>CIS V7 12.07</t>
  </si>
  <si>
    <t>CIS V7  11.6</t>
  </si>
  <si>
    <t>What percentage of the organization's network engineers are not utilizing a dedicated machine for all administrative tasks or tasks requiring elevated access to the organization's network devices?</t>
  </si>
  <si>
    <t>Deploy NetFlow Collection on Networking Boundary Devices</t>
  </si>
  <si>
    <t>Enable the collection of NetFlow and logging data on all network boundary devices.</t>
  </si>
  <si>
    <t>CIS V7 12.08</t>
  </si>
  <si>
    <t>CIS V7  11.7</t>
  </si>
  <si>
    <t>What percentage of the organization's network engineers are not utilizing a dedicated machine, located on a dedicated management network, for all administrative tasks or tasks requiring elevated access to the organization's network devices?</t>
  </si>
  <si>
    <t>Maintain an Inventory Sensitive Information</t>
  </si>
  <si>
    <t>Maintain an inventory of all sensitive information stored, processed, or transmitted by the organization's technology systems, including those located onsite or at a remote service provider.</t>
  </si>
  <si>
    <t>CIS V7 13.01</t>
  </si>
  <si>
    <t>CIS V7  12.1</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</si>
  <si>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</si>
  <si>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</si>
  <si>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CIS V7 13.02</t>
  </si>
  <si>
    <t>Does the organization maintain an up-to-date inventory of all of the organization's network boundaries?</t>
  </si>
  <si>
    <t>CIS V7  12.2</t>
  </si>
  <si>
    <t>Only Allow Access to Authorized Cloud Storage or Email Providers</t>
  </si>
  <si>
    <t>Only allow access to authorized cloud storage or email providers.</t>
  </si>
  <si>
    <t>CIS V7 13.04</t>
  </si>
  <si>
    <t>What percentage of the organization's hardware assets have not recently been scanned to identify unauthorized network boundaries?</t>
  </si>
  <si>
    <t>Monitor and Detect Any Unauthorized Use of Encryption</t>
  </si>
  <si>
    <t>Monitor all traffic leaving the organization and detect any unauthorized use of encryption.</t>
  </si>
  <si>
    <t>CIS V7 13.05</t>
  </si>
  <si>
    <t>CIS V7  12.3</t>
  </si>
  <si>
    <t>Are each of the organization's network boundaries configured to deny communications with known malicious or unused Internet IP addresses and limit access only to trusted and necessary IP address ranges?</t>
  </si>
  <si>
    <t>Manage USB Devices</t>
  </si>
  <si>
    <t>If USB storage devices are required, enterprise software should be used that can configure systems to allow the use of specific devices. An inventory of such devices should be maintained.</t>
  </si>
  <si>
    <t>CIS V7 13.07</t>
  </si>
  <si>
    <t>CIS V7  12.4</t>
  </si>
  <si>
    <t>Manage System's External Removable Media's Read/write Configurations</t>
  </si>
  <si>
    <t>Configure systems not to write data to external removable media, if there is no business need for supporting such devices.</t>
  </si>
  <si>
    <t>Are each of the organization's network boundaries configured to deny communication over unauthorized TCP or UDP ports or application traffic to ensure that only authorized protocols are allowed to cross the network boundary in or out of the network?</t>
  </si>
  <si>
    <t>CIS V7 13.08</t>
  </si>
  <si>
    <t>Encrypt Data on USB Storage Devices</t>
  </si>
  <si>
    <t>If USB storage devices are required, all data stored on such devices must be encrypted while at rest.</t>
  </si>
  <si>
    <t>CIS V7  12.5</t>
  </si>
  <si>
    <t>CIS V7 13.09</t>
  </si>
  <si>
    <t>Network Packet Capture System</t>
  </si>
  <si>
    <t>What percentage of the organization's network boundaries are not configured to  record network packets passing through the boundary?</t>
  </si>
  <si>
    <t>Segment the Network Based on Sensitivity</t>
  </si>
  <si>
    <t>Segment the network based on the label or classification level of the information stored on the servers, locate all sensitive information on separated Virtual Local Area Networks (VLANs).</t>
  </si>
  <si>
    <t>CIS V7 14.01</t>
  </si>
  <si>
    <t>CIS V7  12.6</t>
  </si>
  <si>
    <t>Enable Firewall Filtering Between VLANs</t>
  </si>
  <si>
    <t>Enable firewall filtering between VLANs to ensure that only authorized systems are able to communicate with other systems necessary to fulfill their specific responsibilities.</t>
  </si>
  <si>
    <t>Network Based Intrusion Detection System (NIDS)</t>
  </si>
  <si>
    <t>CIS V7 14.02</t>
  </si>
  <si>
    <t>What percentage of the organization's network boundaries are not configured to require network-based Intrusion Detection Systems (IDS) sensors to look for unusual attack mechanisms and detect compromise of these systems the boundary?</t>
  </si>
  <si>
    <t>Disable Workstation to Workstation Communication</t>
  </si>
  <si>
    <t>Disable all workstation to workstation communication to limit an attacker's ability to move laterally and compromise neighboring systems, through technologies such as Private VLANs or microsegmentation.</t>
  </si>
  <si>
    <t>CIS V7 14.03</t>
  </si>
  <si>
    <t>CIS V7  12.7</t>
  </si>
  <si>
    <t>Network Based Intrusion Prevention System (IPS)</t>
  </si>
  <si>
    <t>Encrypt All Sensitive Information in Transit</t>
  </si>
  <si>
    <t>Encrypt all sensitive information in transit.</t>
  </si>
  <si>
    <t>What percentage of the organization's organization's network boundaries are not configured to require network-based Intrusion Prevention Systems (IPS) sensors to look for unusual attack mechanisms and detect compromise of these systems the boundary?</t>
  </si>
  <si>
    <t>CIS V7 14.04</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</si>
  <si>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</si>
  <si>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</si>
  <si>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CIS V7  12.8</t>
  </si>
  <si>
    <t>CIS V7 14.05</t>
  </si>
  <si>
    <t>What percentage of the organization's network boundary devices are not required to use NetFlow and logging data on the devices?</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</si>
  <si>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</si>
  <si>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</si>
  <si>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CIS V7 14.06</t>
  </si>
  <si>
    <t>CIS V7  12.9</t>
  </si>
  <si>
    <t>What percentage of the organization's network boundaries are not configured to pass  through an authenticated application layer proxy that is configured to filter unauthorized connections?</t>
  </si>
  <si>
    <t>Enforce Access Control to Data through Automated Tools</t>
  </si>
  <si>
    <t>Use an automated tool, such as host-based Data Loss Prevention, to enforce access controls to data even when data is copied off a system.</t>
  </si>
  <si>
    <t>CIS V7 14.07</t>
  </si>
  <si>
    <t>What percentage of the organization's network boundaries are not configured to decrypt all encrypted network traffic prior to analyzing the content?</t>
  </si>
  <si>
    <t>Encrypt Sensitive Information at Rest</t>
  </si>
  <si>
    <t>Encrypt all sensitive information at rest using a tool that requires a secondary authentication mechanism not integrated into the operating system, in order to access the information.</t>
  </si>
  <si>
    <t>CIS V7 14.08</t>
  </si>
  <si>
    <t>CIS V7  12.11</t>
  </si>
  <si>
    <t>What percentage of the organization's hardware devices are not required to utilize encryption and multi-factor authentication when remotely accessing the organization's network systems?</t>
  </si>
  <si>
    <t>Wireless Access Control</t>
  </si>
  <si>
    <t>Maintain an Inventory of Authorized Wireless Access Points</t>
  </si>
  <si>
    <t>Maintain an inventory of authorized wireless access points connected to the wired network.</t>
  </si>
  <si>
    <t>CIS V7 15.01</t>
  </si>
  <si>
    <t>CIS V7  12.12</t>
  </si>
  <si>
    <t>Create Separate Wireless Network for Personal and Untrusted Devices</t>
  </si>
  <si>
    <t>Create a separate wireless network for personal or untrusted devices. Enterprise access from this network should be treated as untrusted and filtered and audited accordingly.</t>
  </si>
  <si>
    <t>CIS V7 15.10</t>
  </si>
  <si>
    <t>What percentage of the organization's devices remotely logging into the organization's network are not scanned prior to accessing the network to ensure that each of the organization's security policies has been enforced in the same manner as local network devices?</t>
  </si>
  <si>
    <t>Detect Wireless Access Points Connected to the Wired Network</t>
  </si>
  <si>
    <t>Configure network vulnerability scanning tools to detect and alert on unauthorized wireless access points connected to the wired network.</t>
  </si>
  <si>
    <t>CIS V7 15.02</t>
  </si>
  <si>
    <t>CIS V7  13.1</t>
  </si>
  <si>
    <t>Use a Wireless Intrusion Detection System</t>
  </si>
  <si>
    <t>Data Inventory / Classification System</t>
  </si>
  <si>
    <t>Use a wireless intrusion detection system (WIDS) to detect and alert on unauthorized wireless access points connected to the network.</t>
  </si>
  <si>
    <t>CIS V7 15.03</t>
  </si>
  <si>
    <t>Does the organization maintain an inventory of all sensitive information stored, processed, or transmitted by the organization's technology systems, including those located onsite or at a remote service provider?</t>
  </si>
  <si>
    <t>Disable Wireless Access on Devices if Not Required</t>
  </si>
  <si>
    <t>Disable wireless access on devices that do not have a business purpose for wireless access.</t>
  </si>
  <si>
    <t>CIS V7 15.04</t>
  </si>
  <si>
    <t>CIS V7  13.2</t>
  </si>
  <si>
    <t>Limit Wireless Access on Client Devices</t>
  </si>
  <si>
    <t>Configure wireless access on client machines that do have an essential wireless business purpose, to allow access only to authorized wireless networks and to restrict access to other wireless networks.</t>
  </si>
  <si>
    <t>CIS V7 15.05</t>
  </si>
  <si>
    <t>Does the organization regularly remove sensitive data sets or systems not regularly accessed by the organization from the network?</t>
  </si>
  <si>
    <t>Disable Peer-to-peer Wireless Network Capabilities on Wireless Clients</t>
  </si>
  <si>
    <t>Disable peer-to-peer (adhoc) wireless network capabilities on wireless clients.</t>
  </si>
  <si>
    <t>CIS V7 15.06</t>
  </si>
  <si>
    <t>CIS V7  13.3</t>
  </si>
  <si>
    <t>Leverage the Advanced Encryption Standard (AES) to Encrypt Wireless Data</t>
  </si>
  <si>
    <t>Leverage the Advanced Encryption Standard (AES) to encrypt wireless data in transit.</t>
  </si>
  <si>
    <t>Network Based Data Loss Prevention (DLP) System</t>
  </si>
  <si>
    <t>CIS V7 15.07</t>
  </si>
  <si>
    <t>Has the organization deployed an automated tool on network perimeters that monitors for sensitive information and blocks such transfers while alerting information security professionals?</t>
  </si>
  <si>
    <t>Use Wireless Authentication Protocols that Require Mutual, Multi-Factor Authentication</t>
  </si>
  <si>
    <t>Ensure that wireless networks use authentication protocols such as Extensible Authentication Protocol-Transport Layer Security (EAP/TLS), that requires mutual, multi-factor authentication.</t>
  </si>
  <si>
    <t>CIS V7 15.08</t>
  </si>
  <si>
    <t>CIS V7  13.4</t>
  </si>
  <si>
    <t>Disable Wireless Peripheral Access of Devices</t>
  </si>
  <si>
    <t>Does the organization only allow access to authorized cloud storage or email providers?</t>
  </si>
  <si>
    <t>Disable wireless peripheral access of devices (such as Bluetooth and NFC), unless such access is required for a business purpose.</t>
  </si>
  <si>
    <t>CIS V7 15.09</t>
  </si>
  <si>
    <t>Maintain an Inventory of Authentication Systems</t>
  </si>
  <si>
    <t>Maintain an inventory of each of the organization's authentication systems, including those located onsite or at a remote service provider.</t>
  </si>
  <si>
    <t>CIS V7 16.01</t>
  </si>
  <si>
    <t>CIS V7  13.5</t>
  </si>
  <si>
    <t>Ensure All Accounts Have An Expiration Date</t>
  </si>
  <si>
    <t>Ensure that all accounts have an expiration date that is monitored and enforced.</t>
  </si>
  <si>
    <t>CIS V7 16.10</t>
  </si>
  <si>
    <t>What percentage of the organization's network boundaries are not configured to monitor all traffic leaving the organization and detect any unauthorized use of encryption?</t>
  </si>
  <si>
    <t>CIS V7  13.6</t>
  </si>
  <si>
    <t>Whole Disk Encryption System</t>
  </si>
  <si>
    <t>What percentage of the organization's mobile devices do not utilize approved whole disk encryption software?</t>
  </si>
  <si>
    <t>Monitor Attempts to Access Deactivated Accounts</t>
  </si>
  <si>
    <t>Monitor attempts to access deactivated accounts through audit logging.</t>
  </si>
  <si>
    <t>CIS V7 16.12</t>
  </si>
  <si>
    <t>CIS V7  13.7</t>
  </si>
  <si>
    <t>Alert on Account Login Behavior Deviation</t>
  </si>
  <si>
    <t>Alert when users deviate from normal login behavior, such as time-of-day, workstation location and duration.</t>
  </si>
  <si>
    <t>What percentage of the organization's hardware assets are not configured to only allow the use of specific USB devices?</t>
  </si>
  <si>
    <t>CIS V7 16.13</t>
  </si>
  <si>
    <t>CIS V7  13.8</t>
  </si>
  <si>
    <t>Require Multi-factor Authentication</t>
  </si>
  <si>
    <t>What percentage of the organization's hardware assets are not configured not to write data to USB storage devices, if there is no business need for supporting such devices?</t>
  </si>
  <si>
    <t>Require multi-factor authentication for all user accounts, on all systems, whether managed onsite or by a third-party provider.</t>
  </si>
  <si>
    <t>CIS V7 16.03</t>
  </si>
  <si>
    <t>CIS V7  13.9</t>
  </si>
  <si>
    <t>What percentage of the organization's hardware assets are not configured to encrypt all data stored on USB devices?</t>
  </si>
  <si>
    <t>Encrypt Transmittal of Username and Authentication Credentials</t>
  </si>
  <si>
    <t>CIS V7  14.1</t>
  </si>
  <si>
    <t>Ensure that all account usernames and authentication credentials are transmitted across networks using encrypted channels.</t>
  </si>
  <si>
    <t>CIS V7 16.05</t>
  </si>
  <si>
    <t>What percentage of the organization's network devices are not located on dedicated Virtual Local Area Networks (VLANs)?</t>
  </si>
  <si>
    <t>Maintain an Inventory of Accounts</t>
  </si>
  <si>
    <t>CIS V7  14.2</t>
  </si>
  <si>
    <t>Maintain an inventory of all accounts organized by authentication system.</t>
  </si>
  <si>
    <t>CIS V7 16.06</t>
  </si>
  <si>
    <t>What percentage of the organization's network devices are not located on dedicated Virtual Local Area Networks (VLANs) separated by firewall filters?</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</si>
  <si>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</si>
  <si>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</si>
  <si>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CIS V7  14.3</t>
  </si>
  <si>
    <t>CIS V7 16.07</t>
  </si>
  <si>
    <t>What percentage of the organization's workstation devices are not located on dedicated Private Virtual Local Area Networks (PVLANs)?</t>
  </si>
  <si>
    <t>Disable Any Unassociated Accounts</t>
  </si>
  <si>
    <t>Disable any account that cannot be associated with a business process or business owner.</t>
  </si>
  <si>
    <t>CIS V7 16.08</t>
  </si>
  <si>
    <t>CIS V7  14.4</t>
  </si>
  <si>
    <t>What percentage of the organization's sensitive information is not encrypted in transit?</t>
  </si>
  <si>
    <t>Implement a Security Awareness and Training Program</t>
  </si>
  <si>
    <t>Perform a Skills Gap Analysis</t>
  </si>
  <si>
    <t>Perform a skills gap analysis to understand the skills and behaviors workforce members are not adhering to, using this information to build a baseline education roadmap.</t>
  </si>
  <si>
    <t>CIS V7  14.5</t>
  </si>
  <si>
    <t>CIS V7 17.01</t>
  </si>
  <si>
    <t>What percentage of the organization's assets have not been scanned by an active discovery tool to identify all sensitive information stored, processed, or transmitted by the organization's technology systems?</t>
  </si>
  <si>
    <t>Deliver Training to Fill the Skills Gap</t>
  </si>
  <si>
    <t>Deliver training to address the skills gap identified to positively impact workforce members' security behavior.</t>
  </si>
  <si>
    <t>CIS V7 17.02</t>
  </si>
  <si>
    <t>Implement a Security Awareness Program</t>
  </si>
  <si>
    <t>CIS V7  14.6</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</si>
  <si>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</si>
  <si>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CIS V7 17.03</t>
  </si>
  <si>
    <t>What percentage of the organization's hardware assets have not been configured with appropriate file system, network share, claims, application, or database specific access control lists?</t>
  </si>
  <si>
    <t>Update Awareness Content Frequently</t>
  </si>
  <si>
    <t>Ensure that the organization's security awareness program is updated frequently (at least annually) to address new technologies, threats, standards and business requirements.</t>
  </si>
  <si>
    <t>CIS V7 17.04</t>
  </si>
  <si>
    <t>CIS V7  14.7</t>
  </si>
  <si>
    <t>Train Workforce on Secure Authentication</t>
  </si>
  <si>
    <t>Train workforce members on the importance of enabling and utilizing secure authentication.</t>
  </si>
  <si>
    <t>CIS V7 17.05</t>
  </si>
  <si>
    <t>Host Based Data Loss Prevention (DLP) System</t>
  </si>
  <si>
    <t>What percentage of the organizations systems do not use an automated tool, such as host-based Data Loss Prevention, to enforce access controls to data even when data is copied off a system?</t>
  </si>
  <si>
    <t>Train Workforce on Identifying Social Engineering Attacks</t>
  </si>
  <si>
    <t>Train the workforce on how to identify different forms of social engineering attacks, such as phishing, phone scams and impersonation calls.</t>
  </si>
  <si>
    <t>CIS V7 17.06</t>
  </si>
  <si>
    <t>Train Workforce on Sensitive Data Handling</t>
  </si>
  <si>
    <t>Train workforce on how to identify and properly store, transfer, archive and destroy sensitive information.</t>
  </si>
  <si>
    <t>CIS V7  14.8</t>
  </si>
  <si>
    <t>CIS V7 17.07</t>
  </si>
  <si>
    <t>What percentage of the organization's sensitive information is not encrypted at rest and requires a secondary authentication mechanism not integrated into the operating system, in order to access the information?</t>
  </si>
  <si>
    <t>Train Workforce on Causes of Unintentional Data Exposure</t>
  </si>
  <si>
    <t>Train workforce members to be aware of causes for unintentional data exposures, such as losing their mobile devices or emailing the wrong person due to autocomplete in email.</t>
  </si>
  <si>
    <t>CIS V7 17.08</t>
  </si>
  <si>
    <t>Train Workforce Members on Identifying and Reporting Incidents</t>
  </si>
  <si>
    <t>Train employees to be able to identify the most common indicators of an incident and be able to report such an incident.</t>
  </si>
  <si>
    <t>CIS V7  14.9</t>
  </si>
  <si>
    <t>CIS V7 17.09</t>
  </si>
  <si>
    <t>What percentage of the organization's sensitive information does not require detailed audit logging when the data is accessed?</t>
  </si>
  <si>
    <t>Establish Secure Coding Practices</t>
  </si>
  <si>
    <t>Establish secure coding practices appropriate to the programming language and development environment being used.</t>
  </si>
  <si>
    <t>CIS V7 18.01</t>
  </si>
  <si>
    <t>CIS V7  15.1</t>
  </si>
  <si>
    <t>Deploy Web Application Firewalls (WAFs)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</si>
  <si>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</si>
  <si>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What percentage of the organization's wireless access points have not been authorized in the organization's wireless access point inventory?</t>
  </si>
  <si>
    <t>CIS V7 18.10</t>
  </si>
  <si>
    <t>Use Standard Hardening Configuration Templates for Databases</t>
  </si>
  <si>
    <t>For applications that rely on a database, use standard hardening configuration templates. All systems that are part of critical business processes should also be tested.</t>
  </si>
  <si>
    <t>CIS V7 18.11</t>
  </si>
  <si>
    <t>CIS V7  15.2</t>
  </si>
  <si>
    <t>What percentage of the organization's hardware assets have not recently been scanned to detect and alert on unauthorized wireless access points connected to the wired network?</t>
  </si>
  <si>
    <t>Verify That Acquired Software is Still Supported</t>
  </si>
  <si>
    <t>Verify that the version of all software acquired from outside your organization is still supported by the developer or appropriately hardened based on developer security recommendations.</t>
  </si>
  <si>
    <t>CIS V7 18.03</t>
  </si>
  <si>
    <t>CIS V7  15.3</t>
  </si>
  <si>
    <t>Wireless Intrusion Detection System (WIDS)</t>
  </si>
  <si>
    <t>Only Use Up-to-date And Trusted Third-Party Components</t>
  </si>
  <si>
    <t>Only use up-to-date and trusted third-party components for the software developed by the organization.</t>
  </si>
  <si>
    <t>What percentage of the organization's facilities do not have a wireless intrusion detection system (WIDS) to detect and alert on unauthorized wireless access points connected to the network?</t>
  </si>
  <si>
    <t>CIS V7 18.04</t>
  </si>
  <si>
    <t>CIS V7  15.4</t>
  </si>
  <si>
    <t>Ensure Software Development Personnel are Trained in Secure Coding</t>
  </si>
  <si>
    <t>Ensure that all software development personnel receive training in writing secure code for their specific development environment and responsibilities.</t>
  </si>
  <si>
    <t>CIS V7 18.06</t>
  </si>
  <si>
    <t>What percentage of the organization's hardware assets is not configured to disable wireless access in devices that do not have a business purpose for wireless access?</t>
  </si>
  <si>
    <t>Apply Static and Dynamic Code Analysis Tools</t>
  </si>
  <si>
    <t>Apply static and dynamic analysis tools to verify that secure coding practices are being adhered to for internally developed software.</t>
  </si>
  <si>
    <t>CIS V7 18.07</t>
  </si>
  <si>
    <t>CIS V7  15.5</t>
  </si>
  <si>
    <t>Establish a Process to Accept and Address Reports of Software Vulnerabilities</t>
  </si>
  <si>
    <t>Establish a process to accept and address reports of software vulnerabilities, including providing a means for external entities to contact your security group.</t>
  </si>
  <si>
    <t>CIS V7 18.08</t>
  </si>
  <si>
    <t>What percentage of the organization's hardware assets are not configured to allow access only to authorized wireless networks and to restrict access for other wireless networks?</t>
  </si>
  <si>
    <t>Separate Production and Non-Production Systems</t>
  </si>
  <si>
    <t>Maintain separate environments for production and nonproduction systems. Developers should not have unmonitored access to production environments.</t>
  </si>
  <si>
    <t>CIS V7 18.09</t>
  </si>
  <si>
    <t>CIS V7  15.6</t>
  </si>
  <si>
    <t>Incident Response and Management</t>
  </si>
  <si>
    <t>Document Incident Response Procedures</t>
  </si>
  <si>
    <t>Ensure that there are written incident response plans that defines roles of personnel as well as phases of incident handling/management.</t>
  </si>
  <si>
    <t>What percentage of the organization's hardware assets are not configured to disable peer-to-peer (adhoc) wireless network capabilities on wireless clients?</t>
  </si>
  <si>
    <t>CIS V7 19.01</t>
  </si>
  <si>
    <t>Assign Job Titles and Duties for Incident Response</t>
  </si>
  <si>
    <t>Assign job titles and duties for handling computer and network incidents to specific individuals and ensure tracking and documentation throughout the incident through resolution.</t>
  </si>
  <si>
    <t>CIS V7 19.02</t>
  </si>
  <si>
    <t>CIS V7  15.7</t>
  </si>
  <si>
    <t>What percentage of the organization's hardware assets are not configured to leverage the Advanced Encryption Standard (AES) to encrypt wireless data in transit?</t>
  </si>
  <si>
    <t>Designate Management Personnel to Support Incident Handling</t>
  </si>
  <si>
    <t>Designate management personnel, as well as backups, who will support the incident handling process by acting in key decision-making roles.</t>
  </si>
  <si>
    <t>CIS V7 19.03</t>
  </si>
  <si>
    <t>Devise Organization-wide Standards for Reporting Incidents</t>
  </si>
  <si>
    <t>CIS V7  15.8</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</si>
  <si>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</si>
  <si>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CIS V7 19.04</t>
  </si>
  <si>
    <t>What percentage of the organization's hardware assets are not configured to utilize wireless networks to use authentication protocols such as Extensible Authentication Protocol-Transport Layer Security (EAP/TLS), that requires mutual, multi-factor authentication?</t>
  </si>
  <si>
    <t>Maintain Contact Information For Reporting Security Incidents</t>
  </si>
  <si>
    <t>Assemble and maintain information on third-party contact information to be used to report a security incident, such as Law Enforcement, relevant government departments, vendors, and ISAC partners.</t>
  </si>
  <si>
    <t>CIS V7 19.05</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</si>
  <si>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</si>
  <si>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</si>
  <si>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CIS V7 19.06</t>
  </si>
  <si>
    <t>CIS V7  15.9</t>
  </si>
  <si>
    <t>Conduct Periodic Incident Scenario Sessions for Personnel</t>
  </si>
  <si>
    <t>What percentage of the organization's hardware assets are not configured to disable wireless peripheral access of devices (such as Bluetooth), unless such access is required for a business purpose?</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</si>
  <si>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</si>
  <si>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CIS V7 19.07</t>
  </si>
  <si>
    <t>Create Incident Scoring and Prioritization Schema</t>
  </si>
  <si>
    <t>Create incident scoring and prioritization schema based on known or potential impact to your organization. Utilize score to define frequency of status updates and escalation procedures.</t>
  </si>
  <si>
    <t>CIS V7 19.08</t>
  </si>
  <si>
    <t>Does the organization utilize a separate a wireless network for personal or untrusted devices?</t>
  </si>
  <si>
    <t>CIS V7  16.1</t>
  </si>
  <si>
    <t>Identity &amp; Access Management System</t>
  </si>
  <si>
    <t>What percentage of the organization's authentication systems are not included in the organization's inventory?</t>
  </si>
  <si>
    <t>CIS V7 02.02</t>
  </si>
  <si>
    <t>CIS V7  16.2</t>
  </si>
  <si>
    <t>Has the organization configured access for all accounts through as few centralized points of authentication as possible, including network, security, and cloud systems?</t>
  </si>
  <si>
    <t>CIS V7 02.03</t>
  </si>
  <si>
    <t>CIS V7  16.3</t>
  </si>
  <si>
    <t>What percentage of the organization's user accounts do not require multi-factor authentication?</t>
  </si>
  <si>
    <t>CIS V7 02.04</t>
  </si>
  <si>
    <t>CIS V7  16.4</t>
  </si>
  <si>
    <t>CIS V7 02.05</t>
  </si>
  <si>
    <t>What percentage of the organization's hardware assets' authentication files cannot be accessed without root or administrator privileges and are not encrypted or hashed?</t>
  </si>
  <si>
    <t>CIS V7 02.06</t>
  </si>
  <si>
    <t>CIS V7  16.5</t>
  </si>
  <si>
    <t>CIS V7 02.07</t>
  </si>
  <si>
    <t>What percentage of the organization's user accounts and authentication credentials are not transmitted across networks using encrypted channels?</t>
  </si>
  <si>
    <t>CIS V7  16.6</t>
  </si>
  <si>
    <t>CIS V7 02.08</t>
  </si>
  <si>
    <t>What percentage of the organization's accounts are not included in the organization's inventory?</t>
  </si>
  <si>
    <t>CIS V7 02.09</t>
  </si>
  <si>
    <t>CIS V7  16.7</t>
  </si>
  <si>
    <t>Has the organization established and followed an automated process for revoking system access by disabling accounts immediately upon termination or change of responsibilities of an employee or contractor?</t>
  </si>
  <si>
    <t>CIS V7  16.8</t>
  </si>
  <si>
    <t>What percentage of the organization's user accounts are not disabled if they cannot be associated with a business process or owner?</t>
  </si>
  <si>
    <t>CIS V7  16.9</t>
  </si>
  <si>
    <t>Does the organization automatically disable dormant accounts after a set period of inactivity?</t>
  </si>
  <si>
    <t>Perform Periodic Red Team Exercises</t>
  </si>
  <si>
    <t>Perform periodic Red Team exercises to test organizational readiness to identify and stop attacks or to respond quickly and effectively.</t>
  </si>
  <si>
    <t>CIS V7 20.03</t>
  </si>
  <si>
    <t>What percentage of the organization's user accounts do not have an expiration date that is monitored and enforced?</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</si>
  <si>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</si>
  <si>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</si>
  <si>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CIS V7 20.04</t>
  </si>
  <si>
    <t>CIS V7  16.11</t>
  </si>
  <si>
    <t>Does the organization automatically lock workstation sessions after a standard period of inactivity?</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</si>
  <si>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</si>
  <si>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</si>
  <si>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CIS V7 20.05</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</si>
  <si>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</si>
  <si>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</si>
  <si>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CIS V7  16.12</t>
  </si>
  <si>
    <t>CIS V7 20.06</t>
  </si>
  <si>
    <t>Does the organization monitor attempts to access deactivated accounts through audit logging?</t>
  </si>
  <si>
    <t>Ensure Results from Penetration Test are Documented Using Open, Machine-readable Standards</t>
  </si>
  <si>
    <t>Wherever possible, ensure that Red Teams results are documented using open, machine-readable standards (e.g., SCAP). Devise a scoring method for determining the results of Red Team exercises so that results can be compared over time.</t>
  </si>
  <si>
    <t>CIS V7 20.07</t>
  </si>
  <si>
    <t>CIS V7  16.13</t>
  </si>
  <si>
    <t>Does the organization alert when users deviate from normal login behavior, such as time-of-day, workstation location and duration?</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</si>
  <si>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</si>
  <si>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</si>
  <si>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CIS V7 20.08</t>
  </si>
  <si>
    <t>CIS V7  17.1</t>
  </si>
  <si>
    <t>Training / Awareness Education Plans</t>
  </si>
  <si>
    <t>Has the organization performed a skills gap analysis to understand the skills and behaviors workforce members are not adhering to, using this information to build a baseline education roadmap.</t>
  </si>
  <si>
    <t>CIS V7  17.2</t>
  </si>
  <si>
    <t>Has the organization delivered training to address the skills gap identified to positively impact workforce members' security behavior.</t>
  </si>
  <si>
    <t>CIS V7  17.3</t>
  </si>
  <si>
    <t>Has the organization created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</si>
  <si>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CIS V7 03.03</t>
  </si>
  <si>
    <t>CIS V7  17.4</t>
  </si>
  <si>
    <t>Has the organization ensured that the organization's security awareness program is updated frequently (at least annually) to address new technologies, threats, standards and business requirements.</t>
  </si>
  <si>
    <t>CIS V7  17.5</t>
  </si>
  <si>
    <t>Has the organization trained workforce members on the importance of enabling and utilizing secure authentication.</t>
  </si>
  <si>
    <t>CIS V7 03.05</t>
  </si>
  <si>
    <t>CIS V7  17.6</t>
  </si>
  <si>
    <t>CIS V7 03.06</t>
  </si>
  <si>
    <t>Has the organization trained the workforce on how to identify different forms of social engineering attacks, such as phishing, phone scams and impersonation calls.</t>
  </si>
  <si>
    <t>CIS V7  17.7</t>
  </si>
  <si>
    <t>CIS V7 03.07</t>
  </si>
  <si>
    <t>Has the organization trained workforce on how to identify and properly store, transfer, archive and destroy sensitive information.</t>
  </si>
  <si>
    <t>CIS V7  17.8</t>
  </si>
  <si>
    <t>Has the organization trained workforce members to be aware of causes for unintentional data exposures, such as losing their mobile devices or emailing the wrong person due to autocomplete in email.</t>
  </si>
  <si>
    <t>CIS V7 04.03</t>
  </si>
  <si>
    <t>CIS V7  17.9</t>
  </si>
  <si>
    <t>Has the organization trained employees to be able to identify the most common indicators of an incident and be able to report such an incident.</t>
  </si>
  <si>
    <t>CIS V7 04.06</t>
  </si>
  <si>
    <t>CIS V7  18.1</t>
  </si>
  <si>
    <t>Secure Coding Standards</t>
  </si>
  <si>
    <t>Has the organization established secure coding practices appropriate to the programming language and development environment being used.</t>
  </si>
  <si>
    <t>CIS V7 04.07</t>
  </si>
  <si>
    <t>CIS V7 04.08</t>
  </si>
  <si>
    <t>CIS V7  18.2</t>
  </si>
  <si>
    <t>For in-house developed software, has the organization ensured that explicit error checking is performed and documented for all input, including for size, data type, and acceptable ranges or formats.</t>
  </si>
  <si>
    <t>CIS V7 04.09</t>
  </si>
  <si>
    <t>CIS V7  18.3</t>
  </si>
  <si>
    <t>Has the organization verified that the version of all software acquired from outside your organization is still supported by the developer or appropriately hardened based on developer security recommendations.</t>
  </si>
  <si>
    <t>CIS V7 05.02</t>
  </si>
  <si>
    <t>CIS V7  18.4</t>
  </si>
  <si>
    <t>CIS V7 05.03</t>
  </si>
  <si>
    <t>Has the organization only used up-to-date and trusted third-party components for the software developed by the organization.</t>
  </si>
  <si>
    <t>CIS V7 05.04</t>
  </si>
  <si>
    <t>CIS V7  18.5</t>
  </si>
  <si>
    <t>Has the organization used only standardized and extensively reviewed encryption algorithms.</t>
  </si>
  <si>
    <t>CIS V7 05.05</t>
  </si>
  <si>
    <t>CIS V7  18.6</t>
  </si>
  <si>
    <t>Has the organization ensured that all software development personnel receive training in writing secure code for their specific development environment and responsibilities.</t>
  </si>
  <si>
    <t>CIS V7  18.7</t>
  </si>
  <si>
    <t>Software Vulnerability Scanning Tool</t>
  </si>
  <si>
    <t>Has the organization applied static and dynamic analysis tools to verify that secure coding practices are being adhered to for internally developed software.</t>
  </si>
  <si>
    <t>CIS V7 06.02</t>
  </si>
  <si>
    <t>CIS V7  18.8</t>
  </si>
  <si>
    <t>Has the organization established a process to accept and address reports of software vulnerabilities, including providing a means for external entities to contact your security group.</t>
  </si>
  <si>
    <t>CIS V7 06.03</t>
  </si>
  <si>
    <t>CIS V7  18.9</t>
  </si>
  <si>
    <t>Has the organization maintained separate environments for production and nonproduction systems. Developers should not have unmonitored access to production environments.</t>
  </si>
  <si>
    <t>CIS V7 06.04</t>
  </si>
  <si>
    <t>CIS V7 06.05</t>
  </si>
  <si>
    <t>Web Application Firewall (WAF)</t>
  </si>
  <si>
    <t>Has the organization protected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</si>
  <si>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CIS V7  18.11</t>
  </si>
  <si>
    <t>For applications that rely on a database, has the organization used standard hardening configuration templates. All systems that are part of critical business processes should also be tested.</t>
  </si>
  <si>
    <t>CIS V7 06.07</t>
  </si>
  <si>
    <t>CIS V7  19.1</t>
  </si>
  <si>
    <t>Incident Management Plans</t>
  </si>
  <si>
    <t>Has the organization ensured that there are written incident response plans that defines roles of personnel as well as phases of incident handling/management.</t>
  </si>
  <si>
    <t>CIS V7 06.08</t>
  </si>
  <si>
    <t>CIS V7 07.01</t>
  </si>
  <si>
    <t>CIS V7  19.2</t>
  </si>
  <si>
    <t>Has the organization assigned job titles and duties for handling computer and network incidents to specific individuals and ensure tracking and documentation throughout the incident through resolution.</t>
  </si>
  <si>
    <t>CIS V7 07.10</t>
  </si>
  <si>
    <t>CIS V7  19.3</t>
  </si>
  <si>
    <t>Has the organization designated management personnel, as well as backups, who will support the incident handling process by acting in key decision-making roles.</t>
  </si>
  <si>
    <t>CIS V7 07.02</t>
  </si>
  <si>
    <t>CIS V7  19.4</t>
  </si>
  <si>
    <t>Has the organization devised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</si>
  <si>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CIS V7 07.03</t>
  </si>
  <si>
    <t>CIS V7  19.5</t>
  </si>
  <si>
    <t>Has the organization assembled and maintain information on third-party contact information to be used to report a security incident, such as Law Enforcement, relevant government departments, vendors, and ISAC partners.</t>
  </si>
  <si>
    <t>CIS V7 07.04</t>
  </si>
  <si>
    <t>CIS V7  19.6</t>
  </si>
  <si>
    <t>Has the organization published information for all workforce members, regarding reporting computer anomalies and incidents to the incident handling team. Such information should be included in routine employee awareness activities.</t>
  </si>
  <si>
    <t>CIS V7 07.05</t>
  </si>
  <si>
    <t>CIS V7  19.7</t>
  </si>
  <si>
    <t>Has the organization planned and conducted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</si>
  <si>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CIS V7 07.06</t>
  </si>
  <si>
    <t>CIS V7  19.8</t>
  </si>
  <si>
    <t>Has the organization created incident scoring and prioritization schema based on known or potential impact to your organization. Utilize score to define frequency of status updates and escalation procedures.</t>
  </si>
  <si>
    <t>CIS V7 07.07</t>
  </si>
  <si>
    <t>CIS V7  20.1</t>
  </si>
  <si>
    <t>Penetration Testing Plans</t>
  </si>
  <si>
    <t>CIS V7 07.08</t>
  </si>
  <si>
    <t>Has the organization established a program for penetration tests that includes a full scope of blended attacks, such as wireless, client-based, and web application attacks.</t>
  </si>
  <si>
    <t>CIS V7  20.2</t>
  </si>
  <si>
    <t>CIS V7 07.09</t>
  </si>
  <si>
    <t>Has the organization conducted regular external and internal penetration tests to identify vulnerabilities and attack vectors that can be used to exploit enterprise systems successfully.</t>
  </si>
  <si>
    <t>CIS V7  20.3</t>
  </si>
  <si>
    <t>CIS V7 08.01</t>
  </si>
  <si>
    <t>Has the organization performed periodic Red Team exercises to test organizational readiness to identify and stop attacks or to respond quickly and effectively.</t>
  </si>
  <si>
    <t>CIS V7  20.4</t>
  </si>
  <si>
    <t>CIS V7 08.02</t>
  </si>
  <si>
    <t>Has the organization included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</si>
  <si>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CIS V7 08.03</t>
  </si>
  <si>
    <t>CIS V7  20.5</t>
  </si>
  <si>
    <t>Has the organization created a test bed that mimics a production environment for specific penetration tests and Red Team attacks against elements that are not typically tested in production, such as attacks against supervisory control and data acquisition and other control systems.</t>
  </si>
  <si>
    <t>CIS V7 08.04</t>
  </si>
  <si>
    <t>CIS V7  20.6</t>
  </si>
  <si>
    <t>Has the organization used vulnerability scanning and penetration testing tools in concert. The results of vulnerability scanning assessments should be used as a starting point to guide and focus penetration testing efforts.</t>
  </si>
  <si>
    <t>CIS V7 08.05</t>
  </si>
  <si>
    <t>CIS V7  20.7</t>
  </si>
  <si>
    <t>Has the organization, wherever possible, ensured that Red Teams results are documented using open, machine-readable standards (e.g., SCAP). Devise a scoring method for determining the results of Red Team exercises so that results can be compared over time.</t>
  </si>
  <si>
    <t>CIS V7 08.06</t>
  </si>
  <si>
    <t>CIS V7  20.8</t>
  </si>
  <si>
    <t>Has the organization ensured that any user or system accounts used to perform penetration testing should be controlled and monitored to make sure they are only being used for legitimate purposes, and are removed or restored to normal function after testing is over.</t>
  </si>
  <si>
    <t>CIS V7 08.07</t>
  </si>
  <si>
    <t>CIS V7 08.08</t>
  </si>
  <si>
    <t>CIS V7 09.01</t>
  </si>
  <si>
    <t>CIS V7 09.05</t>
  </si>
  <si>
    <t>Verify the use of a secure software development lifecycle that addresses security in all stages of development. (C1)</t>
  </si>
  <si>
    <t>OWASP ASVSv4 01.1.1</t>
  </si>
  <si>
    <t>Verify the use of threat modeling for every design change or sprint planning to identify threats, plan for countermeasures, facilitate appropriate risk responses, and guide security testing.</t>
  </si>
  <si>
    <t>OWASP ASVSv4 01.1.2</t>
  </si>
  <si>
    <t>Verify that all user stories and features contain functional security constraints, such as "As a user, I should be able to view and edit my profile. I should not be able to view or edit anyone else's profile"</t>
  </si>
  <si>
    <t>OWASP ASVSv4 01.1.3</t>
  </si>
  <si>
    <t>Verify documentation and justification of all the application's trust boundaries, components, and significant data flows.</t>
  </si>
  <si>
    <t>OWASP ASVSv4 01.1.4</t>
  </si>
  <si>
    <t>Verify definition and security analysis of the application's high-level architecture and all connected remote services. (C1)</t>
  </si>
  <si>
    <t>OWASP ASVSv4 01.1.5</t>
  </si>
  <si>
    <t>Verify implementation of centralized, simple (economy of design), vetted, secure, and reusable security controls to avoid duplicate, missing, ineffective, or insecure controls. (C10)</t>
  </si>
  <si>
    <t>OWASP ASVSv4 01.1.6</t>
  </si>
  <si>
    <t>Verify availability of a secure coding checklist, security requirements, guideline, or policy to all developers and testers.</t>
  </si>
  <si>
    <t>OWASP ASVSv4 01.1.7</t>
  </si>
  <si>
    <t>Verify the use of unique or special low-privilege operating system accounts for all application components, services, and servers. (C3)</t>
  </si>
  <si>
    <t>OWASP ASVSv4 01.2.1</t>
  </si>
  <si>
    <t>Verify that communications between application components, including APIs, middleware and data layers, are authenticated. Components should have the least necessary privileges needed. (C3)</t>
  </si>
  <si>
    <t>OWASP ASVSv4 01.2.2</t>
  </si>
  <si>
    <t>Verify that the application uses a single vetted authentication mechanism that is known to be secure, can be extended to include strong authentication, and has sufficient logging and monitoring to detect account abuse or breaches.</t>
  </si>
  <si>
    <t>OWASP ASVSv4 01.2.3</t>
  </si>
  <si>
    <t>placeholder</t>
  </si>
  <si>
    <t>OWASP ASVSv4 01.3</t>
  </si>
  <si>
    <t>Verify that all authentication pathways and identity management APIs implement consistent authentication security control strength, such that there are no weaker alternatives per the risk of the application.</t>
  </si>
  <si>
    <t>OWASP ASVSv4 01.2.4</t>
  </si>
  <si>
    <t>Verify that trusted enforcement points such as at access control gateways, servers, and serverless functions enforce access controls. Never enforce access controls on the client.</t>
  </si>
  <si>
    <t>OWASP ASVSv4 01.4.1</t>
  </si>
  <si>
    <t>Verify that the chosen access control solution is flexible enough to meet the application's needs.</t>
  </si>
  <si>
    <t>OWASP ASVSv4 01.4.2</t>
  </si>
  <si>
    <t>Verify enforcement of the principle of least privilege in functions, data files, URLs, controllers, services, and other resources. This implies protection against spoofing and elevation of privilege.</t>
  </si>
  <si>
    <t>OWASP ASVSv4 01.4.3</t>
  </si>
  <si>
    <t>Verify the application uses a single and well-vetted access control mechanism for accessing protected data and resources. All requests must pass through this single mechanism to avoid copy and paste or insecure alternative paths. (C7)</t>
  </si>
  <si>
    <t>OWASP ASVSv4 01.4.4</t>
  </si>
  <si>
    <t>Verify that attribute or feature-based access control is used whereby the code checks the user's authorization for a feature/data item rather than just their role. Permissions should still be allocated using roles. (C7)</t>
  </si>
  <si>
    <t>OWASP ASVSv4 01.4.5</t>
  </si>
  <si>
    <t>Verify that input and output requirements clearly define how to handle and process data based on type, content, and applicable laws, regulations, and other policy compliance.</t>
  </si>
  <si>
    <t>OWASP ASVSv4 01.5.1</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</si>
  <si>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</si>
  <si>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OWASP ASVSv4 01.5.2</t>
  </si>
  <si>
    <t>Verify that input validation is enforced on a trusted service layer. (C5)</t>
  </si>
  <si>
    <t>OWASP ASVSv4 01.5.3</t>
  </si>
  <si>
    <t>Verify that output encoding occurs close to or by the interpreter for which it is intended. (C4)</t>
  </si>
  <si>
    <t>OWASP ASVSv4 01.5.4</t>
  </si>
  <si>
    <t>Verify that there is an explicit policy for management of cryptographic keys and that a cryptographic key lifecycle follows a key management standard such as NIST SP 800-57.</t>
  </si>
  <si>
    <t>OWASP ASVSv4 01.6.1</t>
  </si>
  <si>
    <t>Verify that consumers of cryptographic services protect key material and other secrets by using key vaults or API based alternatives.</t>
  </si>
  <si>
    <t>OWASP ASVSv4 01.6.2</t>
  </si>
  <si>
    <t>Verify that all keys and passwords are replaceable and are part of a well-defined process to re-encrypt sensitive data.</t>
  </si>
  <si>
    <t>OWASP ASVSv4 01.6.3</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</si>
  <si>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</si>
  <si>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OWASP ASVSv4 01.6.4</t>
  </si>
  <si>
    <t>Verify that a common logging format and approach is used across the system. (C9)</t>
  </si>
  <si>
    <t>OWASP ASVSv4 01.7.1</t>
  </si>
  <si>
    <t>Verify that logs are securely transmitted to a preferably remote system for analysis, detection, alerting, and escalation. (C9)</t>
  </si>
  <si>
    <t>OWASP ASVSv4 01.7.2</t>
  </si>
  <si>
    <t>Verify that all sensitive data is identified and classified into protection levels.</t>
  </si>
  <si>
    <t>OWASP ASVSv4 01.8.1</t>
  </si>
  <si>
    <t>Verify that all protection levels have an associated set of protection requirements, such as encryption requirements, integrity requirements, retention, privacy and other confidentiality requirements, and that these are applied in the architecture.</t>
  </si>
  <si>
    <t>OWASP ASVSv4 01.8.2</t>
  </si>
  <si>
    <t>Verify the application encrypts communications between components, particularly when these components are in different containers, systems, sites, or cloud providers. (C3)</t>
  </si>
  <si>
    <t>OWASP ASVSv4 01.9.1</t>
  </si>
  <si>
    <t>Verify that application components verify the authenticity of each side in a communication link to prevent person-in-the-middle attacks. For example, application components should validate TLS certificates and chains.</t>
  </si>
  <si>
    <t>OWASP ASVSv4 01.9.2</t>
  </si>
  <si>
    <t>Verify that a source code control system is in use, with procedures to ensure that check-ins are accompanied by issues or change tickets. The source code control system should have access control and identifiable users to allow traceability of any changes.</t>
  </si>
  <si>
    <t>OWASP ASVSv4 01.10.1</t>
  </si>
  <si>
    <t>Verify the definition and documentation of all application components in terms of the business or security functions they provide.</t>
  </si>
  <si>
    <t>OWASP ASVSv4 01.11.1</t>
  </si>
  <si>
    <t>Verify that all high-value business logic flows, including authentication, session management and access control, do not share unsynchronized state.</t>
  </si>
  <si>
    <t>OWASP ASVSv4 01.11.2</t>
  </si>
  <si>
    <t>Verify that all high-value business logic flows, including authentication, session management and access control are thread safe and resistant to time-of-check and time-of-use race conditions.</t>
  </si>
  <si>
    <t>OWASP ASVSv4 01.11.3</t>
  </si>
  <si>
    <t>Verify that user-uploaded files are stored outside of the web root.</t>
  </si>
  <si>
    <t>OWASP ASVSv4 01.12.1</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</si>
  <si>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</si>
  <si>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OWASP ASVSv4 01.12.2</t>
  </si>
  <si>
    <t>Placeholder</t>
  </si>
  <si>
    <t>OWASP ASVSv4 01.13.0</t>
  </si>
  <si>
    <t>Verify the segregation of components of differing trust levels through well- defined security controls, firewall rules, API gateways, reverse proxies, cloud- based security groups, or similar mechanisms.</t>
  </si>
  <si>
    <t>OWASP ASVSv4 01.14.1</t>
  </si>
  <si>
    <t>Verify that if deploying binaries to untrusted devices makes use of binary signatures, trusted connections, and verified endpoints.</t>
  </si>
  <si>
    <t>OWASP ASVSv4 01.14.2</t>
  </si>
  <si>
    <t>Verify that the build pipeline warns of out-of-date or insecure components and takes appropriate actions.</t>
  </si>
  <si>
    <t>OWASP ASVSv4 01.14.3</t>
  </si>
  <si>
    <t>Verify that the build pipeline contains a build step to automatically build and verify the secure deployment of the application, particularly if the application infrastructure is software defined, such as cloud environment build scripts.</t>
  </si>
  <si>
    <t>OWASP ASVSv4 01.14.4</t>
  </si>
  <si>
    <t>Verify that application deployments adequately sandbox, containerize and/or isolate at the network level to delay and deter attackers from attacking other applications, especially when they are performing sensitive or dangerous actions such as deserialization. (C5)</t>
  </si>
  <si>
    <t>OWASP ASVSv4 01.14.5</t>
  </si>
  <si>
    <t>Verify the application does not use unsupported, insecure, or deprecated client- side technologies such as NSAPI plugins, Flash, Shockwave, ActiveX, Silverlight,
NACL, or client-side Java applets.</t>
  </si>
  <si>
    <t>OWASP ASVSv4 01.14.6</t>
  </si>
  <si>
    <t>Verify that user set passwords are at least 12 characters in length. (C6)</t>
  </si>
  <si>
    <t>OWASP ASVSv4 02.1.1</t>
  </si>
  <si>
    <t>Verify that passwords 64 characters or longer are permitted. (C6)</t>
  </si>
  <si>
    <t>OWASP ASVSv4 02.1.2</t>
  </si>
  <si>
    <t>Verify that passwords can contain spaces and truncation is not performed. Consecutive multiple spaces MAY optionally be coalesced. (C6)</t>
  </si>
  <si>
    <t>OWASP ASVSv4 02.1.3</t>
  </si>
  <si>
    <t>Verify that Unicode characters are permitted in passwords. A single Unicode code point is considered a character, so 12 emoji or 64 kanji characters should be valid and permitted.</t>
  </si>
  <si>
    <t>OWASP ASVSv4 02.1.4</t>
  </si>
  <si>
    <t>Verify users can change their password.</t>
  </si>
  <si>
    <t>OWASP ASVSv4 02.1.5</t>
  </si>
  <si>
    <t>Verify that password change functionality requires the user's current and new password.</t>
  </si>
  <si>
    <t>OWASP ASVSv4 02.1.6</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</si>
  <si>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 breached password. (C6)</t>
  </si>
  <si>
    <t>OWASP ASVSv4 02.1.7</t>
  </si>
  <si>
    <t>Verify that a password strength meter is provided to help users set a stronger password.</t>
  </si>
  <si>
    <t>OWASP ASVSv4 02.1.8</t>
  </si>
  <si>
    <t>Verify that there are no password composition rules limiting the type of characters permitted. There should be no requirement for upper or lower case or numbers or special characters. (C6)</t>
  </si>
  <si>
    <t>OWASP ASVSv4 02.1.9</t>
  </si>
  <si>
    <t>Verify that there are no periodic credential rotation or password history requirements.</t>
  </si>
  <si>
    <t>OWASP ASVSv4 02.1.10</t>
  </si>
  <si>
    <t>Verify that "paste" functionality, browser password helpers, and external password managers are permitted.</t>
  </si>
  <si>
    <t>OWASP ASVSv4 02.1.11</t>
  </si>
  <si>
    <t>Verify that the user can choose to either temporarily view the entire masked password, or temporarily view the last typed character of the
password on platforms that do not have this as native functionality.</t>
  </si>
  <si>
    <t>OWASP ASVSv4 02.1.12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</si>
  <si>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</si>
  <si>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OWASP ASVSv4 02.2.2</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</si>
  <si>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</si>
  <si>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OWASP ASVSv4 02.2.3</t>
  </si>
  <si>
    <t>Verify impersonation resistance against phishing, such as the use of multi-factor authentication, cryptographic devices with intent (such as connected keys with a push to authenticate), or at higher AAL levels, client-side certificates.</t>
  </si>
  <si>
    <t>OWASP ASVSv4 02.2.4</t>
  </si>
  <si>
    <t>Verify that where a credential service provider (CSP) and the application verifying authentication are separated, mutually authenticated TLS is in place between the two endpoints.</t>
  </si>
  <si>
    <t>OWASP ASVSv4 02.2.5</t>
  </si>
  <si>
    <t>Verify replay resistance through the mandated use of OTP devices, cryptographic authenticators, or lookup codes.</t>
  </si>
  <si>
    <t>OWASP ASVSv4 02.2.6</t>
  </si>
  <si>
    <t>Verify intent to authenticate by requiring the entry of an OTP token or user-initiated action such as a button press on a FIDO hardware
key.</t>
  </si>
  <si>
    <t>OWASP ASVSv4 02.2.7</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</si>
  <si>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</si>
  <si>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OWASP ASVSv4 02.3.1</t>
  </si>
  <si>
    <t>Verify that enrollment and use of subscriber-provided authentication devices are supported, such as a U2F or FIDO tokens.</t>
  </si>
  <si>
    <t>OWASP ASVSv4 02.3.2</t>
  </si>
  <si>
    <t>Verify that renewal instructions are sent with sufficient time to renew time bound authenticators.</t>
  </si>
  <si>
    <t>OWASP ASVSv4 02.3.3</t>
  </si>
  <si>
    <t>Verify that passwords are stored in a form that is resistant to offline attacks. Passwords SHALL be salted and hashed using an approved one- way key derivation or password hashing function. Key derivation and password hashing functions take a password, a salt, and a cost factor as inputs when generating a password hash. (C6)</t>
  </si>
  <si>
    <t>OWASP ASVSv4 02.4.1</t>
  </si>
  <si>
    <t>Verify that the salt is at least 32 bits in length and be chosen arbitrarily to minimize salt value collisions among stored hashes. For each credential, a unique salt value and the resulting hash SHALL be stored. (C6)</t>
  </si>
  <si>
    <t>OWASP ASVSv4 02.4.2</t>
  </si>
  <si>
    <t>Verify that if PBKDF2 is used, the iteration count SHOULD be as large as verification server performance will allow, typically at least 100,000 iterations. (C6)</t>
  </si>
  <si>
    <t>OWASP ASVSv4 02.4.3</t>
  </si>
  <si>
    <t>Verify that if bcrypt is used, the work factor SHOULD be as large as verification server performance will allow, typically at least 13. (C6)</t>
  </si>
  <si>
    <t>OWASP ASVSv4 02.4.4</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</si>
  <si>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</si>
  <si>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OWASP ASVSv4 02.4.5</t>
  </si>
  <si>
    <t>Verify that a system generated initial activation or recovery secret is not sent in clear text to the user. (C6)</t>
  </si>
  <si>
    <t>OWASP ASVSv4 02.5.1</t>
  </si>
  <si>
    <t>Verify password hints or knowledge-based authentication (so-called "secret questions") are not present.</t>
  </si>
  <si>
    <t>OWASP ASVSv4 02.5.2</t>
  </si>
  <si>
    <t>Verify password credential recovery does not reveal the current password in any way. (C6)</t>
  </si>
  <si>
    <t>OWASP ASVSv4 02.5.3</t>
  </si>
  <si>
    <t>Verify shared or default accounts are not present (e.g. "root", "admin", or "sa").</t>
  </si>
  <si>
    <t>OWASP ASVSv4 02.5.4</t>
  </si>
  <si>
    <t>Verify that if an authentication factor is changed or replaced, that the user is notified of this event.</t>
  </si>
  <si>
    <t>OWASP ASVSv4 02.5.5</t>
  </si>
  <si>
    <t>Verify forgotten password, and other recovery paths use a secure recovery mechanism, such as TOTP or other soft token, mobile push, or another offline recovery mechanism. (C6)</t>
  </si>
  <si>
    <t>OWASP ASVSv4 02.5.6</t>
  </si>
  <si>
    <t>Verify that if OTP or multi-factor authentication factors are lost, that evidence of identity proofing is performed at the same level as during enrollment.</t>
  </si>
  <si>
    <t>OWASP ASVSv4 02.5.7</t>
  </si>
  <si>
    <t>Verify that lookup secrets can be used only once.</t>
  </si>
  <si>
    <t>OWASP ASVSv4 02.6.1</t>
  </si>
  <si>
    <t>Verify that lookup secrets have sufficient randomness (112 bits of entropy), or if less than 112 bits of entropy, salted with a unique and random 32-bit salt and hashed with an approved one-way hash.</t>
  </si>
  <si>
    <t>OWASP ASVSv4 02.6.2</t>
  </si>
  <si>
    <t>Verify that lookup secrets are resistant to offline attacks, such as predictable values.</t>
  </si>
  <si>
    <t>OWASP ASVSv4 02.6.3</t>
  </si>
  <si>
    <t>Verify that clear text out of band (NIST "restricted") authenticators, such as SMS or PSTN, are not offered by default, and stronger alternatives such as push notifications are offered first.</t>
  </si>
  <si>
    <t>OWASP ASVSv4 02.7.1</t>
  </si>
  <si>
    <t>Verify that the out of band verifier expires out of band authentication requests, codes, or tokens after 10 minutes.</t>
  </si>
  <si>
    <t>OWASP ASVSv4 02.7.2</t>
  </si>
  <si>
    <t>Verify that the out of band verifier authentication requests, codes, or tokens are only usable once, and only for the original authentication request.</t>
  </si>
  <si>
    <t>OWASP ASVSv4 02.7.3</t>
  </si>
  <si>
    <t>Verify that the out of band authenticator and verifier communicates over a secure independent channel.</t>
  </si>
  <si>
    <t>OWASP ASVSv4 02.7.4</t>
  </si>
  <si>
    <t>Verify that the out of band verifier retains only a hashed version of the authentication code.</t>
  </si>
  <si>
    <t>OWASP ASVSv4 02.7.5</t>
  </si>
  <si>
    <t>Verify that the initial authentication code is generated by a secure random number generator, containing at least 20 bits of entropy (typically a six digital random number is sufficient).</t>
  </si>
  <si>
    <t>OWASP ASVSv4 02.7.6</t>
  </si>
  <si>
    <t>Verify that time-based OTPs have a defined lifetime before expiring.</t>
  </si>
  <si>
    <t>OWASP ASVSv4 02.8.1</t>
  </si>
  <si>
    <t>Verify that symmetric keys used to verify submitted OTPs are highly protected, such as by using a hardware security module or secure operating system based key storage.</t>
  </si>
  <si>
    <t>OWASP ASVSv4 02.8.2</t>
  </si>
  <si>
    <t>Verify that approved cryptographic algorithms are used in the generation, seeding, and verification.</t>
  </si>
  <si>
    <t>OWASP ASVSv4 02.8.3</t>
  </si>
  <si>
    <t>Verify that time-based OTP can be used only once within the validity period.</t>
  </si>
  <si>
    <t>OWASP ASVSv4 02.8.4</t>
  </si>
  <si>
    <t>Verify that if a time-based multi factor OTP token is re-used during the validity period, it is logged and rejected with secure notifications being sent to the holder of the device.</t>
  </si>
  <si>
    <t>OWASP ASVSv4 02.8.5</t>
  </si>
  <si>
    <t>Verify physical single factor OTP generator can be revoked in case of theft or other loss. Ensure that revocation is immediately effective
across logged in sessions, regardless of location.</t>
  </si>
  <si>
    <t>OWASP ASVSv4 02.8.6</t>
  </si>
  <si>
    <t>Verify that biometric authenticators are limited to use only as secondary factors in conjunction with either something you have and
something you know.</t>
  </si>
  <si>
    <t>OWASP ASVSv4 02.8.7</t>
  </si>
  <si>
    <t>Verify that cryptographic keys used in verification are stored securely and protected against disclosure, such as using a TPM or HSM, or an OS service that can use this secure storage.</t>
  </si>
  <si>
    <t>OWASP ASVSv4 02.9.1</t>
  </si>
  <si>
    <t>Verify that the challenge nonce is at least 64 bits in length, and statistically unique or unique over the lifetime of the cryptographic device.</t>
  </si>
  <si>
    <t>OWASP ASVSv4 02.9.2</t>
  </si>
  <si>
    <t>OWASP ASVSv4 02.9.3</t>
  </si>
  <si>
    <t>Verify that integration secrets do not rely on unchanging passwords, such as API keys or shared privileged accounts.</t>
  </si>
  <si>
    <t>OWASP ASVSv4 02.10.1</t>
  </si>
  <si>
    <t>Verify that if passwords are required, the credentials are not a default account.</t>
  </si>
  <si>
    <t>OWASP ASVSv4 02.10.2</t>
  </si>
  <si>
    <t>Verify that passwords are stored with sufficient protection to prevent offline recovery attacks, including local system access.</t>
  </si>
  <si>
    <t>OWASP ASVSv4 02.10.3</t>
  </si>
  <si>
    <t>Verify the application never reveals session tokens in URL parameters or error messages.</t>
  </si>
  <si>
    <t>OWASP ASVSv4 03.1.1</t>
  </si>
  <si>
    <t>Verify the application generates a new session token on user authentication. (C6)</t>
  </si>
  <si>
    <t>OWASP ASVSv4 03.2.1</t>
  </si>
  <si>
    <t>Verify that session tokens possess at least 64 bits of entropy. (C6)</t>
  </si>
  <si>
    <t>OWASP ASVSv4 03.2.2</t>
  </si>
  <si>
    <t>Verify the application only stores session tokens in the browser using secure methods such as appropriately secured cookies (see section 3.4) or HTML 5 session storage.</t>
  </si>
  <si>
    <t>OWASP ASVSv4 03.2.3</t>
  </si>
  <si>
    <t>Verify that session token are generated using approved cryptographic algorithms. (C6)</t>
  </si>
  <si>
    <t>OWASP ASVSv4 03.2.4</t>
  </si>
  <si>
    <t>If authenticators permit users to remain logged in, verify that re-authentication occurs periodically both when actively used or after an idle period. (C6)</t>
  </si>
  <si>
    <t>OWASP ASVSv4 03.3.2</t>
  </si>
  <si>
    <t>Verify that the application terminates all other active sessions after a successful password change, and that this is effective across the application, federated login (if present), and any relying parties.</t>
  </si>
  <si>
    <t>OWASP ASVSv4 03.3.3</t>
  </si>
  <si>
    <t>Verify that users are able to view and log out of any or all currently active sessions and devices.</t>
  </si>
  <si>
    <t>OWASP ASVSv4 03.3.4</t>
  </si>
  <si>
    <t>Verify that cookie-based session tokens have the 'Secure' attribute set. (C6)</t>
  </si>
  <si>
    <t>OWASP ASVSv4 03.4.1</t>
  </si>
  <si>
    <t>Verify that cookie-based session tokens have the 'HttpOnly' attribute set. (C6)</t>
  </si>
  <si>
    <t>OWASP ASVSv4 03.4.2</t>
  </si>
  <si>
    <t>Verify that cookie-based session tokens utilize the 'SameSite' attribute to limit exposure to cross-site request forgery attacks. (C6)</t>
  </si>
  <si>
    <t>OWASP ASVSv4 03.4.3</t>
  </si>
  <si>
    <t>Verify that cookie-based session tokens use "    Host-" prefix (see references) to provide session cookie confidentiality.</t>
  </si>
  <si>
    <t>OWASP ASVSv4 03.4.4</t>
  </si>
  <si>
    <t>Verify that if the application is published under a domain name with other applications that set or use session cookies that might override or disclose the session cookies, set the path attribute in cookie-based session tokens
using the most precise path possible. (C6)</t>
  </si>
  <si>
    <t>OWASP ASVSv4 03.4.5</t>
  </si>
  <si>
    <t>Verify the application does not treat OAuth and refresh tokens — on their own — as the presence of the subscriber and allows users to terminate trust relationships with linked applications.</t>
  </si>
  <si>
    <t>OWASP ASVSv4 03.5.1</t>
  </si>
  <si>
    <t>Verify the application uses session tokens rather than static API secrets and keys, except with legacy implementations.</t>
  </si>
  <si>
    <t>OWASP ASVSv4 03.5.2</t>
  </si>
  <si>
    <t>Verify that stateless session tokens use digital signatures, encryption, and
other countermeasures to protect against tampering, enveloping, replay, null cipher, and key substitution attacks.</t>
  </si>
  <si>
    <t>OWASP ASVSv4 03.5.3</t>
  </si>
  <si>
    <t>Verify that relying parties specify the maximum authentication time to CSPs and that CSPs re-authenticate the subscriber if they haven't used a session within that period.</t>
  </si>
  <si>
    <t>OWASP ASVSv4 03.6.1</t>
  </si>
  <si>
    <t>Verify that CSPs inform relying parties of the last authentication event, to allow RPs to determine if they need to re-authenticate the user.</t>
  </si>
  <si>
    <t>OWASP ASVSv4 03.6.2</t>
  </si>
  <si>
    <t>Verify the application ensures a valid login session or requires re- authentication or secondary verification before allowing any sensitive transactions or account modifications.</t>
  </si>
  <si>
    <t>OWASP ASVSv4 03.7.1</t>
  </si>
  <si>
    <t>Verify that the application enforces access control rules on a trusted service layer, especially if client-side access control is present and could be bypassed.</t>
  </si>
  <si>
    <t>OWASP ASVSv4 04.1.1</t>
  </si>
  <si>
    <t>Verify that all user and data attributes and policy information used by access controls cannot be manipulated by end users unless specifically authorized.</t>
  </si>
  <si>
    <t>OWASP ASVSv4 04.1.2</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</si>
  <si>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t>
  </si>
  <si>
    <t>OWASP ASVSv4 04.1.3</t>
  </si>
  <si>
    <t>Verify that the principle of deny by default exists whereby new users/roles start with minimal or no permissions and users/roles do not receive access to new features until access is explicitly assigned. (C7)</t>
  </si>
  <si>
    <t>OWASP ASVSv4 04.1.4</t>
  </si>
  <si>
    <t>Verify that access controls fail securely including when an exception occurs. (C10)</t>
  </si>
  <si>
    <t>OWASP ASVSv4 04.1.5</t>
  </si>
  <si>
    <t>Verify that sensitive data and APIs are protected against direct object attacks targeting creation, reading, updating and deletion of records, such as creating or updating someone else's record, viewing everyone's records, or deleting all records.</t>
  </si>
  <si>
    <t>OWASP ASVSv4 04.2.1</t>
  </si>
  <si>
    <t>Verify that the application or framework enforces a strong anti-CSRF mechanism
to protect authenticated functionality, and effective anti-automation or anti-CSRF protects unauthenticated functionality.</t>
  </si>
  <si>
    <t>OWASP ASVSv4 04.2.2</t>
  </si>
  <si>
    <t>Verify administrative interfaces use appropriate multi-factor authentication to prevent unauthorized use.</t>
  </si>
  <si>
    <t>OWASP ASVSv4 04.3.1</t>
  </si>
  <si>
    <t>Verify that directory browsing is disabled unless deliberately desired. Additionally, applications should not allow discovery or disclosure of file or directory metadata, such as Thumbs.db, .DS_Store, .git or .svn folders.</t>
  </si>
  <si>
    <t>OWASP ASVSv4 04.3.2</t>
  </si>
  <si>
    <t>Verify the application has additional authorization (such as step up or adaptive authentication) for lower value systems, and / or segregation of duties for high value applications to enforce anti-fraud controls as per the risk of application and
past fraud.</t>
  </si>
  <si>
    <t>OWASP ASVSv4 04.3.3</t>
  </si>
  <si>
    <t>Verify that the application has defenses against HTTP parameter pollution attacks, particularly if the application framework makes no distinction about the source of request parameters (GET, POST, cookies, headers, or environment variables).</t>
  </si>
  <si>
    <t>OWASP ASVSv4 05.1.1</t>
  </si>
  <si>
    <t>Verify that frameworks protect against mass parameter assignment attacks, or that the application has countermeasures to protect against unsafe parameter assignment, such as marking fields private or similar. (C5)</t>
  </si>
  <si>
    <t>OWASP ASVSv4 05.1.2</t>
  </si>
  <si>
    <t>Verify that all input (HTML form fields, REST requests, URL parameters, HTTP headers, cookies, batch files, RSS feeds, etc) is validated using positive validation (whitelisting). (C5)</t>
  </si>
  <si>
    <t>OWASP ASVSv4 05.1.3</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</si>
  <si>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t>
  </si>
  <si>
    <t>OWASP ASVSv4 05.1.4</t>
  </si>
  <si>
    <t>Verify that URL redirects and forwards only allow whitelisted destinations, or show a warning when redirecting to potentially untrusted content.</t>
  </si>
  <si>
    <t>OWASP ASVSv4 05.1.5</t>
  </si>
  <si>
    <t>Verify that all untrusted HTML input from WYSIWYG editors or similar is properly sanitized with an HTML sanitizer library or framework feature. (C5)</t>
  </si>
  <si>
    <t>OWASP ASVSv4 05.2.1</t>
  </si>
  <si>
    <t>Verify that unstructured data is sanitized to enforce safety measures such as allowed characters and length.</t>
  </si>
  <si>
    <t>OWASP ASVSv4 05.2.2</t>
  </si>
  <si>
    <t>Verify that the application sanitizes user input before passing to mail systems to protect against SMTP or IMAP injection.</t>
  </si>
  <si>
    <t>OWASP ASVSv4 05.2.3</t>
  </si>
  <si>
    <t>Verify that the application avoids the use of eval() or other dynamic code execution features. Where there is no alternative, any user input being included must be sanitized or sandboxed before being executed.</t>
  </si>
  <si>
    <t>OWASP ASVSv4 05.2.4</t>
  </si>
  <si>
    <t>Verify that the application protects against template injection attacks by ensuring that any user input being included is sanitized or sandboxed.</t>
  </si>
  <si>
    <t>OWASP ASVSv4 05.2.5</t>
  </si>
  <si>
    <t>Verify that the application protects against SSRF attacks, by validating or sanitizing untrusted data or HTTP file metadata, such as filenames and URL input fields, use whitelisting of protocols, domains, paths and ports.</t>
  </si>
  <si>
    <t>OWASP ASVSv4 05.2.6</t>
  </si>
  <si>
    <t>Verify that the application sanitizes, disables, or sandboxes user-supplied SVG scriptable content, especially as they relate to XSS resulting from inline scripts, and foreignObject.</t>
  </si>
  <si>
    <t>OWASP ASVSv4 05.2.7</t>
  </si>
  <si>
    <t>Verify that the application sanitizes, disables, or sandboxes user-supplied scriptable or expression template language content, such as Markdown, CSS or
XSL stylesheets, BBCode, or similar.</t>
  </si>
  <si>
    <t>OWASP ASVSv4 05.2.8</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</si>
  <si>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ねこor O'Hara). (C4)</t>
  </si>
  <si>
    <t>OWASP ASVSv4 05.3.1</t>
  </si>
  <si>
    <t>Verify that output encoding preserves the user's chosen character set and locale, such that any Unicode character point is valid and safely handled. (C4)</t>
  </si>
  <si>
    <t>OWASP ASVSv4 05.3.2</t>
  </si>
  <si>
    <t>Verify that context-aware, preferably automated - or at worst, manual - output escaping protects against reflected, stored, and DOM based XSS. (C4)</t>
  </si>
  <si>
    <t>OWASP ASVSv4 05.3.3</t>
  </si>
  <si>
    <t>Verify that data selection or database queries (e.g. SQL, HQL, ORM, NoSQL) use parameterized queries, ORMs, entity frameworks, or are otherwise protected from database injection attacks. (C3)</t>
  </si>
  <si>
    <t>OWASP ASVSv4 05.3.4</t>
  </si>
  <si>
    <t>Verify that where parameterized or safer mechanisms are not present, context- specific output encoding is used to protect against injection attacks, such as the use of SQL escaping to protect against SQL injection. (C3, C4)</t>
  </si>
  <si>
    <t>OWASP ASVSv4 05.3.5</t>
  </si>
  <si>
    <t>Verify that the application projects against JavaScript or JSON injection attacks, including for eval attacks, remote JavaScript includes, CSP bypasses, DOM XSS, and JavaScript expression evaluation. (C4)</t>
  </si>
  <si>
    <t>OWASP ASVSv4 05.3.6</t>
  </si>
  <si>
    <t>Verify that the application protects against LDAP Injection vulnerabilities, or that specific security controls to prevent LDAP Injection have been implemented. (C4)</t>
  </si>
  <si>
    <t>OWASP ASVSv4 05.3.7</t>
  </si>
  <si>
    <t>Verify that the application protects against OS command injection and that operating system calls use parameterized OS queries or use contextual command line output encoding. (C4)</t>
  </si>
  <si>
    <t>OWASP ASVSv4 05.3.8</t>
  </si>
  <si>
    <t>Verify that the application protects against Local File Inclusion (LFI) or Remote File Inclusion (RFI) attacks.</t>
  </si>
  <si>
    <t>OWASP ASVSv4 05.3.9</t>
  </si>
  <si>
    <t>Verify that the application protects against XPath injection or XML injection attacks. (C4) Note: Using parameterized queries or escaping SQL is not always sufficient; table and column names, ORDER BY 
and so on, cannot be escaped. The inclusion of escaped user-supplied data in these fields results in failed queries or SQL injection.
Note: The SVG format explicitly allows ECMA script in almost all contexts, so it may not be possible to block all SVG XSS vectors completely. If SVG upload is required, we strongly recommend either serving these uploaded files as text/plain or using a separate user supplied content domain to prevent successful XSS from taking over the application</t>
  </si>
  <si>
    <t>OWASP ASVSv4 05.3.10</t>
  </si>
  <si>
    <t>Verify that the application uses memory-safe string, safer memory copy and pointer arithmetic to detect or prevent stack, buffer, or heap overflows. (only applies when the application uses a systems language or unmanaged code).</t>
  </si>
  <si>
    <t>OWASP ASVSv4 05.4.1</t>
  </si>
  <si>
    <t>Verify that format strings do not take potentially hostile input, and are constant. (only applies when the application uses a systems language or unmanaged code).</t>
  </si>
  <si>
    <t>OWASP ASVSv4 05.4.2</t>
  </si>
  <si>
    <t>Verify that sign, range, and input validation techniques are used to prevent integer overflows. (only applies when the application uses a systems language or unmanaged code).</t>
  </si>
  <si>
    <t>OWASP ASVSv4 05.4.3</t>
  </si>
  <si>
    <t>Verify that serialized objects use integrity checks or are encrypted to prevent hostile object creation or data tampering. (C5)</t>
  </si>
  <si>
    <t>OWASP ASVSv4 05.5.1</t>
  </si>
  <si>
    <t>Verify that the application correctly restricts XML parsers to only use the most restrictive configuration possible and to ensure that unsafe features such as resolving external entities are disabled to prevent XXE.</t>
  </si>
  <si>
    <t>OWASP ASVSv4 05.5.2</t>
  </si>
  <si>
    <t>Verify that deserialization of untrusted data is avoided or is protected in both custom code and third-party libraries (such as JSON, XML and YAML parsers).</t>
  </si>
  <si>
    <t>OWASP ASVSv4 05.5.3</t>
  </si>
  <si>
    <t>Verify that when parsing JSON in browsers or JavaScript-based backends, JSON.parse is used to parse the JSON document. Do not use eval() to parse JSON.</t>
  </si>
  <si>
    <t>OWASP ASVSv4 05.5.4</t>
  </si>
  <si>
    <t>Verify that regulated private data is stored encrypted while at rest, such as personally identifiable information (PII), sensitive personal information, or data assessed likely to be subject to EU's GDPR.</t>
  </si>
  <si>
    <t>OWASP ASVSv4 06.1.1</t>
  </si>
  <si>
    <t>Verify that regulated health data is stored encrypted while at rest, such as medical records, medical device details, or de-anonymized research records.</t>
  </si>
  <si>
    <t>OWASP ASVSv4 06.1.2</t>
  </si>
  <si>
    <t>Verify that regulated financial data is stored encrypted while at rest, such as financial accounts, defaults or credit history, tax records, pay history, beneficiaries, or de-anonymized market or research records.</t>
  </si>
  <si>
    <t>OWASP ASVSv4 06.1.3</t>
  </si>
  <si>
    <t>Verify that all cryptographic modules fail securely, and errors are handled in a way that does not enable Padding Oracle attacks.</t>
  </si>
  <si>
    <t>OWASP ASVSv4 06.2.1</t>
  </si>
  <si>
    <t>Verify that industry proven or government approved cryptographic algorithms, modes, and libraries are used, instead of custom coded cryptography. (C8)</t>
  </si>
  <si>
    <t>OWASP ASVSv4 06.2.2</t>
  </si>
  <si>
    <t>Verify that encryption initialization vector, cipher configuration, and block modes are configured securely using the latest advice.</t>
  </si>
  <si>
    <t>OWASP ASVSv4 06.2.3</t>
  </si>
  <si>
    <t>Verify that random number, encryption or hashing algorithms, key lengths, rounds, ciphers or modes, can be reconfigured, upgraded, or swapped at any time, to protect against cryptographic breaks. (C8)</t>
  </si>
  <si>
    <t>OWASP ASVSv4 06.2.4</t>
  </si>
  <si>
    <t>Verify that known insecure block modes (i.e. ECB, etc.), padding modes (i.e. PKCS#1 v1.5, etc.), ciphers with small block sizes (i.e. Triple-DES, Blowfish, etc.), and weak hashing algorithms (i.e. MD5, SHA1, etc.) are not used unless required for backwards compatibility.</t>
  </si>
  <si>
    <t>OWASP ASVSv4 06.2.5</t>
  </si>
  <si>
    <t>Verify that nonces, initialization vectors, and other single use numbers must not be used more than once with a given encryption key. The method of generation must be appropriate for the algorithm being used.</t>
  </si>
  <si>
    <t>OWASP ASVSv4 06.2.6</t>
  </si>
  <si>
    <t>Verify that encrypted data is authenticated via signatures, authenticated cipher modes, or HMAC to ensure that ciphertext is not altered by an unauthorized party.</t>
  </si>
  <si>
    <t>OWASP ASVSv4 06.2.7</t>
  </si>
  <si>
    <t>Verify that all cryptographic operations are constant-time, with no 'short-circuit' operations in comparisons, calculations, or returns, to avoid leaking information.</t>
  </si>
  <si>
    <t>OWASP ASVSv4 06.2.8</t>
  </si>
  <si>
    <t>Verify that all random numbers, random file names, random GUIDs, and random strings are generated using the cryptographic module's approved cryptographically secure random number generator when these random values are intended to be not guessable by an attacker.</t>
  </si>
  <si>
    <t>OWASP ASVSv4 06.3.1</t>
  </si>
  <si>
    <t>Verify that random GUIDs are created using the GUID v4 algorithm, and a cryptographically-secure pseudo-random number generator (CSPRNG). GUIDs created using other pseudo-random number generators may be predictable.</t>
  </si>
  <si>
    <t>OWASP ASVSv4 06.3.2</t>
  </si>
  <si>
    <t>Verify that random numbers are created with proper entropy even when the application is under heavy load, or that the application degrades gracefully in such circumstances.</t>
  </si>
  <si>
    <t>OWASP ASVSv4 06.3.3</t>
  </si>
  <si>
    <t>Verify that a secrets management solution such as a key vault is used to securely create, store, control access to and destroy secrets. (C8)</t>
  </si>
  <si>
    <t>OWASP ASVSv4 06.4.1</t>
  </si>
  <si>
    <t>Verify that key material is not exposed to the application but instead uses an isolated security module like a vault for cryptographic operations. (C8)</t>
  </si>
  <si>
    <t>OWASP ASVSv4 06.4.2</t>
  </si>
  <si>
    <t>Verify that the application does not log credentials or payment details. Session tokens should only be stored in logs in an irreversible, hashed form. (C9, C10)</t>
  </si>
  <si>
    <t>OWASP ASVSv4 07.1.1</t>
  </si>
  <si>
    <t>Verify that the application does not log other sensitive data as defined under local privacy laws or relevant security policy. (C9)</t>
  </si>
  <si>
    <t>OWASP ASVSv4 07.1.2</t>
  </si>
  <si>
    <t>Verify that the application logs security relevant events including successful and failed authentication events, access control failures, deserialization failures and input validation failures. (C5, C7)</t>
  </si>
  <si>
    <t>OWASP ASVSv4 07.1.3</t>
  </si>
  <si>
    <t>Verify that each log event includes necessary information that would allow for a detailed investigation of the timeline when an event happens. (C9)</t>
  </si>
  <si>
    <t>OWASP ASVSv4 07.1.4</t>
  </si>
  <si>
    <t>Verify that all authentication decisions are logged, without storing sensitive session identifiers or passwords. This should include requests with relevant metadata needed for security investigations.</t>
  </si>
  <si>
    <t>OWASP ASVSv4 07.2.1</t>
  </si>
  <si>
    <t>Verify that all access control decisions can be logged and all failed decisions are logged. This should include requests with relevant metadata needed for security
investigations.</t>
  </si>
  <si>
    <t>OWASP ASVSv4 07.2.2</t>
  </si>
  <si>
    <t>Verify that the application appropriately encodes user-supplied data to prevent log injection. (C9)</t>
  </si>
  <si>
    <t>OWASP ASVSv4 07.3.1</t>
  </si>
  <si>
    <t>Verify that all events are protected from injection when viewed in log viewing software. (C9)</t>
  </si>
  <si>
    <t>OWASP ASVSv4 07.3.2</t>
  </si>
  <si>
    <t>Verify that security logs are protected from unauthorized access and modification. (C9)</t>
  </si>
  <si>
    <t>OWASP ASVSv4 07.3.3</t>
  </si>
  <si>
    <t>Verify that time sources are synchronized to the correct time and time zone. Strongly consider logging only in UTC if systems are global to assist with post- incident forensic analysis. (C9)</t>
  </si>
  <si>
    <t>OWASP ASVSv4 07.3.4</t>
  </si>
  <si>
    <t>Verify that a generic message is shown when an unexpected or security sensitive error occurs, potentially with a unique ID which support personnel can use to investigate. (C10)</t>
  </si>
  <si>
    <t>OWASP ASVSv4 07.4.1</t>
  </si>
  <si>
    <t>Verify that exception handling (or a functional equivalent) is used across the codebase to account for expected and unexpected error conditions. (C10)</t>
  </si>
  <si>
    <t>OWASP ASVSv4 07.4.2</t>
  </si>
  <si>
    <t>Verify that a "last resort" error handler is defined which will catch all unhandled exceptions. (C10)</t>
  </si>
  <si>
    <t>OWASP ASVSv4 07.4.3</t>
  </si>
  <si>
    <t>Verify the application protects sensitive data from being cached in server components such as load balancers and application caches.</t>
  </si>
  <si>
    <t>OWASP ASVSv4 08.1.1</t>
  </si>
  <si>
    <t>Verify that all cached or temporary copies of sensitive data stored on the server are protected from unauthorized access or purged/invalidated after the authorized user accesses the sensitive data.</t>
  </si>
  <si>
    <t>OWASP ASVSv4 08.1.2</t>
  </si>
  <si>
    <t>Verify the application minimizes the number of parameters in a request, such as hidden fields, Ajax variables, cookies and header values.</t>
  </si>
  <si>
    <t>OWASP ASVSv4 08.1.3</t>
  </si>
  <si>
    <t>Verify the application can detect and alert on abnormal numbers of requests, such as by IP, user, total per hour or day, or whatever makes sense for the application.</t>
  </si>
  <si>
    <t>OWASP ASVSv4 08.1.4</t>
  </si>
  <si>
    <t>Verify that regular backups of important data are performed and that test restoration of data is performed.</t>
  </si>
  <si>
    <t>OWASP ASVSv4 08.1.5</t>
  </si>
  <si>
    <t>Verify that backups are stored securely to prevent data from being stolen or corrupted.</t>
  </si>
  <si>
    <t>OWASP ASVSv4 08.1.6</t>
  </si>
  <si>
    <t>Verify the application sets sufficient anti-caching headers so that sensitive data is not cached in modern browsers.</t>
  </si>
  <si>
    <t>OWASP ASVSv4 08.2.1</t>
  </si>
  <si>
    <t>Verify that data stored in client side storage (such as HTML5 local storage, session storage, IndexedDB, regular cookies or Flash cookies) does not contain sensitive data or PII.</t>
  </si>
  <si>
    <t>OWASP ASVSv4 08.2.2</t>
  </si>
  <si>
    <t>Verify that authenticated data is cleared from client storage, such as the browser DOM, after the client or session is terminated.</t>
  </si>
  <si>
    <t>OWASP ASVSv4 08.2.3</t>
  </si>
  <si>
    <t>Verify that sensitive data is sent to the server in the HTTP message body or headers, and that query string parameters from any HTTP verb do not contain sensitive data.</t>
  </si>
  <si>
    <t>OWASP ASVSv4 08.3.1</t>
  </si>
  <si>
    <t>Verify that users have a method to remove or export their data on demand.</t>
  </si>
  <si>
    <t>OWASP ASVSv4 08.3.2</t>
  </si>
  <si>
    <t>Verify that users are provided clear language regarding collection and use of supplied personal information and that users have provided opt-in consent for the use of that data before it is used in any way.</t>
  </si>
  <si>
    <t>OWASP ASVSv4 08.3.3</t>
  </si>
  <si>
    <t>Verify that all sensitive data created and processed by the application has been identified, and ensure that a policy is in place on how to deal with sensitive data. (C8)</t>
  </si>
  <si>
    <t>OWASP ASVSv4 08.3.4</t>
  </si>
  <si>
    <t>Verify accessing sensitive data is audited (without logging the sensitive data itself), if the data is collected under relevant data protection directives or where logging of access is required.</t>
  </si>
  <si>
    <t>OWASP ASVSv4 08.3.5</t>
  </si>
  <si>
    <t>Verify that sensitive information contained in memory is overwritten as soon as it is no longer required to mitigate memory dumping attacks, using zeroes or random data.</t>
  </si>
  <si>
    <t>OWASP ASVSv4 08.3.6</t>
  </si>
  <si>
    <t>Verify that sensitive or private information that is required to be encrypted, is encrypted using approved algorithms that provide both confidentiality and integrity. (C8)</t>
  </si>
  <si>
    <t>OWASP ASVSv4 08.3.7</t>
  </si>
  <si>
    <t>Verify that sensitive personal information is subject to data retention classification, such that old or out of date data is deleted automatically, on a schedule, or as the situation requires.When considering data protection, a primary consideration should be around bulk extraction or modification or excessive usage. For example, many social media systems only allow users to add 100 new friends per day, but which system these requests came from is not important. A banking platform might wish to block more than 5 transactions per hour transferring more than 1000 euro of funds to external institutions. Each system'srequirements are likely to be very different, so deciding on "abnormal" must consider the threat model and
business risk. Important criteria are the ability to detect, deter, or preferably block such abnormal bulk actions</t>
  </si>
  <si>
    <t>OWASP ASVSv4 08.3.8</t>
  </si>
  <si>
    <t>Verify that secured TLS is used for all client connectivity, and does not fall back to insecure or unencrypted protocols. (C8)</t>
  </si>
  <si>
    <t>OWASP ASVSv4 09.1.1</t>
  </si>
  <si>
    <t>Verify using online or up to date TLS testing tools that only strong algorithms, ciphers, and protocols are enabled, with the strongest algorithms and ciphers set as preferred.</t>
  </si>
  <si>
    <t>OWASP ASVSv4 09.1.2</t>
  </si>
  <si>
    <t>Verify that old versions of SSL and TLS protocols, algorithms, ciphers, and configuration are disabled, such as SSLv2, SSLv3, or TLS 1.0 and TLS 1.1. The latest version of TLS should be the preferred cipher suite.</t>
  </si>
  <si>
    <t>OWASP ASVSv4 09.1.3</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</si>
  <si>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</si>
  <si>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OWASP ASVSv4 09.2.2</t>
  </si>
  <si>
    <t>Verify that all encrypted connections to external systems that involve sensitive information or functions are authenticated.</t>
  </si>
  <si>
    <t>OWASP ASVSv4 09.2.3</t>
  </si>
  <si>
    <t>Verify that proper certification revocation, such as Online Certificate Status Protocol (OCSP) Stapling, is enabled and configured.</t>
  </si>
  <si>
    <t>OWASP ASVSv4 09.2.4</t>
  </si>
  <si>
    <t>Verify that backend TLS connection failures are logged.</t>
  </si>
  <si>
    <t>OWASP ASVSv4 09.2.5</t>
  </si>
  <si>
    <t>Verify that a code analysis tool is in use that can detect potentially malicious code, such as time functions, unsafe file operations and network connections.</t>
  </si>
  <si>
    <t>OWASP ASVSv4 10.1.1</t>
  </si>
  <si>
    <t>Verify that the application source code and third party libraries do not contain unauthorized phone home or data collection capabilities. Where such functionality exists, obtain the user's permission for it to operate before collecting any data.</t>
  </si>
  <si>
    <t>OWASP ASVSv4 10.2.1</t>
  </si>
  <si>
    <t>Verify that the application does not ask for unnecessary or excessive permissions to privacy related features or sensors, such as contacts, cameras, microphones, or location.</t>
  </si>
  <si>
    <t>OWASP ASVSv4 10.2.2</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</si>
  <si>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</si>
  <si>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OWASP ASVSv4 10.2.3</t>
  </si>
  <si>
    <t>Verify that the application source code and third party libraries does not contain time bombs by searching for date and time related functions.</t>
  </si>
  <si>
    <t>OWASP ASVSv4 10.2.4</t>
  </si>
  <si>
    <t>Verify that the application source code and third party libraries does not contain malicious code, such as salami attacks, logic bypasses, or logic bombs.</t>
  </si>
  <si>
    <t>OWASP ASVSv4 10.2.5</t>
  </si>
  <si>
    <t>Verify that the application source code and third party libraries do not contain Easter eggs or any other potentially unwanted functionality.</t>
  </si>
  <si>
    <t>OWASP ASVSv4 10.2.6</t>
  </si>
  <si>
    <t>Verify that if the application has a client or server auto-update feature, updates should be obtained over secure channels and digitally signed. The update code must validate the digital signature of the update before installing or executing the update.</t>
  </si>
  <si>
    <t>OWASP ASVSv4 10.3.1</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</si>
  <si>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</si>
  <si>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OWASP ASVSv4 10.3.2</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</si>
  <si>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</si>
  <si>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OWASP ASVSv4 10.3.3</t>
  </si>
  <si>
    <t>Verify the application will only process business logic flows for the same user in sequential step order and without skipping steps.</t>
  </si>
  <si>
    <t>OWASP ASVSv4 11.1.1</t>
  </si>
  <si>
    <t>Verify the application will only process business logic flows with all steps being processed in realistic human time, i.e. transactions are not submitted too quickly.</t>
  </si>
  <si>
    <t>OWASP ASVSv4 11.1.2</t>
  </si>
  <si>
    <t>Verify the application has appropriate limits for specific business actions or transactions which are correctly enforced on a per user basis.</t>
  </si>
  <si>
    <t>OWASP ASVSv4 11.1.3</t>
  </si>
  <si>
    <t>Verify the application has sufficient anti-automation controls to detect and protect against data exfiltration, excessive business logic requests, excessive file uploads or denial of service attacks.</t>
  </si>
  <si>
    <t>OWASP ASVSv4 11.1.4</t>
  </si>
  <si>
    <t>Verify the application has business logic limits or validation to protect against likely business risks or threats, identified using threat modelling or similar methodologies.</t>
  </si>
  <si>
    <t>OWASP ASVSv4 11.1.5</t>
  </si>
  <si>
    <t>Verify the application does not suffer from "time of check to time of use" (TOCTOU) issues or other race conditions for sensitive operations.</t>
  </si>
  <si>
    <t>OWASP ASVSv4 11.1.6</t>
  </si>
  <si>
    <t>Verify the application monitors for unusual events or activity from a business logic perspective. For example, attempts to perform actions out of order or actions which a normal user would never attempt. (C9)</t>
  </si>
  <si>
    <t>OWASP ASVSv4 11.1.7</t>
  </si>
  <si>
    <t>Verify the application has configurable alerting when automated attacks or unusual activity is detected.</t>
  </si>
  <si>
    <t>OWASP ASVSv4 11.1.8</t>
  </si>
  <si>
    <t>Verify that the application will not accept large files that could fill up storage or cause a denial of service attack.</t>
  </si>
  <si>
    <t>OWASP ASVSv4 12.1.1</t>
  </si>
  <si>
    <t>Verify that compressed files are checked for "zip bombs" - small input files that will decompress into huge files thus exhausting file storage limits.</t>
  </si>
  <si>
    <t>OWASP ASVSv4 12.1.2</t>
  </si>
  <si>
    <t>Verify that a file size quota and maximum number of files per user is enforced to ensure that a single user cannot fill up the storage with too many files, or excessively large files.</t>
  </si>
  <si>
    <t>OWASP ASVSv4 12.1.3</t>
  </si>
  <si>
    <t>Verify that files obtained from untrusted sources are validated to be of expected type based on the file's content.</t>
  </si>
  <si>
    <t>OWASP ASVSv4 12.2.1</t>
  </si>
  <si>
    <t>Verify that user-submitted filename metadata is not used directly with system or framework file and URL API to protect against path traversal.</t>
  </si>
  <si>
    <t>OWASP ASVSv4 12.3.1</t>
  </si>
  <si>
    <t>Verify that user-submitted filename metadata is validated or ignored to prevent the disclosure, creation, updating or removal of local files (LFI).</t>
  </si>
  <si>
    <t>OWASP ASVSv4 12.3.2</t>
  </si>
  <si>
    <t>Verify that user-submitted filename metadata is validated or ignored to prevent the disclosure or execution of remote files (RFI), which may also lead to SSRF.</t>
  </si>
  <si>
    <t>OWASP ASVSv4 12.3.3</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</si>
  <si>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</si>
  <si>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OWASP ASVSv4 12.3.4</t>
  </si>
  <si>
    <t>Verify that untrusted file metadata is not used directly with system API or libraries, to protect against OS command injection.</t>
  </si>
  <si>
    <t>OWASP ASVSv4 12.3.5</t>
  </si>
  <si>
    <t>Verify that the application does not include and execute functionality from untrusted sources, such as unverified content distribution networks, JavaScript libraries, node npm libraries, or server-side DLLs.</t>
  </si>
  <si>
    <t>OWASP ASVSv4 12.3.6</t>
  </si>
  <si>
    <t>Verify that files obtained from untrusted sources are stored outside the web root, with limited permissions, preferably with strong validation.</t>
  </si>
  <si>
    <t>OWASP ASVSv4 12.4.1</t>
  </si>
  <si>
    <t>Verify that files obtained from untrusted sources are scanned by antivirus scanners to prevent upload of known malicious content.</t>
  </si>
  <si>
    <t>OWASP ASVSv4 12.4.2</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</si>
  <si>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</si>
  <si>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OWASP ASVSv4 12.5.1</t>
  </si>
  <si>
    <t>Verify that direct requests to uploaded files will never be executed as HTML/JavaScript content.</t>
  </si>
  <si>
    <t>OWASP ASVSv4 12.5.2</t>
  </si>
  <si>
    <t>Verify that the web or application server is configured with a whitelist of resources or systems to which the server can send requests or load data/files from.</t>
  </si>
  <si>
    <t>OWASP ASVSv4 12.6.1</t>
  </si>
  <si>
    <t>Verify that all application components use the same encodings and parsers to avoid parsing attacks that exploit different URI or file parsing behavior that could be used in SSRF and RFI attacks.</t>
  </si>
  <si>
    <t>OWASP ASVSv4 13.1.1</t>
  </si>
  <si>
    <t>Verify that access to administration and management functions is limited to authorized administrators.</t>
  </si>
  <si>
    <t>OWASP ASVSv4 13.1.2</t>
  </si>
  <si>
    <t>Verify API URLs do not expose sensitive information, such as the API key, session tokens etc.</t>
  </si>
  <si>
    <t>OWASP ASVSv4 13.1.3</t>
  </si>
  <si>
    <t>Verify that authorization decisions are made at both the URI, enforced by programmatic or declarative security at the controller or router, and at the resource level, enforced by model-based permissions.</t>
  </si>
  <si>
    <t>OWASP ASVSv4 13.1.4</t>
  </si>
  <si>
    <t>Verify that requests containing unexpected or missing content types are rejected with appropriate headers (HTTP response status 406 Unacceptable or 415 Unsupported Media Type). 
JSON schema validation is in a draft stage of standardization (see references). When considering using JSON schema validation, which is best practice for SOAP web services, consider using these additional data validation strategies in combination with JSON schema validation:
•       Parsing validation of the JSON object, such as if there are missing or extra elements.
•       Validation of the JSON object values using standard input validation methods, such as data type, data format, length, etc.
•       and formal JSON schema validation.
Once the JSON schema validation standard is formalized, ASVS will update its advice in this area. Carefully monitor any JSON schema validation libraries in use, as they will need to be updated regularly until the standard is
formalized and bugs are ironed out of reference implementations.</t>
  </si>
  <si>
    <t>OWASP ASVSv4 13.1.5</t>
  </si>
  <si>
    <t>Verify that enabled RESTful HTTP methods are a valid choice for the user or action, such as preventing normal users using DELETE or PUT on protected API or resources.</t>
  </si>
  <si>
    <t>OWASP ASVSv4 13.2.1</t>
  </si>
  <si>
    <t>Verify that JSON schema validation is in place and verified before accepting input.</t>
  </si>
  <si>
    <t>OWASP ASVSv4 13.2.2</t>
  </si>
  <si>
    <t>Verify that RESTful web services that utilize cookies are protected from Cross- Site Request Forgery via the use of at least one or more of the following: triple or double submit cookie pattern (see references), CSRF nonces, or ORIGIN request header checks.</t>
  </si>
  <si>
    <t>OWASP ASVSv4 13.2.3</t>
  </si>
  <si>
    <t>Verify that REST services have anti-automation controls to protect against excessive calls, especially if the API is unauthenticated.</t>
  </si>
  <si>
    <t>OWASP ASVSv4 13.2.4</t>
  </si>
  <si>
    <t>Verify that REST services explicitly check the incoming Content-Type to be the expected one, such as application/xml or application/JSON.</t>
  </si>
  <si>
    <t>OWASP ASVSv4 13.2.5</t>
  </si>
  <si>
    <t>Verify that the message headers and payload are trustworthy and not modified in transit. Requiring strong encryption for transport (TLS only) may be sufficient in many cases as it provides both confidentiality and integrity protection. Per- message digital signatures can provide additional assurance on top of the transport protections for high-security applications but bring with them
additional complexity and risks to weigh against the benefits.</t>
  </si>
  <si>
    <t>OWASP ASVSv4 13.2.6</t>
  </si>
  <si>
    <t>Verify that XSD schema validation takes place to ensure a properly formed XML document, followed by validation of each input field before any processing of that data takes place.</t>
  </si>
  <si>
    <t>OWASP ASVSv4 13.3.1</t>
  </si>
  <si>
    <t>Verify that the message payload is signed using WS-Security to ensure reliable transport between client and service. Note: Due to issues with XXE attacks against DTDs, DTD validation should not be used, and framework DTD
evaluation disabled as per the requirements set out in V14 Configuration.</t>
  </si>
  <si>
    <t>OWASP ASVSv4 13.3.2</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</si>
  <si>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</si>
  <si>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OWASP ASVSv4 13.4.1</t>
  </si>
  <si>
    <t>Verify that GraphQL or other data layer authorization logic should be implemented at the business logic layer instead of the GraphQL layer.</t>
  </si>
  <si>
    <t>OWASP ASVSv4 13.4.2</t>
  </si>
  <si>
    <t>Verify that the application build and deployment processes are performed in a secure and repeatable way, such as CI / CD automation, automated configuration management, and automated deployment scripts.</t>
  </si>
  <si>
    <t>OWASP ASVSv4 14.1.1</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</si>
  <si>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</si>
  <si>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OWASP ASVSv4 14.1.2</t>
  </si>
  <si>
    <t>Verify that server configuration is hardened as per the recommendations of the application server and frameworks in use.</t>
  </si>
  <si>
    <t>OWASP ASVSv4 14.1.3</t>
  </si>
  <si>
    <t>Verify that the application, configuration, and all dependencies can be re- deployed using automated deployment scripts, built from a documented and tested runbook in a reasonable time, or restored from backups in a timely fashion.</t>
  </si>
  <si>
    <t>OWASP ASVSv4 14.1.4</t>
  </si>
  <si>
    <t>Verify that authorized administrators can verify the integrity of all security- relevant configurations to detect tampering. 
Dependency management is critical to the safe operation of any application of any type. Failure to keep up to date with outdated or insecure dependencies is the root cause of the largest and most expensive attacks to date.
Note: At Level 1, 14.2.1 compliance relates to observations or detections of client-side and other libraries and components, rather than the more accurate build-time static code analysis or dependency analysis. These more
accurate techniques could be discoverable by interview as required.</t>
  </si>
  <si>
    <t>OWASP ASVSv4 14.1.5</t>
  </si>
  <si>
    <t>Verify that all components are up to date, preferably using a dependency checker during build or compile time. (C2)</t>
  </si>
  <si>
    <t>OWASP ASVSv4 14.2.1</t>
  </si>
  <si>
    <t>Verify that all unneeded features, documentation, samples, configurations are removed, such as sample applications, platform documentation, and default or example users.</t>
  </si>
  <si>
    <t>OWASP ASVSv4 14.2.2</t>
  </si>
  <si>
    <t>Verify that if application assets, such as JavaScript libraries, CSS stylesheets or web fonts, are hosted externally on a content delivery network (CDN) or external provider, Subresource Integrity (SRI) is used to validate the integrity of the asset.</t>
  </si>
  <si>
    <t>OWASP ASVSv4 14.2.3</t>
  </si>
  <si>
    <t>Verify that third party components come from pre-defined, trusted and continually maintained repositories. (C2)</t>
  </si>
  <si>
    <t>OWASP ASVSv4 14.2.4</t>
  </si>
  <si>
    <t>Verify that an inventory catalog is maintained of all third party libraries in use. (C2)</t>
  </si>
  <si>
    <t>OWASP ASVSv4 14.2.5</t>
  </si>
  <si>
    <t>Verify that the attack surface is reduced by sandboxing or encapsulating third party libraries to expose only the required behaviour into the application. (C2) 
Configurations for production should be hardened to protect against common attacks, such as debug consoles, raise the bar for cross-site scripting (XSS) and remote file inclusion (RFI) attacks, and to eliminate trivial information discovery "vulnerabilities" that are the unwelcome hallmark of many penetration testing reports. Many of these issues are rarely rated as a significant risk, but they are chained together with other vulnerabilities.
If these issues are not present by default, it raises the bar before most attacks can succeed.</t>
  </si>
  <si>
    <t>OWASP ASVSv4 14.2.6</t>
  </si>
  <si>
    <t>Verify that web or application server and framework error messages are configured to deliver user actionable, customized responses to eliminate any unintended security disclosures.</t>
  </si>
  <si>
    <t>OWASP ASVSv4 14.3.1</t>
  </si>
  <si>
    <t>Verify that web or application server and application framework debug modes are disabled in production to eliminate debug features, developer consoles, and unintended security disclosures.</t>
  </si>
  <si>
    <t>OWASP ASVSv4 14.3.2</t>
  </si>
  <si>
    <t>Verify that the HTTP headers or any part of the HTTP response do not expose detailed version information of system components.</t>
  </si>
  <si>
    <t>OWASP ASVSv4 14.3.3</t>
  </si>
  <si>
    <t>Verify that every HTTP response contains a content type header specifying a safe character set (e.g., UTF-8, ISO 8859-1).</t>
  </si>
  <si>
    <t>OWASP ASVSv4 14.4.1</t>
  </si>
  <si>
    <t>Verify that all API responses contain Content-Disposition: attachment; filename="api.json" (or other appropriate filename for the content type).</t>
  </si>
  <si>
    <t>OWASP ASVSv4 14.4.2</t>
  </si>
  <si>
    <t>Verify that a content security policy (CSPv2) is in place that helps mitigate impact for XSS attacks like HTML, DOM, JSON, and JavaScript injection vulnerabilities.</t>
  </si>
  <si>
    <t>OWASP ASVSv4 14.4.3</t>
  </si>
  <si>
    <t>Verify that all responses contain X-Content-Type-Options: nosniff.</t>
  </si>
  <si>
    <t>OWASP ASVSv4 14.4.4</t>
  </si>
  <si>
    <t>Verify that HTTP Strict Transport Security headers are included on all responses and for all subdomains, such as Strict-Transport-Security: max-age=15724800; includeSubdomains.</t>
  </si>
  <si>
    <t>OWASP ASVSv4 14.4.5</t>
  </si>
  <si>
    <t>Verify that a suitable "Referrer-Policy" header is included, such as "no-referrer" or "same-origin".</t>
  </si>
  <si>
    <t>OWASP ASVSv4 14.4.6</t>
  </si>
  <si>
    <t>Verify that a suitable X-Frame-Options or Content-Security-Policy: frame- ancestors header is in use for sites where content should not be embedded in a third-party site.</t>
  </si>
  <si>
    <t>OWASP ASVSv4 14.4.7</t>
  </si>
  <si>
    <t>Verify that the application server only accepts the HTTP methods in use by the application or API, including pre-flight OPTIONS.</t>
  </si>
  <si>
    <t>OWASP ASVSv4 14.5.1</t>
  </si>
  <si>
    <t>Verify that the supplied Origin header is not used for authentication or access control decisions, as the Origin header can easily be changed by an attacker.</t>
  </si>
  <si>
    <t>OWASP ASVSv4 14.5.2</t>
  </si>
  <si>
    <t>Verify that the cross-domain resource sharing (CORS) Access-Control-Allow- Origin header uses a strict white-list of trusted domains to match against and does not support the "null" origin.</t>
  </si>
  <si>
    <t>OWASP ASVSv4 14.5.3</t>
  </si>
  <si>
    <t>Verify that HTTP headers added by a trusted proxy or SSO devices, such as a bearer token, are authenticated by the application.</t>
  </si>
  <si>
    <t>OWASP ASVSv4 14.5.4</t>
  </si>
  <si>
    <t>The Identify Function assists in developing an organizational understanding to managing cybersecurity risk to systems, people, assets, data, and capabilities. Understanding the business context, the resources that support critical functions, and the related cybersecurity risks enables an organization to focus and prioritize its efforts, consistent with its risk management strategy and business needs.</t>
  </si>
  <si>
    <t>Identifying physical and software assets within the organization to establish the basis of an Asset Management program</t>
  </si>
  <si>
    <t>Identifying the Business Environment the organization supports including the organization's role in the supply chain, and the organizations place in the critical infrastructure sector</t>
  </si>
  <si>
    <t>Identifying cybersecurity policies established within the organization to define the Governance program as well as identifying legal and regulatory requirements regarding the cybersecurity capabilities of the organization</t>
  </si>
  <si>
    <t>Identifying asset vulnerabilities, threats to internal and external organizational resources, and risk response activities as a basis for the organizations Risk Assessment</t>
  </si>
  <si>
    <t>Identifying a Risk Management Strategy for the organization including establishing risk tolerances</t>
  </si>
  <si>
    <t>Identifying a Supply Chain Risk Management strategy including priorities, constraints, risk tolerances, and assumptions used to support risk decisions associated with managing supply chain risks</t>
  </si>
  <si>
    <t>The Protect Function outlines appropriate safeguards to ensure delivery of critical infrastructure services. The Protect Function supports the ability to limit or contain the impact of a potential cybersecurity event.</t>
  </si>
  <si>
    <t>Protections for Identity Management and Access Control within the organization including physical and remote access</t>
  </si>
  <si>
    <t>Empowering staff within the organization through Awareness and Training including role based and privileged user training</t>
  </si>
  <si>
    <t>Establishing Data Security protection consistent with the organization’s risk strategy to protect the confidentiality, integrity, and availability of information</t>
  </si>
  <si>
    <t>Implementing Information Protection Processes and Procedures to maintain and manage the protections of information systems and assets</t>
  </si>
  <si>
    <t>Protecting organizational resources through Maintenance, including remote maintenance, activities</t>
  </si>
  <si>
    <t>Managing Protective Technology to ensure the security and resilience of systems and assists are consistent with organizational policies, procedures, and agreements</t>
  </si>
  <si>
    <t>The Detect Function defines the appropriate activities to identify the occurrence of a cybersecurity event. The Detect Function enables timely discovery of cybersecurity events.</t>
  </si>
  <si>
    <t>Implementing Security Continuous Monitoring capabilities to monitor cybersecurity events and verify the effectiveness of protective measures including network and physical activities</t>
  </si>
  <si>
    <t>Maintaining Detection Processes to provide awareness of anomalous events</t>
  </si>
  <si>
    <t>The Respond Function includes appropriate activities to take action regarding a detected cybersecurity incident. The Respond Function supports the ability to contain the impact of a potential cybersecurity incident.</t>
  </si>
  <si>
    <t>Ensuring Response Planning process are executed during and after an incident</t>
  </si>
  <si>
    <t>Managing Communications during and after an event with stakeholders, law enforcement, external stakeholders as appropriate</t>
  </si>
  <si>
    <t>Analysis is conducted to ensure effective response and support recovery activities including forensic analysis, and determining the impact of incidents</t>
  </si>
  <si>
    <t>Mitigation activities are performed to prevent expansion of an event and to resolve the incident</t>
  </si>
  <si>
    <t>The organization implements Improvements by incorporating lessons learned from current and previous detection / response activities</t>
  </si>
  <si>
    <t>The Recover Function identifies appropriate activities to maintain plans for resilience and to restore any capabilities or services that were impaired due to a cybersecurity incident. The Recover Function supports timely recovery to normal operations to reduce the impact from a cybersecurity incident.</t>
  </si>
  <si>
    <t>Ensuring the organization implements Recovery Planning processes and procedures to restore systems and/or assets affected by cybersecurity incidents</t>
  </si>
  <si>
    <t>Implementing Improvements based on lessons learned and reviews of existing strategies</t>
  </si>
  <si>
    <t>Internal and external Communications are coordinated during and following the recovery from a cybersecurity incident</t>
  </si>
  <si>
    <t>CDSA Mapping</t>
  </si>
  <si>
    <t>AIS-01</t>
  </si>
  <si>
    <t>AIS-02</t>
  </si>
  <si>
    <t>AIS-03</t>
  </si>
  <si>
    <t>AIS-04</t>
  </si>
  <si>
    <t>AAC-01</t>
  </si>
  <si>
    <t>AAC-02</t>
  </si>
  <si>
    <t>AAC-03</t>
  </si>
  <si>
    <t>BCR-01</t>
  </si>
  <si>
    <t>BCR-02</t>
  </si>
  <si>
    <t>Cloud infra?</t>
  </si>
  <si>
    <t>BCR-03</t>
  </si>
  <si>
    <t>BCR-04</t>
  </si>
  <si>
    <t>BCR-05</t>
  </si>
  <si>
    <t>BCR-06</t>
  </si>
  <si>
    <t>BCR-07</t>
  </si>
  <si>
    <t>BCR-08</t>
  </si>
  <si>
    <t>BCR-09</t>
  </si>
  <si>
    <t>BCR-10</t>
  </si>
  <si>
    <t>BCR-11</t>
  </si>
  <si>
    <t>CCC-01</t>
  </si>
  <si>
    <t>CCC-02</t>
  </si>
  <si>
    <t>CCC-03</t>
  </si>
  <si>
    <t>CCC-04</t>
  </si>
  <si>
    <t>CCC-05</t>
  </si>
  <si>
    <t>DSI-01</t>
  </si>
  <si>
    <t>DSI-02</t>
  </si>
  <si>
    <t>DSI-03</t>
  </si>
  <si>
    <t>DSI-04</t>
  </si>
  <si>
    <t>DSI-05</t>
  </si>
  <si>
    <t>DSI-06</t>
  </si>
  <si>
    <t>DSI-07</t>
  </si>
  <si>
    <t>DCS-01</t>
  </si>
  <si>
    <t>DCS-02</t>
  </si>
  <si>
    <t>DCS-03</t>
  </si>
  <si>
    <t>DCS-04</t>
  </si>
  <si>
    <t>DCS-05</t>
  </si>
  <si>
    <t>DCS-06</t>
  </si>
  <si>
    <t>DCS-07</t>
  </si>
  <si>
    <t>DCS-08</t>
  </si>
  <si>
    <t>DCS-09</t>
  </si>
  <si>
    <t>Entitlement</t>
  </si>
  <si>
    <t>EKM-01</t>
  </si>
  <si>
    <t>Keys must have identifiable owners (binding keys to identities) and there shall be key management policies.</t>
  </si>
  <si>
    <t>EKM-02</t>
  </si>
  <si>
    <t>EKM-03</t>
  </si>
  <si>
    <t>EKM-04</t>
  </si>
  <si>
    <t>GRM-01</t>
  </si>
  <si>
    <t>GRM-02</t>
  </si>
  <si>
    <t>GRM-03</t>
  </si>
  <si>
    <t>GRM-04</t>
  </si>
  <si>
    <t>GRM-05</t>
  </si>
  <si>
    <t>GRM-06</t>
  </si>
  <si>
    <t>GRM-07</t>
  </si>
  <si>
    <t>GRM-08</t>
  </si>
  <si>
    <t>GRM-09</t>
  </si>
  <si>
    <t>GRM-10</t>
  </si>
  <si>
    <t>GRM-11</t>
  </si>
  <si>
    <t>HRS-01</t>
  </si>
  <si>
    <t>HRS-02</t>
  </si>
  <si>
    <t>HRS-03</t>
  </si>
  <si>
    <t>HRS-04</t>
  </si>
  <si>
    <t>HRS-05</t>
  </si>
  <si>
    <t>HRS-06</t>
  </si>
  <si>
    <t>HRS-07</t>
  </si>
  <si>
    <t>HRS-08</t>
  </si>
  <si>
    <t>HRS-09</t>
  </si>
  <si>
    <t>HRS-10</t>
  </si>
  <si>
    <t>HRS-11</t>
  </si>
  <si>
    <t>IAM-01</t>
  </si>
  <si>
    <t>IAM-02</t>
  </si>
  <si>
    <t>IAM-03</t>
  </si>
  <si>
    <t>IAM-04</t>
  </si>
  <si>
    <t>IAM-05</t>
  </si>
  <si>
    <t>IAM-06</t>
  </si>
  <si>
    <t>IAM-07</t>
  </si>
  <si>
    <t>IAM-08</t>
  </si>
  <si>
    <t>IAM-09</t>
  </si>
  <si>
    <t>IAM-10</t>
  </si>
  <si>
    <t>IAM-11</t>
  </si>
  <si>
    <t>IAM-12</t>
  </si>
  <si>
    <t>IAM-13</t>
  </si>
  <si>
    <t>IVS-01</t>
  </si>
  <si>
    <t>IVS-02</t>
  </si>
  <si>
    <t>IVS-03</t>
  </si>
  <si>
    <t>IVS-04</t>
  </si>
  <si>
    <t>IVS-05</t>
  </si>
  <si>
    <t>IVS-06</t>
  </si>
  <si>
    <t>IVS-07</t>
  </si>
  <si>
    <t>IVS-08</t>
  </si>
  <si>
    <t>IVS-09</t>
  </si>
  <si>
    <t>IVS-10</t>
  </si>
  <si>
    <t>IVS-11</t>
  </si>
  <si>
    <t>IVS-12</t>
  </si>
  <si>
    <t>IVS-13</t>
  </si>
  <si>
    <t>IPY-01</t>
  </si>
  <si>
    <t>IPY-02</t>
  </si>
  <si>
    <t>IPY-03</t>
  </si>
  <si>
    <t>IPY-04</t>
  </si>
  <si>
    <t>IPY-05</t>
  </si>
  <si>
    <t>MOS-01</t>
  </si>
  <si>
    <t>MOS-02</t>
  </si>
  <si>
    <t>MOS-03</t>
  </si>
  <si>
    <t>MOS-04</t>
  </si>
  <si>
    <t>MOS-05</t>
  </si>
  <si>
    <t>MOS-06</t>
  </si>
  <si>
    <t>MOS-07</t>
  </si>
  <si>
    <t>MOS-08</t>
  </si>
  <si>
    <t>MOS-09</t>
  </si>
  <si>
    <t>MOS-10</t>
  </si>
  <si>
    <t>MOS-11</t>
  </si>
  <si>
    <t>MOS-12</t>
  </si>
  <si>
    <t>MOS-13</t>
  </si>
  <si>
    <t>MOS-14</t>
  </si>
  <si>
    <t>MOS-15</t>
  </si>
  <si>
    <t>MOS-16</t>
  </si>
  <si>
    <t>MOS-17</t>
  </si>
  <si>
    <t>MOS-18</t>
  </si>
  <si>
    <t>MOS-19</t>
  </si>
  <si>
    <t>MOS-20</t>
  </si>
  <si>
    <t>SEF-01</t>
  </si>
  <si>
    <t>SEF-02</t>
  </si>
  <si>
    <t>SEF-03</t>
  </si>
  <si>
    <t>SEF-04</t>
  </si>
  <si>
    <t>SEF-05</t>
  </si>
  <si>
    <t>STA-01</t>
  </si>
  <si>
    <t>STA-02</t>
  </si>
  <si>
    <t>STA-03</t>
  </si>
  <si>
    <t>STA-04</t>
  </si>
  <si>
    <t>STA-05</t>
  </si>
  <si>
    <t>STA-06</t>
  </si>
  <si>
    <t>STA-07</t>
  </si>
  <si>
    <t>STA-08</t>
  </si>
  <si>
    <t>STA-09</t>
  </si>
  <si>
    <t>TVM-01</t>
  </si>
  <si>
    <t>TVM-02</t>
  </si>
  <si>
    <t>TVM-03</t>
  </si>
  <si>
    <t>OWASP SAMM v2.0 - Core Model Document</t>
  </si>
  <si>
    <t>Business function</t>
  </si>
  <si>
    <t>Detail</t>
  </si>
  <si>
    <t>Security practice</t>
  </si>
  <si>
    <t>Governance focuses on the processes and activities related to how an organization manages overall software development activities. More specifically, this includes concerns that impact cross-functional groups involved in development, as well as business processes established at the organization level.</t>
  </si>
  <si>
    <t xml:space="preserve"> This practice forms the basis of your secure software activities by building an overall plan.</t>
  </si>
  <si>
    <t>https://github.com/OWASP/samm/tree/master/Supporting%20Resources/v2.0/Datamodel/Datafiles</t>
  </si>
  <si>
    <t>This practice drives the adherence to internal and external standards and regulations.</t>
  </si>
  <si>
    <t>https://owaspsamm.org/model/</t>
  </si>
  <si>
    <t>This practice focuses on increasing the knowledge in the organization regarding secure software.</t>
  </si>
  <si>
    <t>Design concerns the processes and activities related to how an organization defines goals and creates software within development projects. In general, this will include requirements gathering, high-level architecture specification and detailed design.</t>
  </si>
  <si>
    <t>This practice focuses on identifying potential threats in applications.</t>
  </si>
  <si>
    <t>This practice focuses on defining appropriate security requirements for your software and your software suppliers.</t>
  </si>
  <si>
    <t>The security architecture practice focuses on managing architectural risks for the software solution.</t>
  </si>
  <si>
    <t>Implementation is focused on the processes and activities related to how an organization builds and deploys software components and its related defects. Activities within the Implementation function have the most impact on the daily life of developers. The joint goal is to ship reliably working software with minimum defects.</t>
  </si>
  <si>
    <t>This practice focuses on creating a consistently repeatable build process and accounting for the security of application dependencies.</t>
  </si>
  <si>
    <t>This practice focuses on increasing the security of software deployments to the production environment and the supporting secrets.</t>
  </si>
  <si>
    <t>This practice focuses on managing security defects in software and their associated metrics.</t>
  </si>
  <si>
    <t>Verification focuses on the processes and activities related to how an organization checks and tests artifacts produced throughout software development. This typically includes quality assurance work such as testing, but it can also include other review and evaluation activities.</t>
  </si>
  <si>
    <t>This practice focuses on validating the security and compliance of the software and supporting infrastructure architecture.</t>
  </si>
  <si>
    <t>This practice focuses on using both positive (control verification) and negative (misuse/abuse testing) security tests based on requirements (user stories).</t>
  </si>
  <si>
    <t>This practice focuses on the detection and resolution of basic security issues through automation, allowing manual testing to focus on more complex attack vectors.</t>
  </si>
  <si>
    <t>The Operations Business Function encompasses those activities necessary to ensure confidentiality, integrity, and availability are maintained throughout the operational lifetime of an application and its associated data. Increased maturity with regard to this Business Function provides greater assurance that the organization is resilient in the face of operational disruptions, and responsive to changes in the operational landscape.</t>
  </si>
  <si>
    <t>This practice addresses activities carried out improve the organization’s detection of, and response to, security incidents.</t>
  </si>
  <si>
    <t>This practice describes proactive activities carried out to improve and maintain the security of the environments in which the organization’s applications operate.</t>
  </si>
  <si>
    <t>This practice focuses on operational support activities required to maintain security throughout the product lifecycle.</t>
  </si>
  <si>
    <t>https://www.microsoft.com/en-us/securityengineering/sdl</t>
  </si>
  <si>
    <t>https://nvlpubs.nist.gov/nistpubs/SpecialPublications/NIST.SP.800-160v1.pdf</t>
  </si>
  <si>
    <t>https://www.iso.org/standard/44378.html</t>
  </si>
  <si>
    <t>OWASP Application Security Verification Standard 4.0</t>
  </si>
  <si>
    <t>#</t>
  </si>
  <si>
    <t>L1</t>
  </si>
  <si>
    <t>L2</t>
  </si>
  <si>
    <t>L3</t>
  </si>
  <si>
    <t>CWE</t>
  </si>
  <si>
    <t>1.1.1</t>
  </si>
  <si>
    <t>✓</t>
  </si>
  <si>
    <t>1.1.2</t>
  </si>
  <si>
    <t>1.1.3</t>
  </si>
  <si>
    <t>1.1.4</t>
  </si>
  <si>
    <t>1.1.5</t>
  </si>
  <si>
    <t>1.1.6</t>
  </si>
  <si>
    <t>1.1.7</t>
  </si>
  <si>
    <t>V1.2 Authentication Architectural Requirements
 When designing authentication, it doesn't matter if you have strong hardware enabled multi-factor authentication if an attacker can reset an account by calling a call center and answering commonly known questions. When
 proofing identity, all authentication pathways must have the same strength.</t>
  </si>
  <si>
    <t>1.2.1</t>
  </si>
  <si>
    <t>1.2.2</t>
  </si>
  <si>
    <t>1.2.3</t>
  </si>
  <si>
    <t>1.2.4</t>
  </si>
  <si>
    <t>V1.3 Session Management Architectural Requirements
 This is a placeholder for future architectural requirements.
 V1.4 Access Control Architectural Requirements</t>
  </si>
  <si>
    <t>1.4.1</t>
  </si>
  <si>
    <t>1.4.2</t>
  </si>
  <si>
    <t>1.4.3</t>
  </si>
  <si>
    <t>1.4.4</t>
  </si>
  <si>
    <t>Application Security Verification Standard 4.0 - March 2019</t>
  </si>
  <si>
    <t>1.4.5</t>
  </si>
  <si>
    <t>Control ID (CSA,CIS)</t>
  </si>
  <si>
    <t>V1.5 Input and Output Architectural Requirements
 In 4.0, we have moved away from the term "server-side" as a loaded trust boundary term. The trust boundary is still concerning - making decisions on untrusted browsers or client devices is bypassable. However, in mainstream architectural deployments today, the trust enforcement point has dramatically changed. Therefore, where the term "trusted service layer" is used in the ASVS, we mean any trusted enforcement point, regardless of location, such as a microservice, serverless API, server-side, a trusted API on a client device that has secure boot, partner or
 external APIs, and so on.</t>
  </si>
  <si>
    <t xml:space="preserve">  </t>
  </si>
  <si>
    <t>TPN Control Category Name</t>
  </si>
  <si>
    <t>TPN Control ID</t>
  </si>
  <si>
    <t xml:space="preserve"> System Type</t>
  </si>
  <si>
    <t>Attack Class</t>
  </si>
  <si>
    <t>Asset Value</t>
  </si>
  <si>
    <t>Disney ISPS 5 Control</t>
  </si>
  <si>
    <t>Disney ISPS 6 Control</t>
  </si>
  <si>
    <t>CIS Benchmark</t>
  </si>
  <si>
    <t>MPAA Best Practices</t>
  </si>
  <si>
    <t>1.5.1</t>
  </si>
  <si>
    <t>Domain</t>
  </si>
  <si>
    <t>Sub domain</t>
  </si>
  <si>
    <t>1.5.2</t>
  </si>
  <si>
    <t>1.5.3</t>
  </si>
  <si>
    <r>
      <t>Verify the use of a secure software development lifecycle that addresses security in all stages of development. (</t>
    </r>
    <r>
      <rPr>
        <u/>
      </rPr>
      <t>C1</t>
    </r>
    <r>
      <rPr/>
      <t>)</t>
    </r>
  </si>
  <si>
    <t>1.5.4</t>
  </si>
  <si>
    <t>V1.6 Cryptographic Architectural Requirements
 Applications need to be designed with strong cryptographic architecture to protect data assets as per their classification. Encrypting everything is wasteful, not encrypting anything is legally negligent. A balance must be struck, usually during architectural or high level design, design sprints or architectural spikes. Designing cryptography as you go or retrofitting it will inevitably cost much more to implement securely than simply building it in from the start.
 Architectural requirements are intrinsic to the entire code base, and thus difficult to unit or integrate test. Architectural requirements require consideration in coding standards, throughout the coding phase, and should be
 reviewed during security architecture, peer or code reviews, or retrospectives.</t>
  </si>
  <si>
    <r>
      <t>Verify definition and security analysis of the application's high-level architecture and all connected remote services. (</t>
    </r>
    <r>
      <rPr>
        <u/>
      </rPr>
      <t>C1</t>
    </r>
    <r>
      <rPr/>
      <t>)</t>
    </r>
  </si>
  <si>
    <t>1.6.1</t>
  </si>
  <si>
    <t>1.6.2</t>
  </si>
  <si>
    <r>
      <t>Verify implementation of centralized, simple (economy of design), vetted, secure, and reusable security controls to avoid duplicate, missing, ineffective, or insecure controls. (</t>
    </r>
    <r>
      <rPr>
        <u/>
      </rPr>
      <t>C10</t>
    </r>
    <r>
      <rPr/>
      <t>)</t>
    </r>
  </si>
  <si>
    <t>1.6.3</t>
  </si>
  <si>
    <t>1.6.4</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</si>
  <si>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</si>
  <si>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V1.7 Errors, Logging and Auditing Architectural Requirements</t>
  </si>
  <si>
    <r>
      <t>Verify the use of unique or special low-privilege operating system accounts for all application components, services, and servers. (</t>
    </r>
    <r>
      <rPr>
        <u/>
      </rPr>
      <t>C3</t>
    </r>
    <r>
      <rPr/>
      <t>)</t>
    </r>
  </si>
  <si>
    <t>1.7.1</t>
  </si>
  <si>
    <r>
      <t>Verify that communications between application components, including APIs, middleware and data layers, are authenticated. Components should have the least necessary privileges needed. (</t>
    </r>
    <r>
      <rPr>
        <u/>
      </rPr>
      <t>C3</t>
    </r>
    <r>
      <rPr/>
      <t>)</t>
    </r>
  </si>
  <si>
    <t>1.7.2</t>
  </si>
  <si>
    <t>V1.8 Data Protection and Privacy Architectural Requirements</t>
  </si>
  <si>
    <t>1.8.1</t>
  </si>
  <si>
    <r>
      <t>Verify the application uses a single and well-vetted access control mechanism for accessing protected data and resources. All requests must pass through this single mechanism to avoid copy and paste or insecure alternative paths. (</t>
    </r>
    <r>
      <rPr>
        <u/>
      </rPr>
      <t>C7</t>
    </r>
    <r>
      <rPr/>
      <t>)</t>
    </r>
  </si>
  <si>
    <t>1.8.2</t>
  </si>
  <si>
    <r>
      <t>Verify that attribute or feature-based access control is used whereby the code checks the user's authorization for a feature/data item rather than just their role. Permissions should still be allocated using roles. (</t>
    </r>
    <r>
      <rPr>
        <u/>
      </rPr>
      <t>C7</t>
    </r>
    <r>
      <rPr/>
      <t>)</t>
    </r>
  </si>
  <si>
    <t>V1.9 Communications Architectural Requirements</t>
  </si>
  <si>
    <r>
      <t>Verify that input validation is enforced on a trusted service layer. (</t>
    </r>
    <r>
      <rPr>
        <u/>
      </rPr>
      <t>C5</t>
    </r>
    <r>
      <rPr/>
      <t>)</t>
    </r>
  </si>
  <si>
    <t>1.9.1</t>
  </si>
  <si>
    <r>
      <t>Verify that output encoding occurs close to or by the interpreter for which it is intended. (</t>
    </r>
    <r>
      <rPr>
        <u/>
      </rPr>
      <t>C4</t>
    </r>
    <r>
      <rPr/>
      <t>)</t>
    </r>
  </si>
  <si>
    <r>
      <t>Verify that a common logging format and approach is used across the system. (</t>
    </r>
    <r>
      <rPr>
        <u/>
      </rPr>
      <t>C9</t>
    </r>
    <r>
      <rPr/>
      <t>)</t>
    </r>
  </si>
  <si>
    <r>
      <t>Verify that logs are securely transmitted to a preferably remote system for analysis, detection, alerting, and escalation. (</t>
    </r>
    <r>
      <rPr>
        <u/>
      </rPr>
      <t>C9</t>
    </r>
    <r>
      <rPr/>
      <t>)</t>
    </r>
  </si>
  <si>
    <t>1.9.2</t>
  </si>
  <si>
    <t>V1.10 Malicious Software Architectural Requirements</t>
  </si>
  <si>
    <r>
      <t>Verify the application encrypts communications between components, particularly when these components are in different containers, systems, sites, or cloud providers. (</t>
    </r>
    <r>
      <rPr>
        <u/>
      </rPr>
      <t>C3</t>
    </r>
    <r>
      <rPr/>
      <t>)</t>
    </r>
  </si>
  <si>
    <t>1.10.1</t>
  </si>
  <si>
    <t>V1.11 Business Logic Architectural Requirements</t>
  </si>
  <si>
    <t>1.11.1</t>
  </si>
  <si>
    <t>1.11.2</t>
  </si>
  <si>
    <t>1.11.3</t>
  </si>
  <si>
    <t>V1.12 Secure File Upload Architectural Requirements</t>
  </si>
  <si>
    <t>Authentication Verification</t>
  </si>
  <si>
    <r>
      <t>Verify that user set passwords are at least 12 characters in length. (</t>
    </r>
    <r>
      <rPr>
        <u/>
      </rPr>
      <t>C6</t>
    </r>
    <r>
      <rPr/>
      <t>)</t>
    </r>
  </si>
  <si>
    <r>
      <t>Verify that passwords 64 characters or longer are permitted. (</t>
    </r>
    <r>
      <rPr>
        <u/>
      </rPr>
      <t>C6</t>
    </r>
    <r>
      <rPr/>
      <t>)</t>
    </r>
  </si>
  <si>
    <t>1.12.1</t>
  </si>
  <si>
    <r>
      <t>Verify that passwords can contain spaces and truncation is not performed. Consecutive multiple spaces MAY optionally be coalesced. (</t>
    </r>
    <r>
      <rPr>
        <u/>
      </rPr>
      <t>C6</t>
    </r>
    <r>
      <rPr/>
      <t>)</t>
    </r>
  </si>
  <si>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</si>
  <si>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</si>
  <si>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V1.13 API Architectural Requirements
 This is a placeholder for future architectural requirements.
 V1.14 Configuration Architectural Requirements</t>
  </si>
  <si>
    <t>1.14.1</t>
  </si>
  <si>
    <r>
      <t>Verify that there are no password composition rules limiting the type of characters permitted. There should be no requirement for upper or lower case or numbers or special characters. (</t>
    </r>
    <r>
      <rPr>
        <u/>
      </rPr>
      <t>C6</t>
    </r>
    <r>
      <rPr/>
      <t>)</t>
    </r>
  </si>
  <si>
    <t>1.14.2</t>
  </si>
  <si>
    <t>1.14.3</t>
  </si>
  <si>
    <t>OWASP ASVSv4 040210</t>
  </si>
  <si>
    <t>1.14.4</t>
  </si>
  <si>
    <t>1.14.5</t>
  </si>
  <si>
    <t>OWASP ASVSv4 040575</t>
  </si>
  <si>
    <t>OWASP ASVSv4 040940</t>
  </si>
  <si>
    <t>1.14.6</t>
  </si>
  <si>
    <t>Verify the application does not use unsupported, insecure, or deprecated client- side technologies such as NSAPI plugins, Flash, Shockwave, ActiveX, Silverlight,
 NACL, or client-side Java applets.</t>
  </si>
  <si>
    <r>
      <t>Verify that the salt is at least 32 bits in length and be chosen arbitrarily to minimize salt value collisions among stored hashes. For each credential, a unique salt value and the resulting hash SHALL be stored. (</t>
    </r>
    <r>
      <rPr>
        <u/>
      </rPr>
      <t>C6</t>
    </r>
    <r>
      <rPr/>
      <t>)</t>
    </r>
  </si>
  <si>
    <r>
      <t>Verify that if PBKDF2 is used, the iteration count SHOULD be as large as verification server performance will allow, typically at least 100,000 iterations. (</t>
    </r>
    <r>
      <rPr>
        <u/>
      </rPr>
      <t>C6</t>
    </r>
    <r>
      <rPr/>
      <t>)</t>
    </r>
  </si>
  <si>
    <r>
      <t>Verify that if bcrypt is used, the work factor SHOULD be as large as verification server performance will allow, typically at least 13. (</t>
    </r>
    <r>
      <rPr>
        <u/>
      </rPr>
      <t>C6</t>
    </r>
    <r>
      <rPr/>
      <t>)</t>
    </r>
  </si>
  <si>
    <r>
      <t>Verify that a system generated initial activation or recovery secret is not sent in clear text to the user. (</t>
    </r>
    <r>
      <rPr>
        <u/>
      </rPr>
      <t>C6</t>
    </r>
    <r>
      <rPr/>
      <t>)</t>
    </r>
  </si>
  <si>
    <r>
      <t>Verify password credential recovery does not reveal the current password in any way. (</t>
    </r>
    <r>
      <rPr>
        <u/>
      </rPr>
      <t>C6</t>
    </r>
    <r>
      <rPr/>
      <t>)</t>
    </r>
  </si>
  <si>
    <t>OWASP ASVSv4 0#</t>
  </si>
  <si>
    <r>
      <t>Verify forgotten password, and other recovery paths use a secure recovery mechanism, such as TOTP or other soft token, mobile push, or another offline recovery mechanism. (</t>
    </r>
    <r>
      <rPr>
        <u/>
      </rPr>
      <t>C6</t>
    </r>
    <r>
      <rPr/>
      <t>)</t>
    </r>
  </si>
  <si>
    <t>Session Management Verification</t>
  </si>
  <si>
    <r>
      <t>Verify the application generates a new session token on user authentication. (</t>
    </r>
    <r>
      <rPr>
        <u/>
      </rPr>
      <t>C6</t>
    </r>
    <r>
      <rPr/>
      <t>)</t>
    </r>
  </si>
  <si>
    <r>
      <t>Verify that session tokens possess at least 64 bits of entropy. (</t>
    </r>
    <r>
      <rPr>
        <u/>
      </rPr>
      <t>C6</t>
    </r>
    <r>
      <rPr/>
      <t>)</t>
    </r>
  </si>
  <si>
    <r>
      <t>Verify that session token are generated using approved cryptographic algorithms. (</t>
    </r>
    <r>
      <rPr>
        <u/>
      </rPr>
      <t>C6</t>
    </r>
    <r>
      <rPr/>
      <t>)</t>
    </r>
  </si>
  <si>
    <r>
      <t>Verify that logout and expiration invalidate the session token, such that the back button or a downstream relying party does not resume an authenticated session, including across relying parties. (</t>
    </r>
    <r>
      <rPr>
        <u/>
      </rPr>
      <t>C6</t>
    </r>
    <r>
      <rPr/>
      <t>)</t>
    </r>
  </si>
  <si>
    <r>
      <t>If authenticators permit users to remain logged in, verify that re-authentication occurs periodically both when actively used or after an idle period. (</t>
    </r>
    <r>
      <rPr>
        <u/>
      </rPr>
      <t>C6</t>
    </r>
    <r>
      <rPr/>
      <t>)</t>
    </r>
  </si>
  <si>
    <t>OWASP ASVSv4 0</t>
  </si>
  <si>
    <r>
      <t>Verify that cookie-based session tokens have the 'Secure' attribute set. (</t>
    </r>
    <r>
      <rPr>
        <u/>
      </rPr>
      <t>C6</t>
    </r>
    <r>
      <rPr/>
      <t>)</t>
    </r>
  </si>
  <si>
    <r>
      <t>Verify that cookie-based session tokens have the 'HttpOnly' attribute set. (</t>
    </r>
    <r>
      <rPr>
        <u/>
      </rPr>
      <t>C6</t>
    </r>
    <r>
      <rPr/>
      <t>)</t>
    </r>
  </si>
  <si>
    <r>
      <t>Verify that cookie-based session tokens utilize the 'SameSite' attribute to limit exposure to cross-site request forgery attacks. (</t>
    </r>
    <r>
      <rPr>
        <u/>
      </rPr>
      <t>C6</t>
    </r>
    <r>
      <rPr/>
      <t>)</t>
    </r>
  </si>
  <si>
    <r>
      <t>Verify that cookie-based session tokens use "</t>
    </r>
    <r>
      <rPr>
        <u/>
      </rPr>
      <t>    </t>
    </r>
    <r>
      <rPr/>
      <t>Host-" prefix (see references) to provide session cookie confidentiality.</t>
    </r>
  </si>
  <si>
    <t>Access Control Verification</t>
  </si>
  <si>
    <r>
      <t>Verify that the principle of deny by default exists whereby new users/roles start with minimal or no permissions and users/roles do not receive access to new features until access is explicitly assigned. (</t>
    </r>
    <r>
      <rPr>
        <u/>
      </rPr>
      <t>C7</t>
    </r>
    <r>
      <rPr/>
      <t>)</t>
    </r>
  </si>
  <si>
    <r>
      <t>Verify that access controls fail securely including when an exception occurs. (</t>
    </r>
    <r>
      <rPr>
        <u/>
      </rPr>
      <t>C10</t>
    </r>
    <r>
      <rPr/>
      <t>)</t>
    </r>
  </si>
  <si>
    <t>Validation, Sanitization and Encoding Verification</t>
  </si>
  <si>
    <r>
      <t>Verify that frameworks protect against mass parameter assignment attacks, or that the application has countermeasures to protect against unsafe parameter assignment, such as marking fields private or similar. (</t>
    </r>
    <r>
      <rPr>
        <u/>
      </rPr>
      <t>C5</t>
    </r>
    <r>
      <rPr/>
      <t>)</t>
    </r>
  </si>
  <si>
    <r>
      <t>Verify that all input (HTML form fields, REST requests, URL parameters, HTTP headers, cookies, batch files, RSS feeds, etc) is validated using positive validation (whitelisting). (</t>
    </r>
    <r>
      <rPr>
        <u/>
      </rPr>
      <t>C5</t>
    </r>
    <r>
      <rPr/>
      <t>)</t>
    </r>
  </si>
  <si>
    <r>
      <t>Verify that all untrusted HTML input from WYSIWYG editors or similar is properly sanitized with an HTML sanitizer library or framework feature. (</t>
    </r>
    <r>
      <rPr>
        <u/>
      </rPr>
      <t>C5</t>
    </r>
    <r>
      <rPr/>
      <t>)</t>
    </r>
  </si>
  <si>
    <r>
      <t>Verify that output encoding preserves the user's chosen character set and locale, such that any Unicode character point is valid and safely handled. (</t>
    </r>
    <r>
      <rPr>
        <u/>
      </rPr>
      <t>C4</t>
    </r>
    <r>
      <rPr/>
      <t>)</t>
    </r>
  </si>
  <si>
    <r>
      <t>Verify that context-aware, preferably automated - or at worst, manual - output escaping protects against reflected, stored, and DOM based XSS. (</t>
    </r>
    <r>
      <rPr>
        <u/>
      </rPr>
      <t>C4</t>
    </r>
    <r>
      <rPr/>
      <t>)</t>
    </r>
  </si>
  <si>
    <r>
      <t>Verify that data selection or database queries (e.g. SQL, HQL, ORM, NoSQL) use parameterized queries, ORMs, entity frameworks, or are otherwise protected from database injection attacks. (</t>
    </r>
    <r>
      <rPr>
        <u/>
      </rPr>
      <t>C3</t>
    </r>
    <r>
      <rPr/>
      <t>)</t>
    </r>
  </si>
  <si>
    <r>
      <t>Verify that where parameterized or safer mechanisms are not present, context- specific output encoding is used to protect against injection attacks, such as the use of SQL escaping to protect against SQL injection. (</t>
    </r>
    <r>
      <rPr>
        <u/>
      </rPr>
      <t>C3, C4</t>
    </r>
    <r>
      <rPr/>
      <t>)</t>
    </r>
  </si>
  <si>
    <r>
      <t>Verify that the application projects against JavaScript or JSON injection attacks, including for eval attacks, remote JavaScript includes, CSP bypasses, DOM XSS, and JavaScript expression evaluation. (</t>
    </r>
    <r>
      <rPr>
        <u/>
      </rPr>
      <t>C4</t>
    </r>
    <r>
      <rPr/>
      <t>)</t>
    </r>
  </si>
  <si>
    <r>
      <t>Verify that the application protects against LDAP Injection vulnerabilities, or that specific security controls to prevent LDAP Injection have been implemented. (</t>
    </r>
    <r>
      <rPr>
        <u/>
      </rPr>
      <t>C4</t>
    </r>
    <r>
      <rPr/>
      <t>)</t>
    </r>
  </si>
  <si>
    <r>
      <t>Verify that the application protects against OS command injection and that operating system calls use parameterized OS queries or use contextual command line output encoding. (</t>
    </r>
    <r>
      <rPr>
        <u/>
      </rPr>
      <t>C4</t>
    </r>
    <r>
      <rPr/>
      <t>)</t>
    </r>
  </si>
  <si>
    <r>
      <t>Verify that the application protects against XPath injection or XML injection attacks. (</t>
    </r>
    <r>
      <rPr>
        <u/>
      </rPr>
      <t>C4</t>
    </r>
    <r>
      <rPr/>
      <t>) Note: Using parameterized queries or escaping SQL is not always sufficient; table and column names, ORDER BY 
and so on, cannot be escaped. The inclusion of escaped user-supplied data in these fields results in failed queries or SQL injection.
Note: The SVG format explicitly allows ECMA script in almost all contexts, so it may not be possible to block all SVG XSS vectors completely. If SVG upload is required, we strongly recommend either serving these uploaded files as text/plain or using a separate user supplied content domain to prevent successful XSS from taking over the application</t>
    </r>
  </si>
  <si>
    <t>OWASP ASVSv4 040301</t>
  </si>
  <si>
    <r>
      <t>Verify that serialized objects use integrity checks or are encrypted to prevent hostile object creation or data tampering. (</t>
    </r>
    <r>
      <rPr>
        <u/>
      </rPr>
      <t>C5</t>
    </r>
    <r>
      <rPr/>
      <t>)</t>
    </r>
  </si>
  <si>
    <t xml:space="preserve">Stored Cryptography Verification </t>
  </si>
  <si>
    <r>
      <t>Verify that industry proven or government approved cryptographic algorithms, modes, and libraries are used, instead of custom coded cryptography. (</t>
    </r>
    <r>
      <rPr>
        <u/>
      </rPr>
      <t>C8</t>
    </r>
    <r>
      <rPr/>
      <t>)</t>
    </r>
  </si>
  <si>
    <r>
      <t>Verify that random number, encryption or hashing algorithms, key lengths, rounds, ciphers or modes, can be reconfigured, upgraded, or swapped at any time, to protect against cryptographic breaks. (</t>
    </r>
    <r>
      <rPr>
        <u/>
      </rPr>
      <t>C8</t>
    </r>
    <r>
      <rPr/>
      <t>)</t>
    </r>
  </si>
  <si>
    <r>
      <t>Verify that a secrets management solution such as a key vault is used to securely create, store, control access to and destroy secrets. (</t>
    </r>
    <r>
      <rPr>
        <u/>
      </rPr>
      <t>C8</t>
    </r>
    <r>
      <rPr/>
      <t>)</t>
    </r>
  </si>
  <si>
    <r>
      <t>Verify that key material is not exposed to the application but instead uses an isolated security module like a vault for cryptographic operations. (</t>
    </r>
    <r>
      <rPr>
        <u/>
      </rPr>
      <t>C8</t>
    </r>
    <r>
      <rPr/>
      <t>)</t>
    </r>
  </si>
  <si>
    <t>Error Handling and Logging Verification</t>
  </si>
  <si>
    <r>
      <t>Verify that the application does not log credentials or payment details. Session tokens should only be stored in logs in an irreversible, hashed form. (</t>
    </r>
    <r>
      <rPr>
        <u/>
      </rPr>
      <t>C9, C10</t>
    </r>
    <r>
      <rPr/>
      <t>)</t>
    </r>
  </si>
  <si>
    <r>
      <t>Verify that the application does not log other sensitive data as defined under local privacy laws or relevant security policy. (</t>
    </r>
    <r>
      <rPr>
        <u/>
      </rPr>
      <t>C9</t>
    </r>
    <r>
      <rPr/>
      <t>)</t>
    </r>
  </si>
  <si>
    <r>
      <t>Verify that the application logs security relevant events including successful and failed authentication events, access control failures, deserialization failures and input validation failures. (</t>
    </r>
    <r>
      <rPr>
        <u/>
      </rPr>
      <t>C5, C7</t>
    </r>
    <r>
      <rPr/>
      <t>)</t>
    </r>
  </si>
  <si>
    <r>
      <t>Verify that each log event includes necessary information that would allow for a detailed investigation of the timeline when an event happens. (</t>
    </r>
    <r>
      <rPr>
        <u/>
      </rPr>
      <t>C9</t>
    </r>
    <r>
      <rPr/>
      <t>)</t>
    </r>
  </si>
  <si>
    <r>
      <t>Verify that the application appropriately encodes user-supplied data to prevent log injection. (</t>
    </r>
    <r>
      <rPr>
        <u/>
      </rPr>
      <t>C9</t>
    </r>
    <r>
      <rPr/>
      <t>)</t>
    </r>
  </si>
  <si>
    <r>
      <t>Verify that all events are protected from injection when viewed in log viewing software. (</t>
    </r>
    <r>
      <rPr>
        <u/>
      </rPr>
      <t>C9</t>
    </r>
    <r>
      <rPr/>
      <t>)</t>
    </r>
  </si>
  <si>
    <r>
      <t>Verify that security logs are protected from unauthorized access and modification. (</t>
    </r>
    <r>
      <rPr>
        <u/>
      </rPr>
      <t>C9</t>
    </r>
    <r>
      <rPr/>
      <t>)</t>
    </r>
  </si>
  <si>
    <r>
      <t>Verify that time sources are synchronized to the correct time and time zone. Strongly consider logging only in UTC if systems are global to assist with post- incident forensic analysis. (</t>
    </r>
    <r>
      <rPr>
        <u/>
      </rPr>
      <t>C9</t>
    </r>
    <r>
      <rPr/>
      <t>)</t>
    </r>
  </si>
  <si>
    <t>CDSA - MPAA Best Practice</t>
  </si>
  <si>
    <r>
      <t>Verify that a generic message is shown when an unexpected or security sensitive error occurs, potentially with a unique ID which support personnel can use to investigate. (</t>
    </r>
    <r>
      <rPr>
        <u/>
      </rPr>
      <t>C10</t>
    </r>
    <r>
      <rPr/>
      <t>)</t>
    </r>
  </si>
  <si>
    <r>
      <t>Verify that exception handling (or a functional equivalent) is used across the codebase to account for expected and unexpected error conditions. (</t>
    </r>
    <r>
      <rPr>
        <u/>
      </rPr>
      <t>C10</t>
    </r>
    <r>
      <rPr/>
      <t>)</t>
    </r>
  </si>
  <si>
    <r>
      <t>Verify that a "last resort" error handler is defined which will catch all unhandled exceptions. (</t>
    </r>
    <r>
      <rPr>
        <u/>
      </rPr>
      <t>C10</t>
    </r>
    <r>
      <rPr/>
      <t>)</t>
    </r>
  </si>
  <si>
    <t>Data Protection Verification</t>
  </si>
  <si>
    <t>Security Topic</t>
  </si>
  <si>
    <t>Best Practice</t>
  </si>
  <si>
    <t>Implementation Guidance</t>
  </si>
  <si>
    <r>
      <t>Verify that all sensitive data created and processed by the application has been identified, and ensure that a policy is in place on how to deal with sensitive data. (</t>
    </r>
    <r>
      <rPr>
        <u/>
      </rPr>
      <t>C8</t>
    </r>
    <r>
      <rPr/>
      <t>)</t>
    </r>
  </si>
  <si>
    <r>
      <t>Verify that sensitive or private information that is required to be encrypted, is encrypted using approved algorithms that provide both confidentiality and integrity. (</t>
    </r>
    <r>
      <rPr>
        <u/>
      </rPr>
      <t>C8</t>
    </r>
    <r>
      <rPr/>
      <t>)</t>
    </r>
  </si>
  <si>
    <t>Assign anidentification badgeor sticker which must be visible at all times, to each visitor and collect badges upon exit.</t>
  </si>
  <si>
    <t>Communications Verification</t>
  </si>
  <si>
    <r>
      <t>Verify that secured TLS is used for all client connectivity, and does not fall back to insecure or unencrypted protocols. (</t>
    </r>
    <r>
      <rPr>
        <u/>
      </rPr>
      <t>C8</t>
    </r>
    <r>
      <rPr/>
      <t>)</t>
    </r>
  </si>
  <si>
    <t>Malicious Code Verification</t>
  </si>
  <si>
    <t>Establish a security incident reporting process for individuals to report detected incidents to the securityincident responseteam.</t>
  </si>
  <si>
    <r>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t>
    </r>
    <r>
      <rPr>
        <i/>
      </rPr>
      <t>autogen-bucket-id</t>
    </r>
    <r>
      <rPr/>
      <t>.cloud.example.com) or similar. Protections can include ensuring that DNS names used by applications are regularly checked for expiry or
change.</t>
    </r>
  </si>
  <si>
    <t>Business Logic Verification</t>
  </si>
  <si>
    <r>
      <t>Verify the application monitors for unusual events or activity from a business logic perspective. For example, attempts to perform actions out of order or actions which a normal user would never attempt. (</t>
    </r>
    <r>
      <rPr>
        <u/>
      </rPr>
      <t>C9</t>
    </r>
    <r>
      <rPr/>
      <t>)</t>
    </r>
  </si>
  <si>
    <t>File and Resources Verification</t>
  </si>
  <si>
    <t>API and Web Service Verification</t>
  </si>
  <si>
    <t>Configuration Verification</t>
  </si>
  <si>
    <r>
      <t>Verify that all components are up to date, preferably using a dependency checker during build or compile time. (</t>
    </r>
    <r>
      <rPr>
        <u/>
      </rPr>
      <t>C2</t>
    </r>
    <r>
      <rPr/>
      <t>)</t>
    </r>
  </si>
  <si>
    <r>
      <t>Verify that third party components come from pre-defined, trusted and continually maintained repositories. (</t>
    </r>
    <r>
      <rPr>
        <u/>
      </rPr>
      <t>C2</t>
    </r>
    <r>
      <rPr/>
      <t>)</t>
    </r>
  </si>
  <si>
    <r>
      <t>Verify that an inventory catalog is maintained of all third party libraries in use. (</t>
    </r>
    <r>
      <rPr>
        <u/>
      </rPr>
      <t>C2</t>
    </r>
    <r>
      <rPr/>
      <t>)</t>
    </r>
  </si>
  <si>
    <r>
      <t>Verify that the attack surface is reduced by sandboxing or encapsulating third party libraries to expose only the required behaviour into the application. (</t>
    </r>
    <r>
      <rPr>
        <u/>
      </rPr>
      <t>C2</t>
    </r>
    <r>
      <t>) 
Configurations for production should be hardened to protect against common attacks, such as debug consoles, raise the bar for cross-site scripting (XSS) and remote file inclusion (RFI) attacks, and to eliminate trivial information discovery "vulnerabilities" that are the unwelcome hallmark of many penetration testing reports. Many of these issues are rarely rated as a significant risk, but they are chained together with other vulnerabilities.
If these issues are not present by default, it raises the bar before most attacks can succeed.</t>
    </r>
  </si>
  <si>
    <t>COUNTUNIQUE of Control Domain</t>
  </si>
  <si>
    <t>COUNTUNIQUE of Control Sub Domain</t>
  </si>
  <si>
    <t>Total Rows</t>
  </si>
  <si>
    <t>Unique</t>
  </si>
  <si>
    <t>Standard</t>
  </si>
  <si>
    <t>CCM</t>
  </si>
  <si>
    <t>OWASP</t>
  </si>
  <si>
    <t>Grand Total</t>
  </si>
  <si>
    <t>Mapped</t>
  </si>
  <si>
    <t>Infrastructure management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</si>
</sst>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mmm d, yyyy"/>
  </numFmts>
  <fonts count="31">
    <font>
      <sz val="10.0"/>
      <color rgb="FF000000"/>
      <name val="Arial"/>
    </font>
    <font>
      <sz val="8.0"/>
      <name val="Calibri"/>
    </font>
    <font/>
    <font>
      <u/>
      <color rgb="FF0000FF"/>
    </font>
    <font>
      <u/>
      <color rgb="FF0000FF"/>
    </font>
    <font>
      <u/>
      <color rgb="FF0000FF"/>
    </font>
    <font>
      <sz val="8.0"/>
      <color rgb="FF000000"/>
      <name val="Calibri"/>
    </font>
    <font>
      <sz val="8.0"/>
      <color rgb="FF091E42"/>
      <name val="Calibri"/>
    </font>
    <font>
      <i/>
      <sz val="8.0"/>
      <color rgb="FF000000"/>
      <name val="Calibri"/>
    </font>
    <font>
      <b/>
      <sz val="8.0"/>
      <name val="Calibri"/>
    </font>
    <font>
      <color rgb="FFFFFFFF"/>
      <name val="Arial"/>
    </font>
    <font>
      <b/>
      <color rgb="FFFFFFFF"/>
      <name val="Arial"/>
    </font>
    <font>
      <sz val="10.0"/>
    </font>
    <font>
      <sz val="11.0"/>
      <color rgb="FF000000"/>
      <name val="Arial"/>
    </font>
    <font>
      <sz val="10.0"/>
      <color rgb="FF595959"/>
      <name val="Arial"/>
    </font>
    <font>
      <sz val="8.0"/>
      <color rgb="FF000000"/>
      <name val="Docs-Calibri"/>
    </font>
    <font>
      <color rgb="FF777777"/>
      <name val="Roboto"/>
    </font>
    <font>
      <name val="Arial"/>
    </font>
    <font>
      <i/>
      <sz val="8.0"/>
      <name val="Calibri"/>
    </font>
    <font>
      <sz val="10.0"/>
      <name val="Arial"/>
    </font>
    <font>
      <b/>
      <name val="Calibri"/>
    </font>
    <font>
      <name val="Calibri"/>
    </font>
    <font>
      <b/>
    </font>
    <font>
      <color rgb="FF000000"/>
      <name val="Roboto"/>
    </font>
    <font>
      <u/>
      <color rgb="FF0000FF"/>
    </font>
    <font>
      <color rgb="FF000000"/>
      <name val="Arial"/>
    </font>
    <font>
      <b/>
      <name val="Arial"/>
    </font>
    <font>
      <u/>
      <color rgb="FF0000FF"/>
      <name val="Arial"/>
    </font>
    <font>
      <u/>
      <color rgb="FF0000FF"/>
      <name val="Arial"/>
    </font>
    <font>
      <sz val="13.0"/>
      <color rgb="FF2D74B5"/>
      <name val="Arial"/>
    </font>
    <font>
      <b/>
      <sz val="8.0"/>
      <color rgb="FF000000"/>
      <name val="Calibri"/>
    </font>
  </fonts>
  <fills count="31">
    <fill>
      <patternFill patternType="none"/>
    </fill>
    <fill>
      <patternFill patternType="lightGray"/>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B7E1CD"/>
        <bgColor rgb="FFB7E1CD"/>
      </patternFill>
    </fill>
    <fill>
      <patternFill patternType="solid">
        <fgColor rgb="FFFFFFFF"/>
        <bgColor rgb="FFFFFFFF"/>
      </patternFill>
    </fill>
    <fill>
      <patternFill patternType="solid">
        <fgColor rgb="FFB6D7A8"/>
        <bgColor rgb="FFB6D7A8"/>
      </patternFill>
    </fill>
    <fill>
      <patternFill patternType="solid">
        <fgColor rgb="FF139CC7"/>
        <bgColor rgb="FF139CC7"/>
      </patternFill>
    </fill>
    <fill>
      <patternFill patternType="solid">
        <fgColor rgb="FF7F7F7F"/>
        <bgColor rgb="FF7F7F7F"/>
      </patternFill>
    </fill>
    <fill>
      <patternFill patternType="solid">
        <fgColor rgb="FFC9DAF8"/>
        <bgColor rgb="FFC9DAF8"/>
      </patternFill>
    </fill>
    <fill>
      <patternFill patternType="solid">
        <fgColor rgb="FFADA42B"/>
        <bgColor rgb="FFADA42B"/>
      </patternFill>
    </fill>
    <fill>
      <patternFill patternType="solid">
        <fgColor rgb="FF906D28"/>
        <bgColor rgb="FF906D28"/>
      </patternFill>
    </fill>
    <fill>
      <patternFill patternType="solid">
        <fgColor rgb="FFB75B9E"/>
        <bgColor rgb="FFB75B9E"/>
      </patternFill>
    </fill>
    <fill>
      <patternFill patternType="solid">
        <fgColor rgb="FFD9EAD3"/>
        <bgColor rgb="FFD9EAD3"/>
      </patternFill>
    </fill>
    <fill>
      <patternFill patternType="solid">
        <fgColor rgb="FFD9D2E9"/>
        <bgColor rgb="FFD9D2E9"/>
      </patternFill>
    </fill>
    <fill>
      <patternFill patternType="solid">
        <fgColor rgb="FF584778"/>
        <bgColor rgb="FF584778"/>
      </patternFill>
    </fill>
    <fill>
      <patternFill patternType="solid">
        <fgColor rgb="FF476878"/>
        <bgColor rgb="FF476878"/>
      </patternFill>
    </fill>
    <fill>
      <patternFill patternType="solid">
        <fgColor rgb="FFD9860D"/>
        <bgColor rgb="FFD9860D"/>
      </patternFill>
    </fill>
    <fill>
      <patternFill patternType="solid">
        <fgColor rgb="FFD0E0E3"/>
        <bgColor rgb="FFD0E0E3"/>
      </patternFill>
    </fill>
    <fill>
      <patternFill patternType="solid">
        <fgColor rgb="FF785C47"/>
        <bgColor rgb="FF785C47"/>
      </patternFill>
    </fill>
    <fill>
      <patternFill patternType="solid">
        <fgColor rgb="FF938953"/>
        <bgColor rgb="FF938953"/>
      </patternFill>
    </fill>
    <fill>
      <patternFill patternType="solid">
        <fgColor rgb="FF64834D"/>
        <bgColor rgb="FF64834D"/>
      </patternFill>
    </fill>
    <fill>
      <patternFill patternType="solid">
        <fgColor rgb="FF5DC7CF"/>
        <bgColor rgb="FF5DC7CF"/>
      </patternFill>
    </fill>
    <fill>
      <patternFill patternType="solid">
        <fgColor rgb="FFF2C340"/>
        <bgColor rgb="FFF2C340"/>
      </patternFill>
    </fill>
    <fill>
      <patternFill patternType="solid">
        <fgColor rgb="FFF38431"/>
        <bgColor rgb="FFF38431"/>
      </patternFill>
    </fill>
    <fill>
      <patternFill patternType="solid">
        <fgColor rgb="FFBF9000"/>
        <bgColor rgb="FFBF9000"/>
      </patternFill>
    </fill>
    <fill>
      <patternFill patternType="solid">
        <fgColor rgb="FF817B9D"/>
        <bgColor rgb="FF817B9D"/>
      </patternFill>
    </fill>
    <fill>
      <patternFill patternType="solid">
        <fgColor rgb="FF91B02E"/>
        <bgColor rgb="FF91B02E"/>
      </patternFill>
    </fill>
    <fill>
      <patternFill patternType="solid">
        <fgColor rgb="FF93C47D"/>
        <bgColor rgb="FF93C47D"/>
      </patternFill>
    </fill>
    <fill>
      <patternFill patternType="solid">
        <fgColor rgb="FFFF9900"/>
        <bgColor rgb="FFFF9900"/>
      </patternFill>
    </fill>
  </fills>
  <borders count="3">
    <border/>
    <border>
      <bottom style="thin">
        <color rgb="FF000000"/>
      </bottom>
    </border>
    <border>
      <top style="thin">
        <color rgb="FF000000"/>
      </top>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0" fontId="2" numFmtId="0" xfId="0" applyAlignment="1" applyFont="1">
      <alignment readingOrder="0"/>
    </xf>
    <xf borderId="0" fillId="2" fontId="1" numFmtId="0" xfId="0" applyAlignment="1" applyFont="1">
      <alignment horizontal="left" shrinkToFit="0" vertical="top" wrapText="1"/>
    </xf>
    <xf borderId="0" fillId="0" fontId="2" numFmtId="0" xfId="0" applyAlignment="1" applyFont="1">
      <alignment shrinkToFit="0" wrapText="1"/>
    </xf>
    <xf borderId="0" fillId="3" fontId="1" numFmtId="0" xfId="0" applyAlignment="1" applyFill="1" applyFont="1">
      <alignment horizontal="left" shrinkToFit="0" vertical="top" wrapText="1"/>
    </xf>
    <xf borderId="0" fillId="0" fontId="2" numFmtId="0" xfId="0" applyAlignment="1" applyFont="1">
      <alignment readingOrder="0" vertical="top"/>
    </xf>
    <xf borderId="0" fillId="2" fontId="1" numFmtId="164" xfId="0" applyAlignment="1" applyFont="1" applyNumberFormat="1">
      <alignment horizontal="left" readingOrder="0" shrinkToFit="0" vertical="top" wrapText="1"/>
    </xf>
    <xf borderId="0" fillId="4" fontId="1" numFmtId="0" xfId="0" applyAlignment="1" applyFill="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horizontal="left" shrinkToFit="0" vertical="top" wrapText="1"/>
    </xf>
    <xf borderId="0" fillId="5" fontId="1" numFmtId="0" xfId="0" applyAlignment="1" applyFill="1" applyFont="1">
      <alignment horizontal="left" shrinkToFit="0" vertical="top" wrapText="1"/>
    </xf>
    <xf borderId="0" fillId="0" fontId="1" numFmtId="0" xfId="0" applyAlignment="1" applyFont="1">
      <alignment horizontal="left" readingOrder="0" shrinkToFit="0" vertical="top" wrapText="1"/>
    </xf>
    <xf borderId="0" fillId="3" fontId="1" numFmtId="0" xfId="0" applyAlignment="1" applyFont="1">
      <alignment horizontal="left" readingOrder="0" shrinkToFit="0" vertical="top" wrapText="1"/>
    </xf>
    <xf borderId="0" fillId="0" fontId="1" numFmtId="165" xfId="0" applyAlignment="1" applyFont="1" applyNumberFormat="1">
      <alignment horizontal="left" readingOrder="0" shrinkToFit="0" vertical="top" wrapText="1"/>
    </xf>
    <xf borderId="0" fillId="0" fontId="3" numFmtId="0" xfId="0" applyAlignment="1" applyFont="1">
      <alignment readingOrder="0" shrinkToFit="0" vertical="top" wrapText="1"/>
    </xf>
    <xf borderId="0" fillId="4" fontId="1" numFmtId="0" xfId="0" applyAlignment="1" applyFont="1">
      <alignment horizontal="left" shrinkToFit="0" vertical="top" wrapText="1"/>
    </xf>
    <xf borderId="0" fillId="0" fontId="2" numFmtId="0" xfId="0" applyAlignment="1" applyFont="1">
      <alignment readingOrder="0" shrinkToFit="0" vertical="top" wrapText="1"/>
    </xf>
    <xf borderId="0" fillId="6" fontId="1" numFmtId="0" xfId="0" applyAlignment="1" applyFill="1" applyFont="1">
      <alignment horizontal="left" shrinkToFit="0" vertical="top" wrapText="1"/>
    </xf>
    <xf borderId="0" fillId="0" fontId="2" numFmtId="166" xfId="0" applyAlignment="1" applyFont="1" applyNumberFormat="1">
      <alignment readingOrder="0" shrinkToFit="0" vertical="top" wrapText="1"/>
    </xf>
    <xf borderId="0" fillId="7" fontId="1" numFmtId="0" xfId="0" applyAlignment="1" applyFill="1" applyFont="1">
      <alignment horizontal="left" shrinkToFit="0" vertical="top" wrapText="1"/>
    </xf>
    <xf borderId="0" fillId="0" fontId="2" numFmtId="0" xfId="0" applyAlignment="1" applyFont="1">
      <alignment vertical="top"/>
    </xf>
    <xf borderId="0" fillId="0" fontId="2" numFmtId="0" xfId="0" applyAlignment="1" applyFont="1">
      <alignment shrinkToFit="0" vertical="top" wrapText="1"/>
    </xf>
    <xf borderId="0" fillId="6" fontId="1" numFmtId="0" xfId="0" applyAlignment="1" applyFont="1">
      <alignment horizontal="left" vertical="top"/>
    </xf>
    <xf borderId="0" fillId="3" fontId="1" numFmtId="0" xfId="0" applyAlignment="1" applyFont="1">
      <alignment horizontal="left"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wrapText="1"/>
    </xf>
    <xf borderId="0" fillId="0" fontId="1" numFmtId="165" xfId="0" applyAlignment="1" applyFont="1" applyNumberFormat="1">
      <alignment readingOrder="0" shrinkToFit="0" vertical="top" wrapText="1"/>
    </xf>
    <xf borderId="0" fillId="0" fontId="2" numFmtId="0" xfId="0" applyAlignment="1" applyFont="1">
      <alignment readingOrder="0" shrinkToFit="0" wrapText="1"/>
    </xf>
    <xf borderId="0" fillId="0" fontId="6" numFmtId="0" xfId="0" applyAlignment="1" applyFont="1">
      <alignment horizontal="left" shrinkToFit="0" vertical="top" wrapText="1"/>
    </xf>
    <xf borderId="0" fillId="3" fontId="1"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7" numFmtId="0" xfId="0" applyAlignment="1" applyFont="1">
      <alignment horizontal="left" shrinkToFit="0" vertical="top" wrapText="1"/>
    </xf>
    <xf borderId="0" fillId="6" fontId="1"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8" numFmtId="0" xfId="0" applyAlignment="1" applyFont="1">
      <alignment horizontal="left" shrinkToFit="0" vertical="top" wrapText="1"/>
    </xf>
    <xf borderId="0" fillId="0" fontId="1" numFmtId="0" xfId="0" applyAlignment="1" applyFont="1">
      <alignment horizontal="left" readingOrder="0" vertical="top"/>
    </xf>
    <xf borderId="0" fillId="0" fontId="9" numFmtId="0" xfId="0" applyAlignment="1" applyFont="1">
      <alignment horizontal="left" shrinkToFit="0" vertical="top" wrapText="1"/>
    </xf>
    <xf borderId="0" fillId="0" fontId="2" numFmtId="0" xfId="0" applyAlignment="1" applyFont="1">
      <alignment horizontal="left" shrinkToFit="0" vertical="top" wrapText="1"/>
    </xf>
    <xf borderId="0" fillId="8" fontId="10" numFmtId="0" xfId="0" applyAlignment="1" applyFill="1" applyFont="1">
      <alignment shrinkToFit="0" vertical="top" wrapText="1"/>
    </xf>
    <xf borderId="0" fillId="0" fontId="11" numFmtId="0" xfId="0" applyAlignment="1" applyFont="1">
      <alignment shrinkToFit="0" vertical="top" wrapText="1"/>
    </xf>
    <xf borderId="0" fillId="9" fontId="11" numFmtId="0" xfId="0" applyAlignment="1" applyFill="1" applyFont="1">
      <alignment shrinkToFit="0" vertical="top" wrapText="1"/>
    </xf>
    <xf borderId="0" fillId="2" fontId="2" numFmtId="0" xfId="0" applyAlignment="1" applyFont="1">
      <alignment readingOrder="0" shrinkToFit="0" vertical="top" wrapText="1"/>
    </xf>
    <xf borderId="0" fillId="10" fontId="12"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4" fontId="13" numFmtId="0" xfId="0" applyAlignment="1" applyFont="1">
      <alignment readingOrder="0"/>
    </xf>
    <xf borderId="0" fillId="11" fontId="10" numFmtId="0" xfId="0" applyAlignment="1" applyFill="1" applyFont="1">
      <alignment shrinkToFit="0" vertical="top" wrapText="1"/>
    </xf>
    <xf borderId="0" fillId="12" fontId="10" numFmtId="0" xfId="0" applyAlignment="1" applyFill="1" applyFont="1">
      <alignment shrinkToFit="0" vertical="top" wrapText="1"/>
    </xf>
    <xf borderId="0" fillId="0" fontId="10" numFmtId="0" xfId="0" applyAlignment="1" applyFont="1">
      <alignment shrinkToFit="0" vertical="top" wrapText="1"/>
    </xf>
    <xf borderId="0" fillId="13" fontId="10" numFmtId="0" xfId="0" applyAlignment="1" applyFill="1" applyFont="1">
      <alignment shrinkToFit="0" vertical="top" wrapText="1"/>
    </xf>
    <xf borderId="0" fillId="14" fontId="2" numFmtId="0" xfId="0" applyAlignment="1" applyFill="1" applyFont="1">
      <alignment readingOrder="0" shrinkToFit="0" vertical="top" wrapText="1"/>
    </xf>
    <xf borderId="0" fillId="15" fontId="12" numFmtId="0" xfId="0" applyAlignment="1" applyFill="1" applyFont="1">
      <alignment horizontal="left" readingOrder="0" shrinkToFit="0" vertical="top" wrapText="1"/>
    </xf>
    <xf borderId="0" fillId="16" fontId="10" numFmtId="0" xfId="0" applyAlignment="1" applyFill="1" applyFont="1">
      <alignment shrinkToFit="0" vertical="top" wrapText="1"/>
    </xf>
    <xf borderId="0" fillId="17" fontId="10" numFmtId="0" xfId="0" applyAlignment="1" applyFill="1" applyFont="1">
      <alignment shrinkToFit="0" vertical="top" wrapText="1"/>
    </xf>
    <xf borderId="0" fillId="18" fontId="10" numFmtId="0" xfId="0" applyAlignment="1" applyFill="1" applyFont="1">
      <alignment shrinkToFit="0" vertical="top" wrapText="1"/>
    </xf>
    <xf borderId="0" fillId="19" fontId="2" numFmtId="0" xfId="0" applyAlignment="1" applyFill="1" applyFont="1">
      <alignment readingOrder="0" shrinkToFit="0" vertical="top" wrapText="1"/>
    </xf>
    <xf borderId="0" fillId="3" fontId="14" numFmtId="0" xfId="0" applyAlignment="1" applyFont="1">
      <alignment horizontal="left" readingOrder="0" shrinkToFit="0" vertical="top" wrapText="1"/>
    </xf>
    <xf borderId="0" fillId="20" fontId="10" numFmtId="0" xfId="0" applyAlignment="1" applyFill="1" applyFont="1">
      <alignment shrinkToFit="0" vertical="top" wrapText="1"/>
    </xf>
    <xf borderId="0" fillId="21" fontId="10" numFmtId="0" xfId="0" applyAlignment="1" applyFill="1" applyFont="1">
      <alignment shrinkToFit="0" vertical="top" wrapText="1"/>
    </xf>
    <xf borderId="0" fillId="22" fontId="10" numFmtId="0" xfId="0" applyAlignment="1" applyFill="1" applyFont="1">
      <alignment shrinkToFit="0" vertical="top" wrapText="1"/>
    </xf>
    <xf borderId="0" fillId="15" fontId="2" numFmtId="0" xfId="0" applyAlignment="1" applyFont="1">
      <alignment readingOrder="0" shrinkToFit="0" vertical="top" wrapText="1"/>
    </xf>
    <xf borderId="0" fillId="4" fontId="14" numFmtId="0" xfId="0" applyAlignment="1" applyFont="1">
      <alignment horizontal="left" readingOrder="0" shrinkToFit="0" vertical="top" wrapText="1"/>
    </xf>
    <xf borderId="0" fillId="23" fontId="10" numFmtId="0" xfId="0" applyAlignment="1" applyFill="1" applyFont="1">
      <alignment shrinkToFit="0" vertical="top" wrapText="1"/>
    </xf>
    <xf borderId="0" fillId="24" fontId="10" numFmtId="0" xfId="0" applyAlignment="1" applyFill="1" applyFont="1">
      <alignment shrinkToFit="0" vertical="top" wrapText="1"/>
    </xf>
    <xf borderId="0" fillId="25" fontId="10" numFmtId="0" xfId="0" applyAlignment="1" applyFill="1" applyFont="1">
      <alignment shrinkToFit="0" vertical="top" wrapText="1"/>
    </xf>
    <xf borderId="0" fillId="3" fontId="2" numFmtId="0" xfId="0" applyAlignment="1" applyFont="1">
      <alignment readingOrder="0" shrinkToFit="0" vertical="top" wrapText="1"/>
    </xf>
    <xf borderId="0" fillId="14" fontId="14" numFmtId="0" xfId="0" applyAlignment="1" applyFont="1">
      <alignment horizontal="left" readingOrder="0" shrinkToFit="0" vertical="top" wrapText="1"/>
    </xf>
    <xf borderId="0" fillId="7" fontId="1" numFmtId="0" xfId="0" applyAlignment="1" applyFont="1">
      <alignment shrinkToFit="0" vertical="top" wrapText="1"/>
    </xf>
    <xf borderId="0" fillId="26" fontId="10" numFmtId="0" xfId="0" applyAlignment="1" applyFill="1" applyFont="1">
      <alignment shrinkToFit="0" vertical="top" wrapText="1"/>
    </xf>
    <xf borderId="0" fillId="0" fontId="1" numFmtId="0" xfId="0" applyAlignment="1" applyFont="1">
      <alignment horizontal="left" readingOrder="0" shrinkToFit="0" vertical="top" wrapText="1"/>
    </xf>
    <xf borderId="0" fillId="27" fontId="10" numFmtId="0" xfId="0" applyAlignment="1" applyFill="1" applyFont="1">
      <alignment shrinkToFit="0" vertical="top" wrapText="1"/>
    </xf>
    <xf borderId="0" fillId="28" fontId="10" numFmtId="0" xfId="0" applyAlignment="1" applyFill="1" applyFont="1">
      <alignment shrinkToFit="0" vertical="top" wrapText="1"/>
    </xf>
    <xf borderId="0" fillId="0" fontId="1" numFmtId="165" xfId="0" applyAlignment="1" applyFont="1" applyNumberFormat="1">
      <alignment horizontal="left" shrinkToFit="0" vertical="top" wrapText="1"/>
    </xf>
    <xf borderId="0" fillId="0" fontId="1" numFmtId="164" xfId="0" applyAlignment="1" applyFont="1" applyNumberFormat="1">
      <alignment horizontal="left" readingOrder="0" shrinkToFit="0" vertical="top" wrapText="1"/>
    </xf>
    <xf borderId="0" fillId="6" fontId="1" numFmtId="165" xfId="0" applyAlignment="1" applyFont="1" applyNumberFormat="1">
      <alignment horizontal="left" shrinkToFit="0" vertical="top" wrapText="1"/>
    </xf>
    <xf borderId="0" fillId="6" fontId="1" numFmtId="0" xfId="0" applyAlignment="1" applyFont="1">
      <alignment shrinkToFit="0" vertical="top" wrapText="1"/>
    </xf>
    <xf borderId="0" fillId="6" fontId="6"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6" fontId="1" numFmtId="0" xfId="0" applyAlignment="1" applyFont="1">
      <alignment horizontal="left" shrinkToFit="0" vertical="top" wrapText="1"/>
    </xf>
    <xf borderId="0" fillId="6" fontId="6" numFmtId="0" xfId="0" applyAlignment="1" applyFont="1">
      <alignment horizontal="left" shrinkToFit="0" vertical="top" wrapText="1"/>
    </xf>
    <xf borderId="0" fillId="0" fontId="1" numFmtId="0" xfId="0" applyAlignment="1" applyFont="1">
      <alignment shrinkToFit="0" vertical="top" wrapText="1"/>
    </xf>
    <xf borderId="0" fillId="0" fontId="9" numFmtId="0" xfId="0" applyAlignment="1" applyFont="1">
      <alignment horizontal="left" shrinkToFit="0" vertical="top" wrapText="1"/>
    </xf>
    <xf borderId="0" fillId="3" fontId="1" numFmtId="0" xfId="0" applyAlignment="1" applyFont="1">
      <alignment horizontal="left" shrinkToFit="0" vertical="top" wrapText="1"/>
    </xf>
    <xf borderId="0" fillId="0" fontId="1" numFmtId="164" xfId="0" applyAlignment="1" applyFont="1" applyNumberFormat="1">
      <alignment horizontal="left" shrinkToFit="0" vertical="top" wrapText="1"/>
    </xf>
    <xf borderId="0" fillId="0" fontId="15" numFmtId="0" xfId="0" applyAlignment="1" applyFont="1">
      <alignment horizontal="left" readingOrder="0" shrinkToFit="0" vertical="top" wrapText="1"/>
    </xf>
    <xf borderId="0" fillId="0" fontId="6" numFmtId="0" xfId="0" applyAlignment="1" applyFont="1">
      <alignment shrinkToFit="0" vertical="top" wrapText="1"/>
    </xf>
    <xf borderId="0" fillId="0" fontId="15" numFmtId="0" xfId="0" applyAlignment="1" applyFont="1">
      <alignment horizontal="left" readingOrder="0" vertical="top"/>
    </xf>
    <xf borderId="0" fillId="0" fontId="2" numFmtId="0" xfId="0" applyFont="1"/>
    <xf borderId="0" fillId="0" fontId="1" numFmtId="0" xfId="0" applyAlignment="1" applyFont="1">
      <alignment shrinkToFit="0" vertical="top" wrapText="1"/>
    </xf>
    <xf borderId="0" fillId="0" fontId="6" numFmtId="0" xfId="0" applyAlignment="1" applyFont="1">
      <alignment shrinkToFit="0" vertical="top" wrapText="1"/>
    </xf>
    <xf borderId="0" fillId="0" fontId="6" numFmtId="164" xfId="0" applyAlignment="1" applyFont="1" applyNumberFormat="1">
      <alignment horizontal="left" shrinkToFit="0" vertical="top" wrapText="1"/>
    </xf>
    <xf borderId="0" fillId="29" fontId="1" numFmtId="0" xfId="0" applyAlignment="1" applyFill="1" applyFont="1">
      <alignment horizontal="left" shrinkToFit="0" vertical="top" wrapText="1"/>
    </xf>
    <xf borderId="0" fillId="5" fontId="1" numFmtId="0" xfId="0" applyAlignment="1" applyFont="1">
      <alignment shrinkToFit="0" vertical="top" wrapText="1"/>
    </xf>
    <xf borderId="0" fillId="3" fontId="1" numFmtId="0" xfId="0" applyAlignment="1" applyFont="1">
      <alignment shrinkToFit="0" vertical="top" wrapText="1"/>
    </xf>
    <xf borderId="0" fillId="6" fontId="16" numFmtId="0" xfId="0" applyAlignment="1" applyFont="1">
      <alignment readingOrder="0"/>
    </xf>
    <xf borderId="0" fillId="29" fontId="1" numFmtId="0" xfId="0" applyAlignment="1" applyFont="1">
      <alignment shrinkToFit="0" vertical="top" wrapText="1"/>
    </xf>
    <xf borderId="0" fillId="3" fontId="1" numFmtId="0" xfId="0" applyAlignment="1" applyFont="1">
      <alignment shrinkToFit="0" vertical="top" wrapText="1"/>
    </xf>
    <xf borderId="0" fillId="0" fontId="1" numFmtId="0" xfId="0" applyAlignment="1" applyFont="1">
      <alignment shrinkToFit="0" vertical="top" wrapText="0"/>
    </xf>
    <xf borderId="0" fillId="6" fontId="17" numFmtId="0" xfId="0" applyAlignment="1" applyFont="1">
      <alignment vertical="top"/>
    </xf>
    <xf borderId="0" fillId="6" fontId="1" numFmtId="0" xfId="0" applyAlignment="1" applyFont="1">
      <alignment horizontal="left" shrinkToFit="0" vertical="top" wrapText="1"/>
    </xf>
    <xf borderId="0" fillId="0" fontId="18" numFmtId="0" xfId="0" applyAlignment="1" applyFont="1">
      <alignment horizontal="left" shrinkToFit="0" vertical="top" wrapText="1"/>
    </xf>
    <xf borderId="0" fillId="6" fontId="1" numFmtId="164" xfId="0" applyAlignment="1" applyFont="1" applyNumberFormat="1">
      <alignment horizontal="left" shrinkToFit="0" vertical="top" wrapText="1"/>
    </xf>
    <xf borderId="0" fillId="0" fontId="19" numFmtId="0" xfId="0" applyAlignment="1" applyFont="1">
      <alignment horizontal="left" shrinkToFit="0" vertical="top" wrapText="1"/>
    </xf>
    <xf borderId="0" fillId="10" fontId="2" numFmtId="0" xfId="0" applyAlignment="1" applyFont="1">
      <alignment horizontal="left" readingOrder="0" shrinkToFit="0" vertical="top" wrapText="1"/>
    </xf>
    <xf borderId="0" fillId="10" fontId="2" numFmtId="0" xfId="0" applyAlignment="1" applyFont="1">
      <alignment horizontal="left" shrinkToFit="0" vertical="top" wrapText="1"/>
    </xf>
    <xf borderId="0" fillId="15" fontId="2" numFmtId="0" xfId="0" applyAlignment="1" applyFont="1">
      <alignment horizontal="left" readingOrder="0" shrinkToFit="0" vertical="top" wrapText="1"/>
    </xf>
    <xf borderId="0" fillId="15" fontId="2"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left" shrinkToFit="0" vertical="top" wrapText="1"/>
    </xf>
    <xf borderId="0" fillId="14" fontId="2" numFmtId="0" xfId="0" applyAlignment="1" applyFont="1">
      <alignment horizontal="left" readingOrder="0" shrinkToFit="0" vertical="top" wrapText="1"/>
    </xf>
    <xf borderId="0" fillId="14" fontId="2" numFmtId="0" xfId="0" applyAlignment="1" applyFont="1">
      <alignment horizontal="left" shrinkToFit="0" vertical="top" wrapText="1"/>
    </xf>
    <xf borderId="0" fillId="0" fontId="14" numFmtId="0" xfId="0" applyAlignment="1" applyFont="1">
      <alignment horizontal="left" readingOrder="0" shrinkToFit="0" vertical="top" wrapText="1"/>
    </xf>
    <xf borderId="0" fillId="2" fontId="20" numFmtId="0" xfId="0" applyAlignment="1" applyFont="1">
      <alignment readingOrder="0" shrinkToFit="0" vertical="top" wrapText="1"/>
    </xf>
    <xf borderId="0" fillId="2" fontId="20" numFmtId="0" xfId="0" applyAlignment="1" applyFont="1">
      <alignment shrinkToFit="0" vertical="top" wrapText="1"/>
    </xf>
    <xf borderId="0" fillId="2" fontId="2" numFmtId="0" xfId="0" applyFont="1"/>
    <xf borderId="0" fillId="0" fontId="21" numFmtId="0" xfId="0" applyAlignment="1" applyFont="1">
      <alignment shrinkToFit="0" vertical="top" wrapText="1"/>
    </xf>
    <xf borderId="0" fillId="0" fontId="21" numFmtId="0" xfId="0" applyAlignment="1" applyFont="1">
      <alignment vertical="top"/>
    </xf>
    <xf borderId="0" fillId="0" fontId="21" numFmtId="0" xfId="0" applyAlignment="1" applyFont="1">
      <alignment readingOrder="0" shrinkToFit="0" vertical="top" wrapText="1"/>
    </xf>
    <xf borderId="0" fillId="0" fontId="22" numFmtId="0" xfId="0" applyAlignment="1" applyFont="1">
      <alignment readingOrder="0"/>
    </xf>
    <xf borderId="0" fillId="2" fontId="23" numFmtId="0" xfId="0" applyAlignment="1" applyFont="1">
      <alignment readingOrder="0" shrinkToFit="0" vertical="top" wrapText="1"/>
    </xf>
    <xf borderId="0" fillId="6" fontId="23" numFmtId="0" xfId="0" applyAlignment="1" applyFont="1">
      <alignment readingOrder="0" shrinkToFit="0" vertical="top" wrapText="1"/>
    </xf>
    <xf borderId="0" fillId="0" fontId="24" numFmtId="0" xfId="0" applyAlignment="1" applyFont="1">
      <alignment readingOrder="0"/>
    </xf>
    <xf borderId="1" fillId="0" fontId="17" numFmtId="0" xfId="0" applyAlignment="1" applyBorder="1" applyFont="1">
      <alignment horizontal="center" readingOrder="0" vertical="top"/>
    </xf>
    <xf borderId="1" fillId="0" fontId="2" numFmtId="0" xfId="0" applyBorder="1" applyFont="1"/>
    <xf borderId="1" fillId="0" fontId="17" numFmtId="0" xfId="0" applyAlignment="1" applyBorder="1" applyFont="1">
      <alignment horizontal="left" readingOrder="0" vertical="top"/>
    </xf>
    <xf borderId="1" fillId="0" fontId="17" numFmtId="0" xfId="0" applyAlignment="1" applyBorder="1" applyFont="1">
      <alignment horizontal="right" readingOrder="0" vertical="top"/>
    </xf>
    <xf borderId="0" fillId="0" fontId="25" numFmtId="0" xfId="0" applyAlignment="1" applyFont="1">
      <alignment horizontal="left" shrinkToFit="0" vertical="top" wrapText="0"/>
    </xf>
    <xf borderId="2" fillId="0" fontId="26" numFmtId="0" xfId="0" applyAlignment="1" applyBorder="1" applyFont="1">
      <alignment horizontal="center" readingOrder="0" vertical="top"/>
    </xf>
    <xf borderId="2" fillId="0" fontId="2" numFmtId="0" xfId="0" applyBorder="1" applyFont="1"/>
    <xf borderId="2" fillId="0" fontId="27" numFmtId="0" xfId="0" applyAlignment="1" applyBorder="1" applyFont="1">
      <alignment horizontal="left" readingOrder="0" vertical="top"/>
    </xf>
    <xf borderId="2" fillId="0" fontId="17" numFmtId="0" xfId="0" applyAlignment="1" applyBorder="1" applyFont="1">
      <alignment horizontal="right" readingOrder="0" vertical="top"/>
    </xf>
    <xf borderId="0" fillId="0" fontId="26" numFmtId="0" xfId="0" applyAlignment="1" applyFont="1">
      <alignment horizontal="center" readingOrder="0" vertical="top"/>
    </xf>
    <xf borderId="0" fillId="0" fontId="17" numFmtId="0" xfId="0" applyAlignment="1" applyFont="1">
      <alignment horizontal="left" readingOrder="0" vertical="top"/>
    </xf>
    <xf borderId="0" fillId="0" fontId="17" numFmtId="0" xfId="0" applyAlignment="1" applyFont="1">
      <alignment horizontal="right" readingOrder="0" vertical="top"/>
    </xf>
    <xf borderId="0" fillId="0" fontId="25" numFmtId="0" xfId="0" applyAlignment="1" applyFont="1">
      <alignment horizontal="right" readingOrder="0" shrinkToFit="0" vertical="top" wrapText="0"/>
    </xf>
    <xf borderId="2" fillId="0" fontId="25" numFmtId="0" xfId="0" applyAlignment="1" applyBorder="1" applyFont="1">
      <alignment horizontal="center" readingOrder="0" shrinkToFit="0" vertical="top" wrapText="0"/>
    </xf>
    <xf borderId="0" fillId="0" fontId="28" numFmtId="0" xfId="0" applyAlignment="1" applyFont="1">
      <alignment horizontal="left" readingOrder="0" vertical="top"/>
    </xf>
    <xf borderId="0" fillId="0" fontId="25" numFmtId="0" xfId="0" applyAlignment="1" applyFont="1">
      <alignment horizontal="center" readingOrder="0" shrinkToFit="0" vertical="top" wrapText="0"/>
    </xf>
    <xf borderId="0" fillId="0" fontId="29" numFmtId="0" xfId="0" applyAlignment="1" applyFont="1">
      <alignment horizontal="left" readingOrder="0" vertical="top"/>
    </xf>
    <xf borderId="2" fillId="0" fontId="17" numFmtId="0" xfId="0" applyAlignment="1" applyBorder="1" applyFont="1">
      <alignment horizontal="center" readingOrder="0" vertical="top"/>
    </xf>
    <xf borderId="2" fillId="0" fontId="17" numFmtId="0" xfId="0" applyAlignment="1" applyBorder="1" applyFont="1">
      <alignment horizontal="left" readingOrder="0" vertical="top"/>
    </xf>
    <xf borderId="2" fillId="0" fontId="25" numFmtId="0" xfId="0" applyAlignment="1" applyBorder="1" applyFont="1">
      <alignment horizontal="left" readingOrder="0" shrinkToFit="0" vertical="top" wrapText="0"/>
    </xf>
    <xf borderId="0" fillId="0" fontId="17" numFmtId="0" xfId="0" applyAlignment="1" applyFont="1">
      <alignment horizontal="center" readingOrder="0" vertical="top"/>
    </xf>
    <xf borderId="0" fillId="0" fontId="17" numFmtId="0" xfId="0" applyAlignment="1" applyFont="1">
      <alignment horizontal="left" readingOrder="0" vertical="top"/>
    </xf>
    <xf borderId="0" fillId="0" fontId="25" numFmtId="0" xfId="0" applyAlignment="1" applyFont="1">
      <alignment horizontal="left" readingOrder="0" shrinkToFit="0" vertical="top" wrapText="0"/>
    </xf>
    <xf borderId="2" fillId="0" fontId="17" numFmtId="0" xfId="0" applyAlignment="1" applyBorder="1" applyFont="1">
      <alignment horizontal="left" readingOrder="0" vertical="top"/>
    </xf>
    <xf borderId="0" fillId="30" fontId="6" numFmtId="0" xfId="0" applyAlignment="1" applyFill="1" applyFont="1">
      <alignment horizontal="left" readingOrder="0" shrinkToFit="0" vertical="top" wrapText="1"/>
    </xf>
    <xf borderId="0" fillId="30" fontId="6" numFmtId="0" xfId="0" applyAlignment="1" applyFont="1">
      <alignment horizontal="left" shrinkToFit="0" vertical="top" wrapText="1"/>
    </xf>
    <xf borderId="0" fillId="3" fontId="6" numFmtId="0" xfId="0" applyAlignment="1" applyFont="1">
      <alignment horizontal="left" readingOrder="0" shrinkToFit="0" vertical="top" wrapText="1"/>
    </xf>
    <xf borderId="0" fillId="30" fontId="6" numFmtId="164" xfId="0" applyAlignment="1" applyFont="1" applyNumberFormat="1">
      <alignment horizontal="left" shrinkToFit="0" vertical="top" wrapText="1"/>
    </xf>
    <xf borderId="0" fillId="4" fontId="6" numFmtId="0" xfId="0" applyAlignment="1" applyFont="1">
      <alignment horizontal="left" readingOrder="0" shrinkToFit="0" vertical="top" wrapText="1"/>
    </xf>
    <xf borderId="0" fillId="0" fontId="1" numFmtId="0" xfId="0" applyFont="1"/>
    <xf borderId="0" fillId="0" fontId="9" numFmtId="0" xfId="0" applyAlignment="1" applyFont="1">
      <alignment shrinkToFit="0" vertical="top" wrapText="1"/>
    </xf>
    <xf borderId="0" fillId="0" fontId="1" numFmtId="0" xfId="0" applyAlignment="1" applyFont="1">
      <alignment vertical="top"/>
    </xf>
    <xf borderId="0" fillId="0" fontId="1" numFmtId="0" xfId="0" applyAlignment="1" applyFont="1">
      <alignment vertical="top"/>
    </xf>
    <xf borderId="2" fillId="0" fontId="25" numFmtId="0" xfId="0" applyAlignment="1" applyBorder="1" applyFont="1">
      <alignment horizontal="right" readingOrder="0" shrinkToFit="0" vertical="top" wrapText="0"/>
    </xf>
    <xf borderId="0" fillId="0" fontId="26" numFmtId="0" xfId="0" applyAlignment="1" applyFont="1">
      <alignment horizontal="left" readingOrder="0" vertical="top"/>
    </xf>
    <xf borderId="0" fillId="0" fontId="9" numFmtId="0" xfId="0" applyAlignment="1" applyFont="1">
      <alignment shrinkToFit="0" vertical="top" wrapText="0"/>
    </xf>
    <xf borderId="0" fillId="30" fontId="30" numFmtId="0" xfId="0" applyAlignment="1" applyFont="1">
      <alignment shrinkToFit="0" vertical="top" wrapText="1"/>
    </xf>
    <xf borderId="0" fillId="5" fontId="30" numFmtId="0" xfId="0" applyAlignment="1" applyFont="1">
      <alignment shrinkToFit="0" vertical="top" wrapText="1"/>
    </xf>
    <xf borderId="0" fillId="30" fontId="17" numFmtId="0" xfId="0" applyAlignment="1" applyFont="1">
      <alignment vertical="top"/>
    </xf>
    <xf borderId="0" fillId="3" fontId="30" numFmtId="0" xfId="0" applyAlignment="1" applyFont="1">
      <alignment shrinkToFit="0" vertical="top" wrapText="1"/>
    </xf>
    <xf borderId="0" fillId="14" fontId="9" numFmtId="0" xfId="0" applyAlignment="1" applyFont="1">
      <alignment shrinkToFit="0" vertical="top" wrapText="1"/>
    </xf>
    <xf borderId="0" fillId="0" fontId="1" numFmtId="0" xfId="0" applyAlignment="1" applyFont="1">
      <alignment horizontal="right" shrinkToFit="0" vertical="top" wrapText="1"/>
    </xf>
    <xf borderId="0" fillId="0" fontId="8" numFmtId="0" xfId="0" applyAlignment="1" applyFont="1">
      <alignment shrinkToFit="0" vertical="top" wrapText="1"/>
    </xf>
    <xf borderId="0" fillId="6" fontId="6" numFmtId="0" xfId="0" applyAlignment="1" applyFont="1">
      <alignment shrinkToFit="0" vertical="top" wrapText="1"/>
    </xf>
    <xf borderId="0" fillId="6" fontId="7" numFmtId="0" xfId="0" applyAlignment="1" applyFont="1">
      <alignment shrinkToFit="0" vertical="top" wrapText="1"/>
    </xf>
    <xf borderId="0" fillId="6" fontId="1" numFmtId="0" xfId="0" applyAlignment="1" applyFont="1">
      <alignment shrinkToFit="0" vertical="top" wrapText="1"/>
    </xf>
    <xf borderId="0" fillId="0" fontId="1" numFmtId="0" xfId="0" applyAlignment="1" applyFont="1">
      <alignment shrinkToFit="0" wrapText="1"/>
    </xf>
    <xf borderId="0" fillId="3" fontId="2" numFmtId="0" xfId="0" applyAlignment="1" applyFont="1">
      <alignment shrinkToFit="0" wrapText="0"/>
    </xf>
    <xf borderId="0" fillId="3" fontId="2" numFmtId="0" xfId="0" applyAlignment="1" applyFont="1">
      <alignment shrinkToFit="0" wrapText="1"/>
    </xf>
    <xf borderId="0" fillId="3" fontId="2" numFmtId="9" xfId="0" applyAlignment="1" applyFont="1" applyNumberFormat="1">
      <alignment horizontal="left" shrinkToFit="0" wrapText="1"/>
    </xf>
    <xf borderId="0" fillId="0" fontId="2" numFmtId="0" xfId="0" applyAlignment="1" applyFont="1">
      <alignment horizontal="right" readingOrder="0" shrinkToFit="0" wrapText="1"/>
    </xf>
    <xf borderId="0" fillId="14" fontId="2" numFmtId="0" xfId="0" applyAlignment="1" applyFont="1">
      <alignment horizontal="right" readingOrder="0" shrinkToFit="0" wrapText="1"/>
    </xf>
    <xf borderId="0" fillId="14" fontId="2" numFmtId="0" xfId="0" applyAlignment="1" applyFont="1">
      <alignment shrinkToFit="0" wrapText="1"/>
    </xf>
    <xf borderId="0" fillId="4" fontId="2" numFmtId="0" xfId="0" applyAlignment="1" applyFont="1">
      <alignment horizontal="right" readingOrder="0" shrinkToFit="0" wrapText="1"/>
    </xf>
    <xf borderId="0" fillId="4" fontId="2" numFmtId="0" xfId="0" applyAlignment="1" applyFont="1">
      <alignment shrinkToFit="0" wrapText="1"/>
    </xf>
    <xf borderId="0" fillId="0" fontId="2" numFmtId="9" xfId="0" applyAlignment="1" applyFont="1" applyNumberFormat="1">
      <alignment horizontal="left" shrinkToFit="0" wrapText="1"/>
    </xf>
    <xf borderId="0" fillId="14" fontId="22" numFmtId="0" xfId="0" applyAlignment="1" applyFont="1">
      <alignment readingOrder="0" shrinkToFit="0" wrapText="1"/>
    </xf>
    <xf borderId="0" fillId="3" fontId="22"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268" sheet="Merged AppCloud Controls"/>
  </cacheSource>
  <cacheFields>
    <cacheField name="Index" numFmtId="0">
      <sharedItems containsSemiMixedTypes="0" containsString="0" containsNumber="1" containsInteger="1">
        <n v="774.0"/>
        <n v="790.0"/>
        <n v="801.0"/>
        <n v="812.0"/>
        <n v="823.0"/>
        <n v="831.0"/>
        <n v="839.0"/>
        <n v="847.0"/>
        <n v="869.0"/>
        <n v="642.0"/>
        <n v="668.0"/>
        <n v="690.0"/>
        <n v="703.0"/>
        <n v="713.0"/>
        <n v="719.0"/>
        <n v="724.0"/>
        <n v="736.0"/>
        <n v="760.0"/>
        <n v="775.0"/>
        <n v="791.0"/>
        <n v="802.0"/>
        <n v="813.0"/>
        <n v="870.0"/>
        <n v="644.0"/>
        <n v="670.0"/>
        <n v="737.0"/>
        <n v="632.0"/>
        <n v="655.0"/>
        <n v="678.0"/>
        <n v="745.0"/>
        <n v="628.0"/>
        <n v="643.0"/>
        <n v="669.0"/>
        <n v="648.0"/>
        <n v="673.0"/>
        <n v="693.0"/>
        <n v="706.0"/>
        <n v="740.0"/>
        <n v="629.0"/>
        <n v="656.0"/>
        <n v="679.0"/>
        <n v="698.0"/>
        <n v="710.0"/>
        <n v="746.0"/>
        <n v="783.0"/>
        <n v="784.0"/>
        <n v="797.0"/>
        <n v="808.0"/>
        <n v="819.0"/>
        <n v="827.0"/>
        <n v="835.0"/>
        <n v="843.0"/>
        <n v="849.0"/>
        <n v="854.0"/>
        <n v="858.0"/>
        <n v="861.0"/>
        <n v="862.0"/>
        <n v="877.0"/>
        <n v="633.0"/>
        <n v="650.0"/>
        <n v="780.0"/>
        <n v="795.0"/>
        <n v="806.0"/>
        <n v="817.0"/>
        <n v="874.0"/>
        <n v="657.0"/>
        <n v="680.0"/>
        <n v="699.0"/>
        <n v="711.0"/>
        <n v="747.0"/>
        <n v="756.0"/>
        <n v="645.0"/>
        <n v="671.0"/>
        <n v="691.0"/>
        <n v="704.0"/>
        <n v="738.0"/>
        <n v="636.0"/>
        <n v="663.0"/>
        <n v="731.0"/>
        <n v="753.0"/>
        <n v="624.0"/>
        <n v="635.0"/>
        <n v="662.0"/>
        <n v="685.0"/>
        <n v="765.0"/>
        <n v="766.0"/>
        <n v="785.0"/>
        <n v="798.0"/>
        <n v="809.0"/>
        <n v="820.0"/>
        <n v="828.0"/>
        <n v="836.0"/>
        <n v="844.0"/>
        <n v="850.0"/>
        <n v="856.0"/>
        <n v="859.0"/>
        <n v="863.0"/>
        <n v="755.0"/>
        <n v="771.0"/>
        <n v="867.0"/>
        <n v="733.0"/>
        <n v="627.0"/>
        <n v="641.0"/>
        <n v="667.0"/>
        <n v="689.0"/>
        <n v="758.0"/>
        <n v="767.0"/>
        <n v="786.0"/>
        <n v="864.0"/>
        <n v="654.0"/>
        <n v="744.0"/>
        <n v="653.0"/>
        <n v="677.0"/>
        <n v="697.0"/>
        <n v="709.0"/>
        <n v="717.0"/>
        <n v="722.0"/>
        <n v="743.0"/>
        <n v="757.0"/>
        <n v="763.0"/>
        <n v="647.0"/>
        <n v="672.0"/>
        <n v="692.0"/>
        <n v="705.0"/>
        <n v="714.0"/>
        <n v="739.0"/>
        <n v="750.0"/>
        <n v="768.0"/>
        <n v="769.0"/>
        <n v="787.0"/>
        <n v="799.0"/>
        <n v="810.0"/>
        <n v="821.0"/>
        <n v="829.0"/>
        <n v="837.0"/>
        <n v="845.0"/>
        <n v="851.0"/>
        <n v="865.0"/>
        <n v="649.0"/>
        <n v="674.0"/>
        <n v="694.0"/>
        <n v="741.0"/>
        <n v="776.0"/>
        <n v="777.0"/>
        <n v="792.0"/>
        <n v="803.0"/>
        <n v="814.0"/>
        <n v="824.0"/>
        <n v="832.0"/>
        <n v="840.0"/>
        <n v="871.0"/>
        <n v="778.0"/>
        <n v="793.0"/>
        <n v="804.0"/>
        <n v="815.0"/>
        <n v="825.0"/>
        <n v="833.0"/>
        <n v="841.0"/>
        <n v="848.0"/>
        <n v="853.0"/>
        <n v="872.0"/>
        <n v="660.0"/>
        <n v="683.0"/>
        <n v="751.0"/>
        <n v="640.0"/>
        <n v="666.0"/>
        <n v="688.0"/>
        <n v="735.0"/>
        <n v="639.0"/>
        <n v="665.0"/>
        <n v="687.0"/>
        <n v="734.0"/>
        <n v="754.0"/>
        <n v="855.0"/>
        <n v="659.0"/>
        <n v="682.0"/>
        <n v="701.0"/>
        <n v="749.0"/>
        <n v="625.0"/>
        <n v="637.0"/>
        <n v="651.0"/>
        <n v="675.0"/>
        <n v="695.0"/>
        <n v="707.0"/>
        <n v="715.0"/>
        <n v="720.0"/>
        <n v="725.0"/>
        <n v="727.0"/>
        <n v="729.0"/>
        <n v="742.0"/>
        <n v="626.0"/>
        <n v="779.0"/>
        <n v="794.0"/>
        <n v="805.0"/>
        <n v="816.0"/>
        <n v="826.0"/>
        <n v="834.0"/>
        <n v="842.0"/>
        <n v="873.0"/>
        <n v="631.0"/>
        <n v="658.0"/>
        <n v="681.0"/>
        <n v="700.0"/>
        <n v="712.0"/>
        <n v="718.0"/>
        <n v="723.0"/>
        <n v="726.0"/>
        <n v="728.0"/>
        <n v="730.0"/>
        <n v="748.0"/>
        <n v="764.0"/>
        <n v="759.0"/>
        <n v="772.0"/>
        <n v="773.0"/>
        <n v="789.0"/>
        <n v="800.0"/>
        <n v="811.0"/>
        <n v="822.0"/>
        <n v="830.0"/>
        <n v="838.0"/>
        <n v="846.0"/>
        <n v="852.0"/>
        <n v="857.0"/>
        <n v="860.0"/>
        <n v="868.0"/>
        <n v="634.0"/>
        <n v="652.0"/>
        <n v="676.0"/>
        <n v="696.0"/>
        <n v="708.0"/>
        <n v="716.0"/>
        <n v="721.0"/>
        <n v="762.0"/>
        <n v="782.0"/>
        <n v="796.0"/>
        <n v="807.0"/>
        <n v="818.0"/>
        <n v="876.0"/>
        <n v="781.0"/>
        <n v="875.0"/>
        <n v="661.0"/>
        <n v="684.0"/>
        <n v="702.0"/>
        <n v="752.0"/>
        <n v="638.0"/>
        <n v="664.0"/>
        <n v="686.0"/>
        <n v="732.0"/>
        <n v="761.0"/>
        <n v="770.0"/>
        <n v="788.0"/>
        <n v="866.0"/>
        <n v="630.0"/>
        <n v="646.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sharedItems>
    </cacheField>
    <cacheField name="High level mapping" numFmtId="0">
      <sharedItems>
        <s v="People &amp; process"/>
        <s v="Site security"/>
        <s v="Cloud platform"/>
        <s v="Infra mgt"/>
        <s v="Dev lifecycle"/>
      </sharedItems>
    </cacheField>
    <cacheField name="Control Domain" numFmtId="0">
      <sharedItems containsBlank="1">
        <s v="Identity &amp; Access Management"/>
        <s v="Controlled Use of Administrative Privileges"/>
        <s v="Datacenter Security"/>
        <m/>
        <s v="Boundary Defense"/>
        <s v="Account Monitoring and Control"/>
        <s v="Secure Configuration for Network Devices, such as Firewalls, Routers and Switches"/>
        <s v="Human Resources"/>
        <s v="Business Continuity Management &amp; Operational Resilience"/>
        <s v="Custom"/>
        <s v="Penetration Tests and Red Team Exercises"/>
        <s v="Data Protection"/>
        <s v="Infrastructure &amp; Virtualization Security"/>
        <s v="Data Security &amp; Information Lifecycle Management"/>
        <s v="Governance and Risk Management"/>
        <s v="Supply Chain Management, Transparency, and Accountability"/>
        <s v="Limitation and Control of Network Ports, Protocols, and Services"/>
        <s v="Continuous Vulnerability Management"/>
        <s v="Data Recovery Capabilities"/>
        <s v="Secure Configuration for Hardware and Software on Mobile Devices, Laptops, Workstations and Servers"/>
        <s v="Security Incident Management, E-Discovery, &amp; Cloud Forensics"/>
        <s v="Encryption &amp; Key Management"/>
        <s v="Maintenance, Monitoring and Analysis of Audit Logs"/>
        <s v="Controlled Access Based on the Need to Know"/>
        <s v="Mobile Security"/>
        <s v="Threat and Vulnerability Management"/>
        <s v="Application &amp; Interface Security"/>
        <s v="Audit Assurance &amp; Compliance"/>
        <s v="Change Control &amp; Configuration Management"/>
        <s v="Application Software Security"/>
        <s v="Interoperability &amp; Portability"/>
        <s v="Authentication"/>
        <s v="Session Management"/>
        <s v="Communications"/>
        <s v="Inventory and Control of Hardware Assets"/>
        <s v="Inventory and Control of Software Assets"/>
        <s v="Wireless Access Control"/>
        <s v="Implement a Security Awareness and Training Program"/>
        <s v="Incident Response and Management"/>
        <s v="Email and Web Browser Protections"/>
        <s v="Malware Defenses"/>
        <s v="Architecture, Design and Threat Modeling"/>
        <s v="Access Control"/>
        <s v="Validation, Sanitization and Encoding"/>
        <s v="Stored Cryptography"/>
        <s v="Error Handling and Logging"/>
        <s v="Malicious Code"/>
        <s v="Business Logic"/>
        <s v="File and Resources"/>
        <s v="API and Web Service"/>
        <s v="Configuration"/>
      </sharedItems>
    </cacheField>
    <cacheField name="Control Sub Domain" numFmtId="0">
      <sharedItems containsBlank="1">
        <s v="User Access Authorization"/>
        <s v="Use Unique Passwords"/>
        <s v="Change Default Passwords"/>
        <s v="Segregation of Duties"/>
        <s v="Maintain Inventory of Administrative Accounts"/>
        <s v="User Access Reviews"/>
        <s v="Controlled Access Points"/>
        <s v="Secure Area Authorization"/>
        <s v="Unauthorized Persons Entry"/>
        <m/>
        <s v="Maintain an Inventory of Network Boundaries"/>
        <s v="Lock Workstation Sessions After Inactivity"/>
        <s v="Manage Network Devices Using Multi-Factor Authentication and Encrypted Sessions"/>
        <s v="Background Screening"/>
        <s v="Asset Management"/>
        <s v="Business Continuity Planning"/>
        <s v="Retention Policy"/>
        <s v="Business Continuity Testing"/>
        <s v="User Access"/>
        <s v="Client Assets"/>
        <s v="Conduct Regular External and Internal Penetration Tests"/>
        <s v="Establish a Penetration Testing Program"/>
        <s v="Monitor and Block Unauthorized Network Traffic"/>
        <s v="Non-Disclosure Agreements"/>
        <s v="Asset Returns"/>
        <s v="Audit Logging / Intrusion Detection"/>
        <s v="Classification"/>
        <s v="Require All Remote Login to Use Multi-factor Authentication"/>
        <s v="Off-Site Equipment"/>
        <s v="Policy"/>
        <s v="Datacenter Utilities / Environmental Conditions"/>
        <s v="Management Oversight"/>
        <s v="Provider Internal Assessments"/>
        <s v="Apply Host-based Firewalls or Port Filtering"/>
        <s v="Deploy Automated Operating System Patch Management Tools"/>
        <s v="Ensure Only Approved Ports, Protocols and Services Are Running"/>
        <s v="Credential Lifecycle / Provision Management"/>
        <s v="Ensure Protection of Backups"/>
        <s v="Run Automated Vulnerability Scanning Tools"/>
        <s v="Clock Synchronization"/>
        <s v="Establish Secure Configurations"/>
        <s v="Wireless Security"/>
        <s v="Network Security"/>
        <s v="Incident Management"/>
        <s v="Incident Reporting"/>
        <s v="Deploy Application Layer Filtering Proxy Server"/>
        <s v="Data Focus Risk Assessments"/>
        <s v="OS Hardening and Base Controls"/>
        <s v="Deploy Network-based IDS Sensor"/>
        <s v="Perform Authenticated Vulnerability Scanning"/>
        <s v="Key Generation"/>
        <s v="Deploy SIEM or Log Analytic tool"/>
        <s v="Enforce Detail Logging for Access or Changes to Sensitive Data"/>
        <s v="Approved Applications"/>
        <s v="Encrypt the Hard Drive of All Mobile Devices."/>
        <s v="Jailbreaking and Rooting"/>
        <s v="Remote Wipe"/>
        <s v="Lockout Screen"/>
        <s v="Encryption"/>
        <s v="Mobile Device Management"/>
        <s v="Packaging"/>
        <s v="Training / Awareness"/>
        <s v="Technology Acceptable Use"/>
        <s v="Awareness and Training"/>
        <s v="Policy Impact on Risk Assessments"/>
        <s v="Searches"/>
        <s v="Management Support/Involvement"/>
        <s v="Sensitive Data Protection"/>
        <s v="Shipping"/>
        <s v="Anti-Virus / Malicious Software"/>
        <s v="Roles / Responsibilities"/>
        <s v="Transport Vehicles"/>
        <s v="Application Security"/>
        <s v="Customer Access Requirements"/>
        <s v="Data Integrity"/>
        <s v="Data Security / Integrity"/>
        <s v="Audit Planning"/>
        <s v="Independent Audits"/>
        <s v="Information System Regulatory Mapping"/>
        <s v="Documentation"/>
        <s v="Environmental Risks"/>
        <s v="Equipment Location"/>
        <s v="Equipment Maintenance"/>
        <s v="Equipment Power Failures"/>
        <s v="Impact Analysis"/>
        <s v="New Development / Acquisition"/>
        <s v="Outsourced Development"/>
        <s v="Quality Testing"/>
        <s v="Unauthorized Software Installations"/>
        <s v="Production Changes"/>
        <s v="Equipment Identification"/>
        <s v="Off-Site Authorization"/>
        <s v="Data Inventory / Flows"/>
        <s v="Ecommerce Transactions"/>
        <s v="Handling / Labeling / Security Policy"/>
        <s v="Non-Production Data"/>
        <s v="Ownership / Stewardship"/>
        <s v="Secure Disposal"/>
        <s v="Storage and Access"/>
        <s v="Baseline Requirements"/>
        <s v="Management Program"/>
        <s v="Policy Enforcement"/>
        <s v="Policy Reviews"/>
        <s v="Risk Assessments"/>
        <s v="Risk Management Framework"/>
        <s v="Employment Agreements"/>
        <s v="Employment Termination"/>
        <s v="User Responsibility"/>
        <s v="Workspace"/>
        <s v="Audit Tools Access"/>
        <s v="Diagnostic / Configuration Ports Access"/>
        <s v="Policies and Procedures"/>
        <s v="Source Code Access Restriction"/>
        <s v="Third Party Access"/>
        <s v="Trusted Sources"/>
        <s v="User Access Revocation"/>
        <s v="User ID Credentials"/>
        <s v="Utility Programs Access"/>
        <s v="Change Detection"/>
        <s v="Information System Documentation"/>
        <s v="Vulnerability Management"/>
        <s v="Ensure Explicit Error Checking is Performed for All In-house Developed Software"/>
        <s v="Production / Non-Production Environments"/>
        <s v="Segmentation"/>
        <s v="VM Security - Data Protection"/>
        <s v="Hypervisor Hardening"/>
        <s v="Network Architecture"/>
        <s v="APIs"/>
        <s v="Data Request"/>
        <s v="Policy &amp; Legal"/>
        <s v="Standardized Network Protocols"/>
        <s v="Virtualization"/>
        <s v="Anti-Malware"/>
        <s v="Application Stores"/>
        <s v="Approved Software for BYOD"/>
        <s v="Cloud Based Services"/>
        <s v="Compatibility"/>
        <s v="Device Eligibility"/>
        <s v="Device Inventory"/>
        <s v="Device Management"/>
        <s v="Legal"/>
        <s v="Operating Systems"/>
        <s v="Passwords"/>
        <s v="Security Patches"/>
        <s v="Users"/>
        <s v="Contact / Authority Maintenance"/>
        <s v="Incident Response Legal Preparation"/>
        <s v="Incident Response Metrics"/>
        <s v="Data Quality and Integrity"/>
        <s v="Network / Infrastructure Services"/>
        <s v="Supply Chain Agreements"/>
        <s v="Supply Chain Governance Reviews"/>
        <s v="Supply Chain Metrics"/>
        <s v="Third Party Assessment"/>
        <s v="Third Party Audits"/>
        <s v="Vulnerability / Patch Management"/>
        <s v="Mobile Code"/>
        <s v="Encrypt or Hash all Authentication Credentials"/>
        <s v="Disable Dormant Accounts"/>
        <s v="General Authenticator"/>
        <s v="Session Logout and Timeout"/>
        <s v="Manage Network Infrastructure Through a Dedicated Network"/>
        <s v="Scan for Unauthorized Connections across Trusted Network Boundaries"/>
        <s v="Use Multifactor Authentication For All Administrative Access"/>
        <s v="Utilize Three Synchronized Time Sources"/>
        <s v="Use Only Standardized and Extensively Reviewed Encryption Algorithms"/>
        <s v="Server Communications Security"/>
        <s v="Utilize Client Certificates to Authenticate Hardware Assets"/>
        <s v="Service Authentication"/>
        <s v="Configure Centralized Point of Authentication"/>
        <s v="Maintain Inventory of Authorized Software"/>
        <s v="Maintain Detailed Asset Inventory"/>
        <s v="Perform Regular Automated Port Scans"/>
        <s v="Utilize an Active Discovery Tool"/>
        <s v="Use a Passive Asset Discovery Tool"/>
        <s v="Use DHCP Logging to Update Asset Inventory"/>
        <s v="Maintain Asset Inventory Information"/>
        <s v="Address Unauthorized Assets"/>
        <s v="Deploy Port Level Access Control"/>
        <s v="Ensure Regular Automated Back Ups"/>
        <s v="Perform Complete System Backups"/>
        <s v="Test Data on Backup Media"/>
        <s v="Ensure Backups Have At least One Non-Continuously Addressable Destination"/>
        <s v="Maintain Standard Security Configurations for Network Devices"/>
        <s v="Document Traffic Configuration Rules"/>
        <s v="Use Automated Tools to Verify Standard Device Configurations and Detect Changes"/>
        <s v="Install the Latest Stable Version of Any Security-related Updates on All Network Devices"/>
        <s v="Use Dedicated Machines For All Network Administrative Tasks"/>
        <s v="Decrypt Network Traffic at Proxy"/>
        <s v="Manage All Devices Remotely Logging into Internal Network"/>
        <s v="Deny Communications with Known Malicious IP Addresses"/>
        <s v="Deny Communication over Unauthorized Ports"/>
        <s v="Configure Monitoring Systems to Record Network Packets"/>
        <s v="Deploy Network-Based Intrusion Prevention Systems"/>
        <s v="Deploy NetFlow Collection on Networking Boundary Devices"/>
        <s v="Maintain an Inventory Sensitive Information"/>
        <s v="Remove Sensitive Data or Systems Not Regularly Accessed by Organization"/>
        <s v="Only Allow Access to Authorized Cloud Storage or Email Providers"/>
        <s v="Monitor and Detect Any Unauthorized Use of Encryption"/>
        <s v="Manage USB Devices"/>
        <s v="Manage System's External Removable Media's Read/write Configurations"/>
        <s v="Encrypt Data on USB Storage Devices"/>
        <s v="Segment the Network Based on Sensitivity"/>
        <s v="Enable Firewall Filtering Between VLANs"/>
        <s v="Disable Workstation to Workstation Communication"/>
        <s v="Encrypt All Sensitive Information in Transit"/>
        <s v="Utilize an Active Discovery Tool to Identify Sensitive Data"/>
        <s v="Protect Information through  Access Control Lists"/>
        <s v="Enforce Access Control to Data through Automated Tools"/>
        <s v="Encrypt Sensitive Information at Rest"/>
        <s v="Maintain an Inventory of Authorized Wireless Access Points"/>
        <s v="Create Separate Wireless Network for Personal and Untrusted Devices"/>
        <s v="Detect Wireless Access Points Connected to the Wired Network"/>
        <s v="Use a Wireless Intrusion Detection System"/>
        <s v="Disable Wireless Access on Devices if Not Required"/>
        <s v="Limit Wireless Access on Client Devices"/>
        <s v="Disable Peer-to-peer Wireless Network Capabilities on Wireless Clients"/>
        <s v="Leverage the Advanced Encryption Standard (AES) to Encrypt Wireless Data"/>
        <s v="Use Wireless Authentication Protocols that Require Mutual, Multi-Factor Authentication"/>
        <s v="Disable Wireless Peripheral Access of Devices"/>
        <s v="Maintain an Inventory of Authentication Systems"/>
        <s v="Ensure All Accounts Have An Expiration Date"/>
        <s v="Monitor Attempts to Access Deactivated Accounts"/>
        <s v="Alert on Account Login Behavior Deviation"/>
        <s v="Require Multi-factor Authentication"/>
        <s v="Encrypt Transmittal of Username and Authentication Credentials"/>
        <s v="Maintain an Inventory of Accounts"/>
        <s v="Establish Process for Revoking Access"/>
        <s v="Disable Any Unassociated Accounts"/>
        <s v="Perform a Skills Gap Analysis"/>
        <s v="Deliver Training to Fill the Skills Gap"/>
        <s v="Implement a Security Awareness Program"/>
        <s v="Update Awareness Content Frequently"/>
        <s v="Train Workforce on Secure Authentication"/>
        <s v="Train Workforce on Identifying Social Engineering Attacks"/>
        <s v="Train Workforce on Sensitive Data Handling"/>
        <s v="Train Workforce on Causes of Unintentional Data Exposure"/>
        <s v="Train Workforce Members on Identifying and Reporting Incidents"/>
        <s v="Establish Secure Coding Practices"/>
        <s v="Deploy Web Application Firewalls (WAFs)"/>
        <s v="Use Standard Hardening Configuration Templates for Databases"/>
        <s v="Verify That Acquired Software is Still Supported"/>
        <s v="Only Use Up-to-date And Trusted Third-Party Components"/>
        <s v="Ensure Software Development Personnel are Trained in Secure Coding"/>
        <s v="Apply Static and Dynamic Code Analysis Tools"/>
        <s v="Establish a Process to Accept and Address Reports of Software Vulnerabilities"/>
        <s v="Separate Production and Non-Production Systems"/>
        <s v="Document Incident Response Procedures"/>
        <s v="Assign Job Titles and Duties for Incident Response"/>
        <s v="Designate Management Personnel to Support Incident Handling"/>
        <s v="Devise Organization-wide Standards for Reporting Incidents"/>
        <s v="Maintain Contact Information For Reporting Security Incidents"/>
        <s v="Publish Information Regarding Reporting Computer Anomalies and Incidents"/>
        <s v="Conduct Periodic Incident Scenario Sessions for Personnel"/>
        <s v="Create Incident Scoring and Prioritization Schema"/>
        <s v="Physically or Logically Segregate High Risk Applications"/>
        <s v="Ensure Software is Supported by Vendor"/>
        <s v="Utilize Software Inventory Tools"/>
        <s v="Track Software Inventory Information"/>
        <s v="Integrate Software and Hardware Asset Inventories"/>
        <s v="Address unapproved software"/>
        <s v="Utilize Application Whitelisting"/>
        <s v="Implement Application Whitelisting of Libraries"/>
        <s v="Implement Application Whitelisting of Scripts"/>
        <s v="Perform Periodic Red Team Exercises"/>
        <s v="Include Tests for Presence of Unprotected System Information and Artifacts"/>
        <s v="Create Test Bed for Elements Not Typically Tested in Production"/>
        <s v="Use Vulnerability Scanning and Penetration Testing Tools in Concert"/>
        <s v="Ensure Results from Penetration Test are Documented Using Open, Machine-readable Standards"/>
        <s v="Control and Monitor Accounts Associated with Penetration Testing"/>
        <s v="Protect Dedicated Assessment Accounts"/>
        <s v="Deploy Automated Software Patch Management Tools"/>
        <s v="Compare Back-to-back Vulnerability Scans"/>
        <s v="Utilize a Risk-rating Process"/>
        <s v="Ensure the Use of Dedicated Administrative Accounts"/>
        <s v="Use of Dedicated Machines For All Administrative Tasks"/>
        <s v="Limit Access to Script Tools"/>
        <s v="Log and Alert on Changes to Administrative Group Membership"/>
        <s v="Log and Alert on Unsuccessful Administrative Account Login"/>
        <s v="Maintain Secure Images"/>
        <s v="Securely Store Master Images"/>
        <s v="Deploy System Configuration Management Tools"/>
        <s v="Implement Automated Configuration Monitoring Systems"/>
        <s v="Activate audit logging"/>
        <s v="Enable Detailed Logging"/>
        <s v="Ensure adequate storage for logs"/>
        <s v="Central Log Management"/>
        <s v="Regularly Review Logs"/>
        <s v="Regularly Tune SIEM"/>
        <s v="Ensure Use of Only Fully Supported Browsers and Email Clients"/>
        <s v="Sandbox All Email Attachments"/>
        <s v="Disable Unnecessary or Unauthorized Browser or Email Client Plugins"/>
        <s v="Limit Use of Scripting Languages in Web Browsers and Email Clients"/>
        <s v="Maintain and Enforce Network-Based URL Filters"/>
        <s v="Subscribe to URL-Categorization service"/>
        <s v="Log all URL requests"/>
        <s v="Use of DNS Filtering Services"/>
        <s v="Implement DMARC and Enable Receiver-Side Verification"/>
        <s v="Block Unnecessary File Types"/>
        <s v="Utilize Centrally Managed Anti-malware Software"/>
        <s v="Ensure Anti-Malware Software and Signatures are Updated"/>
        <s v="Enable Operating System Anti-Exploitation Features/ Deploy Anti-Exploit Technologies"/>
        <s v="Configure Anti-Malware Scanning of Removable Devices"/>
        <s v="Configure Devices Not To Auto-run Content"/>
        <s v="Centralize Anti-malware Logging"/>
        <s v="Enable DNS Query Logging"/>
        <s v="Enable Command-line Audit Logging"/>
        <s v="Associate Active Ports, Services and Protocols to Asset Inventory"/>
        <s v="Implement Application Firewalls"/>
        <s v="Secure Software Development Lifecycle Requirements"/>
        <s v="Authentication Architectural Requirements"/>
        <s v="Session Management Architectural Requirements"/>
        <s v="Access Control Architectural Requirements"/>
        <s v="Input and Output Architectural Requirements"/>
        <s v="Cryptographic Architectural Requirements"/>
        <s v="Errors, Logging and Auditing Architectural Requirements"/>
        <s v="Data Protection and Privacy Architectural Requirements"/>
        <s v="Communications Architectural Requirements"/>
        <s v="Malicious Software Architectural Requirements"/>
        <s v="Business Logic Architectural Requirements"/>
        <s v="Secure File Upload Architectural Requirements"/>
        <s v="API Architectural Requirements"/>
        <s v="Configuration Architectural Requirements"/>
        <s v="Password Security"/>
        <s v="Authenticator Lifecycle"/>
        <s v="Credential Storage"/>
        <s v="Credential Recovery"/>
        <s v="Look-up Secret Verifier"/>
        <s v="Out of Band Verifier"/>
        <s v="Single or Multi Factor One Time Verifier"/>
        <s v="Cryptographic Software and Devices Verifier"/>
        <s v="Fundamental Session Management "/>
        <s v="Session Binding Requirements"/>
        <s v="Cookie-based Session Management"/>
        <s v="Token-based Session Management"/>
        <s v="Re-authentication from a Federation or Assertion"/>
        <s v="Defenses Against Session Management Exploits"/>
        <s v="General Access Control Design"/>
        <s v="Operation Level Access Control"/>
        <s v="Other Access Control Considerations"/>
        <s v=" Input Validation"/>
        <s v="Sanitization and Sandboxing"/>
        <s v="Output encoding and Injection Prevention"/>
        <s v="Memory, String, and Unmanaged Code"/>
        <s v="Data Classification"/>
        <s v="Algorithms"/>
        <s v="Random Values"/>
        <s v="Secret Management"/>
        <s v="Log Content Requirements"/>
        <s v="Log Processing Requirements"/>
        <s v="Log Protection Requirements"/>
        <s v="Error Handling"/>
        <s v="General Data Protection"/>
        <s v="Client-side Data Protection"/>
        <s v="Sensitive Private Data"/>
        <s v="Communications Security"/>
        <s v="Code Integrity Controls"/>
        <s v="Malicious Code Search"/>
        <s v="Deployed Application Integrity Controls"/>
        <s v="Business Logic Security"/>
        <s v="File Upload"/>
        <s v="File Integrity"/>
        <s v="File execution"/>
        <s v="File Storage"/>
        <s v="File Download Requirements"/>
        <s v="SSRF Protection"/>
        <s v="Generic Web Service Security Verification"/>
        <s v="RESTful Web Service Verification"/>
        <s v="SOAP Web Service Verification"/>
        <s v="GraphQL and other Web Service Data Layer Security"/>
        <s v="Build"/>
        <s v=" Dependency"/>
        <s v="Unintended Security Disclosure Requirements"/>
        <s v="HTTP Security Headers"/>
        <s v="Validate HTTP Request Header"/>
      </sharedItems>
    </cacheField>
    <cacheField name="Updated Control Specification" numFmtId="0">
      <sharedItems containsBlank="1">
        <s v="Provisioning user access (e.g., employees, contractors, customers (tenants), business partners, and/or supplier relationships) to data and organizationally-owned or managed (physical and virtual) applications, infrastructure systems, and network component"/>
        <s v="Where multi-factor authentication is not supported (such as local administrator, root, or service accounts), accounts will use passwords that are unique to that system."/>
        <s v="Before deploying any new asset, change all default passwords to have values consistent with administrative level accounts."/>
        <s v="User access policies and procedures shall be established, and supporting business processes and technical measures implemented, for restricting user access as per defined segregation of duties to address business risks associated with a user-role conflict"/>
        <s v="Use automated tools to inventory all administrative accounts, including domain and local accounts, to ensure that only authorized individuals have elevated privileges."/>
        <s v="User access shall be authorized and revalidated for entitlement appropriateness, at planned intervals, by the organization's business leadership or other accountable business role or function supported by evidence to demonstrate the organization is adheri"/>
        <s v="Physical security perimeters (e.g., fences, walls, barriers, guards, gates, electronic surveillance, physical authentication mechanisms, reception desks, and security patrols) shall be implemented to safeguard sensitive data and information systems."/>
        <s v="Ingress and egress to secure areas shall be constrained and monitored by physical access control mechanisms to ensure that only authorized personnel are allowed access."/>
        <s v="Ingress and egress points such as service areas and other points where unauthorized personnel may enter the premises shall be monitored, controlled and, if possible, isolated from data storage and processing facilities to prevent unauthorized data corrupt"/>
        <m/>
        <s v="Maintain an up-to-date inventory of all of the organization's network boundaries."/>
        <s v="Automatically lock workstation sessions after a standard period of inactivity."/>
        <s v="Manage all network devices using multi-factor authentication and encrypted sessions."/>
        <s v="Pursuant to local laws, regulations, ethics, and contractual constraints, all employment candidates, contractors, and third parties shall be subject to background verification proportional to the data classification to be accessed, the business requiremen"/>
        <s v="Assets must be classified in terms of business criticality, service-level expectations, and operational continuity requirements. A complete inventory of business-critical assets located at all sites and/or geographical locations and their usage over time "/>
        <s v="A consistent unified framework for business continuity planning and plan development shall be established, documented, and adopted to ensure all business continuity plans are consistent in addressing priorities for testing, maintenance, and information se"/>
        <s v="Policies and procedures shall be established, and supporting business processes and technical measures implemented, for defining and adhering to the retention period of any critical asset as per established policies and procedures, as well as applicable l"/>
        <s v="Business continuity and security incident response plans shall be subject to testing at planned intervals or upon significant organizational or environmental changes. Incident response plans shall involve impacted customers (tenant) and other business rel"/>
        <s v="Physical access to information assets and functions by users and support personnel shall be restricted."/>
        <s v="Conduct regular external and internal penetration tests to identify vulnerabilities and attack vectors that can be used to exploit enterprise systems successfully."/>
        <s v="Establish a program for penetration tests that includes a full scope of blended attacks, such as wireless, client-based, and web application attacks."/>
        <s v="Deploy an automated tool on network perimeters that monitors for unauthorized transfer of sensitive information and blocks such transfers while alerting information security professionals."/>
        <s v="Requirements for non-disclosure or confidentiality agreements reflecting the organization's needs for the protection of data and operational details shall be identified, documented, and reviewed at planned intervals."/>
        <s v="Upon termination of workforce personnel and/or expiration of external business relationships, all organizationally-owned assets shall be returned within an established period."/>
        <s v="Higher levels of assurance are required for protection, retention, and lifecycle management of audit logs, adhering to applicable legal, statutory or regulatory compliance obligations and providing unique user access accountability to detect potentially s"/>
        <s v="Data and objects containing data shall be assigned a classification by the data owner based on data type, value, sensitivity, and criticality to the organization."/>
        <s v="Require all remote login access to the organization's network to encrypt data in transit and use multi-factor authentication."/>
        <s v="Policies and procedures shall be established for the secure disposal of equipment (by asset type) used outside the organization's premises. This shall include a wiping solution or destruction process that renders recovery of information impossible. The er"/>
        <s v="Policies and procedures shall be established, and supporting business processes implemented, for maintaining a safe and secure working environment in offices, rooms, facilities, and secure areas storing sensitive information."/>
        <s v="Data center utilities services and environmental conditions (e.g., water, power, temperature and humidity controls, telecommunications, and internet connectivity) shall be secured, monitored, maintained, and tested for continual effectiveness at planned i"/>
        <s v="Managers are responsible for maintaining awareness of, and complying with, security policies, procedures, and standards that are relevant to their area of responsibility."/>
        <s v="The provider shall perform annual internal assessments of conformance to, and effectiveness of, its policies, procedures, and supporting measures and metrics."/>
        <s v="Apply host-based firewalls or port filtering tools on end systems, with a default-deny rule that drops all traffic except those services and ports that are explicitly allowed."/>
        <s v="Deploy automated software update tools in order to ensure that the operating systems are running the most recent security updates provided by the software vendor."/>
        <s v="Ensure that only network ports, protocols, and services listening on a system with validated business needs, are running on each system."/>
        <s v="User access policies and procedures shall be established, and supporting business processes and technical measures implemented, for ensuring appropriate identity, entitlement, and access management for all internal corporate and customer (tenant) users wi"/>
        <s v="Ensure that backups are properly protected via physical security or encryption when they are stored, as well as when they are moved across the network. This includes remote backups and cloud services."/>
        <s v="Utilize an up-to-date SCAP-compliant vulnerability scanning tool to automatically scan all systems on the network on a weekly or more frequent basis to identify all potential vulnerabilities on the organization's systems."/>
        <s v="A reliable and mutually agreed upon external time source shall be used to synchronize the system clocks of all relevant information processing systems to facilitate tracing and reconstitution of activity timelines."/>
        <s v="Maintain documented, standard security configuration standards for all authorized operating systems and software."/>
        <s v="Policies and procedures shall be established, and supporting business processes and technical measures implemented, to protect wireless network environments, including the following:&#10;• Perimeter firewalls implemented and configured to restrict unauthorize"/>
        <s v="Network environments and virtual instances shall be designed and configured to restrict and monitor traffic between trusted and untrusted connections. These configurations shall be reviewed at least annually, and supported by a documented justification fo"/>
        <s v="Policies and procedures shall be established, and supporting business processes and technical measures implemented, to triage security-related events and ensure timely and thorough incident management, as per established IT service management policies and"/>
        <s v="Workforce personnel and external business relationships shall be informed of their responsibilities and, if required, shall consent and/or contractually agree to report all information security events in a timely manner. Information security events shall "/>
        <s v="Ensure that all network traffic to or from the Internet passes through an authenticated application layer proxy that is configured to filter unauthorized connections."/>
        <s v="Risk assessments associated with data governance requirements shall be conducted at planned intervals and shall consider the following:&#10;• Awareness of where sensitive data is stored and transmitted across applications, databases, servers, and network infr"/>
        <s v="Each operating system shall be hardened to provide only necessary ports, protocols, and services to meet business needs and have in place supporting technical controls such as: antivirus, file integrity monitoring, and logging as part of their baseline op"/>
        <s v="Deploy network-based Intrusion Detection Systems (IDS) sensors to look for unusual attack mechanisms and detect compromise of these systems at each of the organization's network boundaries."/>
        <s v="Perform authenticated vulnerability scanning with agents running locally on each system or with remote scanners that are configured with elevated rights on the system being tested."/>
        <s v="Policies and procedures shall be established for the management of cryptographic keys in the service's cryptosystem (e.g., lifecycle management from key generation to revocation and replacement, public key infrastructure, cryptographic protocol design and"/>
        <s v="Deploy Security Information and Event Management (SIEM) or log analytic tool for log correlation and analysis."/>
        <s v="Enforce detailed audit logging for access to sensitive data or changes to sensitive data (utilizing tools such as File Integrity Monitoring or Security Information and Event Monitoring)."/>
        <s v="The company shall have a documented policy prohibiting the installation of non-approved applications or approved applications not obtained through a pre-identified application store."/>
        <s v="Utilize approved whole disk encryption software to encrypt the hard drive of all mobile devices."/>
        <s v="The mobile device policy shall prohibit the circumvention of built-in security controls on mobile devices (e.g., jailbreaking or rooting) and shall enforce the prohibition through detective and preventative controls on the device or through a centralized "/>
        <s v="All mobile devices permitted for use through the company BYOD program or a company-assigned mobile device shall allow for remote wipe by the company's corporate IT or shall have all company-provided data wiped by the company's corporate IT."/>
        <s v="BYOD and/or company owned devices are configured to require an automatic lockout screen, and the requirement shall be enforced through technical controls.&#10;"/>
        <s v="The mobile device policy shall require the use of encryption either for the entire device or for data identified as sensitive on all mobile devices, and shall be enforced through technology controls."/>
        <s v="Policies and procedures shall be established, and supporting business processes and technical measures implemented, to manage business risks associated with permitting mobile device access to corporate resources and may require the implementation of highe"/>
        <s v="Information security policies and procedures shall be established and made readily available for review by all impacted personnel and external business relationships. Information security policies must be authorized by the organization's business leadersh"/>
        <s v="A security awareness training program shall be established for all contractors, third-party users, and employees of the organization and mandated when appropriate. All individuals with access to organizational data shall receive appropriate awareness trai"/>
        <s v="Policies and procedures shall be established, and supporting business processes and technical measures implemented, for defining allowances and conditions for permitting usage of organizationally-owned or managed user end-point devices (e.g., issued works"/>
        <s v="The provider shall have a documented mobile device policy that includes a documented definition for mobile devices and the acceptable usage and requirements for all mobile devices. The provider shall post and communicate the policy and requirements throug"/>
        <s v="Risk assessment results shall include updates to security policies, procedures, standards, and controls to ensure that they remain relevant and effective."/>
        <s v="Executive and line management shall take formal action to support information security through clearly-documented direction and commitment, and shall ensure the action has been assigned."/>
        <s v="Policies and procedures shall be established, and supporting business processes and technical measures implemented, for the use of encryption protocols for protection of sensitive data in storage (e.g., file servers, databases, and end-user workstations),"/>
        <s v="Policies and procedures shall be established, and supporting business processes and technical measures implemented, to prevent the execution of malware on organizationally-owned or managed user end-point devices (i.e., issued workstations, laptops, and mo"/>
        <s v="Roles and responsibilities of contractors, employees, and third-party users shall be documented as they relate to information assets and security."/>
        <s v="Applications and programming interfaces (APIs) shall be designed, developed, deployed, and tested in accordance with leading industry standards (e.g., OWASP for web applications) and adhere to applicable legal, statutory, or regulatory compliance obligati"/>
        <s v="Prior to granting customers access to data, assets, and information systems, identified security, contractual, and regulatory requirements for customer access shall be addressed."/>
        <s v="Data input and output integrity routines (i.e., reconciliation and edit checks) shall be implemented for application interfaces and databases to prevent manual or systematic processing errors, corruption of data, or misuse."/>
        <s v="Policies and procedures shall be established and maintained in support of data security to include (confidentiality, integrity, and availability) across multiple system interfaces, jurisdictions, and business functions to prevent improper disclosure, alte"/>
        <s v="Audit plans shall be developed and maintained to address business process disruptions. Auditing plans shall focus on reviewing the effectiveness of the implementation of security operations. All audit activities must be agreed upon prior to executing any "/>
        <s v="Independent reviews and assessments shall be performed at least annually by a qualified assessor to ensure that the organization addresses nonconformities of established policies, standards, procedures, and compliance obligations."/>
        <s v="Organizations shall create and maintain a control framework which captures standards, regulatory, legal, and statutory requirements relevant for their business needs. The control framework shall be reviewed at least annually to ensure changes that could a"/>
        <s v="Information system documentation (e.g., administrator and user guides, and architecture diagrams) shall be made available to authorized personnel to ensure the following:&#10;• Configuring, installing, and operating the information system&#10;• Effectively using "/>
        <s v="Physical protection against damage from natural causes and disasters, as well as deliberate attacks, including fire, flood, atmospheric electrical discharge, solar induced geomagnetic storm, wind, earthquake, tsunami, explosion, nuclear accident, volcanic"/>
        <s v="To reduce the risks from environmental threats, hazards, and opportunities for unauthorized access, equipment shall be kept away from locations subject to high probability environmental risks and supplemented by redundant equipment located at a reasonable"/>
        <s v="Policies and procedures shall be established, and supporting business processes and technical measures implemented, for equipment maintenance ensuring continuity and availability of operations and support personnel."/>
        <s v="Protection measures shall be put into place to react to natural and man-made threats based upon a geographically-specific business impact assessment."/>
        <s v="There shall be a defined and documented method for determining the impact of any disruption to the organization (cloud provider, cloud consumer) that must incorporate the following:&#10;• Identify critical products and services&#10;• Identify all dependencies, in"/>
        <s v="Policies and procedures shall be established, and supporting business processes and technical measures implemented, for appropriate IT governance and service management to ensure appropriate planning, delivery, and support of the organization's IT capabil"/>
        <s v="Policies and procedures shall be established, and supporting business processes and technical measures implemented, to ensure the development and/or acquisition of new data, physical or virtual applications, infrastructure network, and systems components,"/>
        <s v="External business partners shall adhere to the same policies and procedures for change management, release, and testing as internal developers within the organization (e.g., ITIL service management processes)."/>
        <s v="Organizations shall follow a defined quality change control and testing process (e.g., ITIL Service Management) with established baselines, testing, and release standards that focus on system availability, confidentiality, and integrity of systems and ser"/>
        <s v="Policies and procedures shall be established, and supporting business processes and technical measures implemented, to restrict the installation of unauthorized software on organizationally-owned or managed user end-point devices (e.g., issued workstation"/>
        <s v="Policies and procedures shall be established for managing the risks associated with applying changes to:&#10;• Business-critical or customer (tenant)-impacting (physical and virtual) applications and system-system interface (API) designs and configurations.&#10;•"/>
        <s v="Automated equipment identification shall be used as a method of connection authentication. Location-aware technologies may be used to validate connection authentication integrity based on known equipment location."/>
        <s v="Authorization must be obtained prior to relocation or transfer of hardware, software, or data to an offsite premises."/>
        <s v="Policies and procedures shall be established, and supporting business processes and technical measures implemented, to inventory, document, and maintain data flows for data that is resident (permanently or temporarily) within the service's geographically "/>
        <s v="Data related to electronic commerce (ecommerce) that traverses public networks shall be appropriately classified and protected from fraudulent activity, unauthorized disclosure, or modification in such a manner to prevent contract dispute and compromise o"/>
        <s v="Policies and procedures shall be established for the labeling, handling, and security of data and objects which contain data. Mechanisms for label inheritance shall be implemented for objects that act as aggregate containers for data."/>
        <s v="Production data shall not be replicated or used in non-production environments. Any use of customer data in non-production environments requires explicit, documented approval from all customers whose data is affected, and must comply with all legal and re"/>
        <s v="All data shall be designated with stewardship, with assigned responsibilities defined, documented, and communicated."/>
        <s v="Policies and procedures shall be established with supporting business processes and technical measures implemented for the secure disposal and complete removal of data from all storage media, ensuring data is not recoverable by any computer forensic means"/>
        <s v="Platform and data-appropriate encryption (e.g., AES-256) in open/validated formats and standard algorithms shall be required. Keys shall not be stored in the cloud (i.e., at the cloud provider in question), but maintained by the cloud consumer or trusted "/>
        <s v="Baseline security requirements shall be established for developed or acquired, organizationally-owned or managed, physical or virtual, applications and infrastructure system and network components that comply with applicable legal, statutory, and regulato"/>
        <s v="An Information Security Management Program (ISMP) shall be developed, documented, approved, and implemented that includes administrative, technical, and physical safeguards to protect assets and data from loss, misuse, unauthorized access, disclosure, alt"/>
        <s v="A formal disciplinary or sanction policy shall be established for employees who have violated security policies and procedures. Employees shall be made aware of what action might be taken in the event of a violation, and disciplinary measures must be stat"/>
        <s v="The organization's business leadership (or other accountable business role or function) shall review the information security policy at planned intervals or as a result of changes to the organization to ensure its continuing alignment with the security st"/>
        <s v="Aligned with the enterprise-wide framework, formal risk assessments shall be performed at least annually or at planned intervals, (and in conjunction with any changes to information systems) to determine the likelihood and impact of all identified risks u"/>
        <s v="Risks shall be mitigated to an acceptable level. Acceptance levels based on risk criteria shall be established and documented in accordance with reasonable resolution time frames and stakeholder approval."/>
        <s v="Employment agreements shall incorporate provisions and/or terms for adherence to established information governance and security policies and must be signed by newly hired or on-boarded workforce personnel (e.g., full or part-time employee or contingent s"/>
        <s v="Roles and responsibilities for performing employment termination or change in employment procedures shall be assigned, documented, and communicated."/>
        <s v="All personnel shall be made aware of their roles and responsibilities for:&#10;• Maintaining awareness and compliance with established policies and procedures and applicable legal, statutory, or regulatory compliance obligations.&#10;• Maintaining a safe and secu"/>
        <s v="Policies and procedures shall be established to require that unattended workspaces do not have openly visible (e.g., on a desktop) sensitive documents and user computing sessions are disabled after an established period of inactivity."/>
        <s v="Access to, and use of, audit tools that interact with the organization's information systems shall be appropriately segregated and access restricted to prevent inappropriate disclosure and tampering of log data."/>
        <s v="User access to diagnostic and configuration ports shall be restricted to authorized individuals and applications."/>
        <s v="Policies and procedures shall be established to store and manage identity information about every person who accesses IT infrastructure and to determine their level of access. Policies shall also be developed to control access to network resources based o"/>
        <s v="Access to the organization's own developed applications, program, or object source code, or any other form of intellectual property (IP), and use of proprietary software shall be appropriately restricted following the rule of least privilege based on job "/>
        <s v="The identification, assessment, and prioritization of risks posed by business processes requiring third-party access to the organization's information systems and data shall be followed by coordinated application of resources to minimize, monitor, and mea"/>
        <s v="Policies and procedures are established for permissible storage and access of identities used for authentication to ensure identities are only accessible based on rules of least privilege and replication limitation only to users explicitly defined as busi"/>
        <s v="Timely de-provisioning (revocation or modification) of user access to data and organizationally-owned or managed (physical and virtual) applications, infrastructure systems, and network components, shall be implemented as per established policies and proc"/>
        <s v="Internal corporate or customer (tenant) user account credentials shall be restricted as per the following, ensuring appropriate identity, entitlement, and access management and in accordance with established policies and procedures:&#10;• Identity trust verif"/>
        <s v="Utility programs capable of potentially overriding system, object, network, virtual machine, and application controls shall be restricted."/>
        <s v="The provider shall ensure the integrity of all virtual machine images at all times. Any changes made to virtual machine images must be logged and an alert raised regardless of their running state (e.g., dormant, off, or running). The results of a change o"/>
        <s v="The availability, quality, and adequate capacity and resources shall be planned, prepared, and measured to deliver the required system performance in accordance with legal, statutory, and regulatory compliance obligations. Projections of future capacity r"/>
        <s v="Implementers shall ensure that the security vulnerability assessment tools or services accommodate the virtualization technologies used (e.g., virtualization aware)."/>
        <s v="For in-house developed software, ensure that explicit error checking is performed and documented for all input, including for size, data type, and acceptable ranges or formats."/>
        <s v="Production and non-production environments shall be separated to prevent unauthorized access or changes to information assets. Separation of the environments may include: stateful inspection firewalls, domain/realm authentication sources, and clear segreg"/>
        <s v="Multi-tenant organizationally-owned or managed (physical and virtual) applications, and infrastructure system and network components, shall be designed, developed, deployed, and configured such that provider and customer (tenant) user access is appropriat"/>
        <s v="Secured and encrypted communication channels shall be used when migrating physical servers, applications, or data to virtualized servers and, where possible, shall use a network segregated from production-level networks for such migrations."/>
        <s v="Access to all hypervisor management functions or administrative consoles for systems hosting virtualized systems shall be restricted to personnel based upon the principle of least privilege and supported through technical controls (e.g., two-factor authen"/>
        <s v="Network architecture diagrams shall clearly identify high-risk environments and data flows that may have legal compliance impacts. Technical measures shall be implemented and shall apply defense-in-depth techniques (e.g., deep packet analysis, traffic thr"/>
        <s v="The provider shall use open and published APIs to ensure support for interoperability between components and to facilitate migrating applications."/>
        <s v="All structured and unstructured data shall be available to the customer and provided to them upon request in an industry-standard format (e.g., .doc, .xls, .pdf, logs, and flat files)."/>
        <s v="Policies, procedures, and mutually-agreed upon provisions and/or terms shall be established to satisfy customer (tenant) requirements for service-to-service application (API) and information processing interoperability, and portability for application dev"/>
        <s v="The provider shall use secure (e.g., non-clear text and authenticated) standardized network protocols for the import and export of data and to manage the service, and shall make available a document to consumers (tenants) detailing the relevant interopera"/>
        <s v="The provider shall use an industry-recognized virtualization platform and standard virtualization formats (e.g., OVF) to help ensure interoperability, and shall have documented custom changes made to any hypervisor in use and all solution-specific virtual"/>
        <s v="Anti-malware awareness training, specific to mobile devices, shall be included in the provider's information security awareness training."/>
        <s v="A documented list of approved application stores has been defined as acceptable for mobile devices accessing or storing provider managed data."/>
        <s v="The BYOD policy and supporting awareness training clearly states the approved applications, application stores, and application extensions and plugins that may be used for BYOD usage."/>
        <s v="All cloud-based services used by the company's mobile devices or BYOD shall be pre-approved for usage and the storage of company business data."/>
        <s v="The company shall have a documented application validation process to test for mobile device, operating system, and application compatibility issues."/>
        <s v="The BYOD policy shall define the device and eligibility requirements to allow for BYOD usage."/>
        <s v="An inventory of all mobile devices used to store and access company data shall be kept and maintained. All changes to the status of these devices (i.e., operating system and patch levels, lost or decommissioned status, and to whom the device is assigned o"/>
        <s v="A centralized, mobile device management solution shall be deployed to all mobile devices permitted to store, transmit, or process customer data."/>
        <s v="The BYOD policy includes clarifying language for the expectation of privacy, requirements for litigation, e-discovery, and legal holds. The BYOD policy shall clearly state the expectations regarding the loss of non-company data in the case that a wipe of "/>
        <s v="BYOD and/or company-owned devices are configured to require an automatic lockout screen, and the requirement shall be enforced through technical controls."/>
        <s v="Changes to mobile device operating systems, patch levels, and/or applications shall be managed through the company's change management processes."/>
        <s v="Password policies, applicable to mobile devices, shall be documented and enforced through technical controls on all company devices or devices approved for BYOD usage, and shall prohibit the changing of password/PIN lengths and authentication requirements"/>
        <s v="The mobile device policy shall require the BYOD user to perform backups of data, prohibit the usage of unapproved application stores, and require the use of anti-malware software (where supported)."/>
        <s v="Mobile devices connecting to corporate networks, or storing and accessing company information, shall allow for remote software version/patch validation. All mobile devices shall have the latest available security-related patches installed upon general rel"/>
        <s v="The BYOD policy shall clarify the systems and servers allowed for use or access on a BYOD-enabled device."/>
        <s v="Points of contact for applicable regulation authorities, national and local law enforcement, and other legal jurisdictional authorities shall be maintained and regularly updated (e.g., change in impacted-scope and/or a change in any compliance obligation)"/>
        <s v="Proper forensic procedures, including chain of custody, are required for the presentation of evidence to support potential legal action subject to the relevant jurisdiction after an information security incident. Upon notification, customers and/or other "/>
        <s v="Mechanisms shall be put in place to monitor and quantify the types, volumes, and costs of information security incidents."/>
        <s v="Providers shall inspect, account for, and work with their cloud supply-chain partners to correct data quality errors and associated risks. Providers shall design and implement controls to mitigate and contain data security risks through proper separation "/>
        <s v="The provider shall make security incident information available to all affected customers and providers periodically through electronic methods (e.g., portals)."/>
        <s v="Business-critical or customer (tenant) impacting (physical and virtual) application and system-system interface (API) designs and configurations, and infrastructure network and systems components, shall be designed, developed, and deployed in accordance w"/>
        <s v="Supply chain agreements (e.g., SLAs) between providers and customers (tenants) shall incorporate at least the following mutually-agreed upon provisions and/or terms:&#10;• Scope of business relationship and services offered (e.g., customer (tenant) data acqui"/>
        <s v="Providers shall review the risk management and governance processes of their partners so that practices are consistent and aligned to account for risks inherited from other members of that partner's cloud supply chain."/>
        <s v="Policies and procedures shall be implemented to ensure the consistent review of service agreements (e.g., SLAs) between providers and customers (tenants) across the relevant supply chain (upstream/downstream). Reviews shall be performed at least annually "/>
        <s v="Providers shall assure reasonable information security across their information supply chain by performing an annual review. The review shall include all partners/third party-providers upon which their information supply chain depends on."/>
        <s v="Third-party service providers shall demonstrate compliance with information security and confidentiality, access control, service definitions, and delivery level agreements included in third-party contracts. Third-party reports, records, and services shal"/>
        <s v="Policies and procedures shall be established, and supporting processes and technical measures implemented, for timely detection of vulnerabilities within organizationally-owned or managed applications, infrastructure network and system components (e.g., n"/>
        <s v="Policies and procedures shall be established, and supporting business processes and technical measures implemented, to prevent the execution of unauthorized mobile code, defined as software transferred between systems over a trusted or untrusted network a"/>
        <s v="Encrypt or hash with a salt all authentication credentials when stored."/>
        <s v="Automatically disable dormant accounts after a set period of inactivity."/>
        <s v="Verify that anti-automation controls are effective at mitigating breached credential testing, brute force, and account lockout attacks. Such controls include blocking the most common breached passwords, soft lockouts, rate limiting, CAPTCHA, ever increasi"/>
        <s v="Verify that logout and expiration invalidate the session token, such that the back button or a downstream relying party does not resume an authenticated session, including across relying parties. (C6)"/>
        <s v="Manage the network infrastructure across network connections that are separated from the business use of that network, relying on separate VLANs or, preferably, on entirely different physical connectivity for management sessions for network devices."/>
        <s v="Perform regular scans from outside each trusted network boundary to detect any unauthorized connections which are accessible across the boundary."/>
        <s v="Use multi-factor authentication and encrypted channels for all administrative account access."/>
        <s v="Use at least three synchronized time sources from which all servers and network devices retrieve time information on a regular basis so that timestamps in logs are consistent."/>
        <s v="Use only standardized and extensively reviewed encryption algorithms."/>
        <s v="Verify that connections to and from the server use trusted TLS certificates. Where internally generated or self-signed certificates are used, the server must be configured to only trust specific internal CAs and specific self-signed certificates. All othe"/>
        <s v="Use client certificates to authenticate hardware assets connecting to the organization's trusted network."/>
        <s v="Verify passwords, integrations with databases and third-party systems, seeds and internal secrets, and API keys are managed securely and not included in the source code or stored within source code repositories. Such storage SHOULD resist offline attacks."/>
        <s v="Configure access for all accounts through as few centralized points of authentication as possible, including network, security, and cloud systems."/>
        <s v="Maintain an up-to-date list of all authorized software that is required in the enterprise for any business purpose on any business system."/>
        <s v="Maintain an accurate and up-to-date inventory of all technology assets with the potential to store or process information. This inventory shall include all hardware assets, whether connected to the organization's network or not."/>
        <s v="Perform automated port scans on a regular basis against all systems and alert if unauthorized ports are detected on a system."/>
        <s v="Independent reviews and assessments shall be performed at least annually to ensure that the organization addresses nonconformities of established policies, standards, procedures, and compliance obligations."/>
        <s v="Utilize an active discovery tool to identify devices connected to the organization's network and update the hardware asset inventory."/>
        <s v="Utilize a passive discovery tool to identify devices connected to the organization's network and automatically update the organization's hardware asset inventory."/>
        <s v="Use Dynamic Host Configuration Protocol (DHCP) logging on all DHCP servers or IP address management tools to update the organization's hardware asset inventory."/>
        <s v="Ensure that the hardware asset inventory records the network address, hardware address, machine name, data asset owner, and department for each asset and whether the hardware asset has been approved to connect to the network."/>
        <s v="Ensure that unauthorized assets are either removed from the network, quarantined or the inventory is updated in a timely manner."/>
        <s v="Utilize port level access control, following 802.1x standards, to control which devices can authenticate to the network. The authentication system shall be tied into the hardware asset inventory data to ensure only authorized devices can connect to the ne"/>
        <s v="Ensure that all system data is automatically backed up on regular basis."/>
        <s v="Ensure that each of the organization's key systems are backed up as a complete system, through processes such as imaging, to enable the quick recovery of an entire system."/>
        <s v="Test data integrity on backup media on a regular basis by performing a data restoration process to ensure that the backup is properly working."/>
        <s v="Ensure that all backups have at least one backup destination that is not continuously addressable through operating system calls."/>
        <s v="Maintain standard, documented security configuration standards for all authorized network devices."/>
        <s v="All configuration rules that allow traffic to flow through network devices should be documented in a configuration management system with a specific business reason for each rule, a specific individual’s name responsible for that business need, and an exp"/>
        <s v="Compare all network device configuration against approved security configurations defined for each network device in use and alert when any deviations are discovered."/>
        <s v="Install the latest stable version of any security-related updates on all network devices."/>
        <s v="Ensure network engineers use a dedicated machine for all administrative tasks or tasks requiring elevated access. This machine shall be segmented from the organization's primary network and not be allowed Internet access. This machine shall not be used fo"/>
        <s v="Decrypt all encrypted network traffic at the boundary proxy prior to analyzing the content. However, the organization may use whitelists of allowed sites that can be accessed through the proxy without decrypting the traffic."/>
        <s v="Scan all enterprise devices remotely logging into the organization's network prior to accessing the network to ensure that each of the organization's security policies has been enforced in the same manner as local network devices."/>
        <s v="Deny communications with known malicious or unused Internet IP addresses and limit access only to trusted and necessary IP address ranges at each of the organization's network boundaries,."/>
        <s v="Deny communication over unauthorized TCP or UDP ports or application traffic to ensure that only authorized protocols are allowed to cross the network boundary in or out of the network at each of the organization's network boundaries."/>
        <s v="Configure monitoring systems to record network packets passing through the boundary at each of the organization's network boundaries."/>
        <s v="Deploy network-based Intrusion Prevention Systems (IPS) to block malicious network traffic at each of the organization's network boundaries."/>
        <s v="Enable the collection of NetFlow and logging data on all network boundary devices."/>
        <s v="Maintain an inventory of all sensitive information stored, processed, or transmitted by the organization's technology systems, including those located onsite or at a remote service provider."/>
        <s v="Remove sensitive data or systems not regularly accessed by the organization from the network. These systems shall only be used as stand alone systems (disconnected from the network) by the business unit needing to occasionally use the system or completely"/>
        <s v="Only allow access to authorized cloud storage or email providers."/>
        <s v="Monitor all traffic leaving the organization and detect any unauthorized use of encryption."/>
        <s v="If USB storage devices are required, enterprise software should be used that can configure systems to allow the use of specific devices. An inventory of such devices should be maintained."/>
        <s v="Configure systems not to write data to external removable media, if there is no business need for supporting such devices."/>
        <s v="If USB storage devices are required, all data stored on such devices must be encrypted while at rest."/>
        <s v="Segment the network based on the label or classification level of the information stored on the servers, locate all sensitive information on separated Virtual Local Area Networks (VLANs)."/>
        <s v="Enable firewall filtering between VLANs to ensure that only authorized systems are able to communicate with other systems necessary to fulfill their specific responsibilities."/>
        <s v="Disable all workstation to workstation communication to limit an attacker's ability to move laterally and compromise neighboring systems, through technologies such as Private VLANs or microsegmentation."/>
        <s v="Encrypt all sensitive information in transit."/>
        <s v="Utilize an active discovery tool to identify all sensitive information stored, processed, or transmitted by the organization's technology systems, including those located onsite or at a remote service provider and update the organization's sensitive infor"/>
        <s v="Protect all information stored on systems with file system, network share, claims, application, or database specific access control lists. These controls will enforce the principle that only authorized individuals should have access to the information bas"/>
        <s v="Use an automated tool, such as host-based Data Loss Prevention, to enforce access controls to data even when data is copied off a system."/>
        <s v="Encrypt all sensitive information at rest using a tool that requires a secondary authentication mechanism not integrated into the operating system, in order to access the information."/>
        <s v="Maintain an inventory of authorized wireless access points connected to the wired network."/>
        <s v="Create a separate wireless network for personal or untrusted devices. Enterprise access from this network should be treated as untrusted and filtered and audited accordingly."/>
        <s v="Configure network vulnerability scanning tools to detect and alert on unauthorized wireless access points connected to the wired network."/>
        <s v="Use a wireless intrusion detection system (WIDS) to detect and alert on unauthorized wireless access points connected to the network."/>
        <s v="Disable wireless access on devices that do not have a business purpose for wireless access."/>
        <s v="Configure wireless access on client machines that do have an essential wireless business purpose, to allow access only to authorized wireless networks and to restrict access to other wireless networks."/>
        <s v="Disable peer-to-peer (adhoc) wireless network capabilities on wireless clients."/>
        <s v="Leverage the Advanced Encryption Standard (AES) to encrypt wireless data in transit."/>
        <s v="Ensure that wireless networks use authentication protocols such as Extensible Authentication Protocol-Transport Layer Security (EAP/TLS), that requires mutual, multi-factor authentication."/>
        <s v="Disable wireless peripheral access of devices (such as Bluetooth and NFC), unless such access is required for a business purpose."/>
        <s v="Maintain an inventory of each of the organization's authentication systems, including those located onsite or at a remote service provider."/>
        <s v="Ensure that all accounts have an expiration date that is monitored and enforced."/>
        <s v="Monitor attempts to access deactivated accounts through audit logging."/>
        <s v="Alert when users deviate from normal login behavior, such as time-of-day, workstation location and duration."/>
        <s v="Require multi-factor authentication for all user accounts, on all systems, whether managed onsite or by a third-party provider."/>
        <s v="Ensure that all account usernames and authentication credentials are transmitted across networks using encrypted channels."/>
        <s v="Maintain an inventory of all accounts organized by authentication system."/>
        <s v="Establish and follow an automated process for revoking system access by disabling accounts immediately upon termination or change of responsibilities of an employee or contractor . Disabling these accounts, instead of deleting accounts, allows preservatio"/>
        <s v="Disable any account that cannot be associated with a business process or business owner."/>
        <s v="Perform a skills gap analysis to understand the skills and behaviors workforce members are not adhering to, using this information to build a baseline education roadmap."/>
        <s v="Deliver training to address the skills gap identified to positively impact workforce members' security behavior."/>
        <s v="Create a security awareness program for all workforce members to complete on a regular basis to ensure they understand and exhibit the necessary behaviors and skills to help ensure the security of the organization. The organization's security awareness pr"/>
        <s v="Ensure that the organization's security awareness program is updated frequently (at least annually) to address new technologies, threats, standards and business requirements."/>
        <s v="Train workforce members on the importance of enabling and utilizing secure authentication."/>
        <s v="Train the workforce on how to identify different forms of social engineering attacks, such as phishing, phone scams and impersonation calls."/>
        <s v="Train workforce on how to identify and properly store, transfer, archive and destroy sensitive information."/>
        <s v="Train workforce members to be aware of causes for unintentional data exposures, such as losing their mobile devices or emailing the wrong person due to autocomplete in email."/>
        <s v="Train employees to be able to identify the most common indicators of an incident and be able to report such an incident."/>
        <s v="Establish secure coding practices appropriate to the programming language and development environment being used."/>
        <s v="Protect web applications by deploying web application firewalls (WAFs) that inspect all traffic flowing to the web application for common web application attacks. For applications that are not web-based, specific application firewalls should be deployed i"/>
        <s v="For applications that rely on a database, use standard hardening configuration templates. All systems that are part of critical business processes should also be tested."/>
        <s v="Verify that the version of all software acquired from outside your organization is still supported by the developer or appropriately hardened based on developer security recommendations."/>
        <s v="Only use up-to-date and trusted third-party components for the software developed by the organization."/>
        <s v="Ensure that all software development personnel receive training in writing secure code for their specific development environment and responsibilities."/>
        <s v="Apply static and dynamic analysis tools to verify that secure coding practices are being adhered to for internally developed software."/>
        <s v="Establish a process to accept and address reports of software vulnerabilities, including providing a means for external entities to contact your security group."/>
        <s v="Maintain separate environments for production and nonproduction systems. Developers should not have unmonitored access to production environments."/>
        <s v="Ensure that there are written incident response plans that defines roles of personnel as well as phases of incident handling/management."/>
        <s v="Assign job titles and duties for handling computer and network incidents to specific individuals and ensure tracking and documentation throughout the incident through resolution."/>
        <s v="Designate management personnel, as well as backups, who will support the incident handling process by acting in key decision-making roles."/>
        <s v="Devise organization-wide standards for the time required for system administrators and other workforce members to report anomalous events to the incident handling team, the mechanisms for such reporting, and the kind of information that should be included"/>
        <s v="Assemble and maintain information on third-party contact information to be used to report a security incident, such as Law Enforcement, relevant government departments, vendors, and ISAC partners."/>
        <s v="Publish information for all workforce members, regarding reporting computer anomalies and incidents to the incident handling team. Such information should be included in routine employee awareness activities."/>
        <s v="Plan and conduct routine incident response exercises and scenarios for the workforce involved in the incident response to maintain awareness and comfort in responding to real world threats. Exercises should test communication channels, decision making, an"/>
        <s v="Create incident scoring and prioritization schema based on known or potential impact to your organization. Utilize score to define frequency of status updates and escalation procedures."/>
        <s v="Physically or logically segregated systems should be used to isolate and run software that is required for business operations but incur higher risk for the organization."/>
        <s v="Ensure that only software applications or operating systems currently supported by the software's vendor are added to the organization's authorized software inventory. Unsupported software should be tagged as unsupported in the inventory system."/>
        <s v="Utilize software inventory tools throughout the organization to automate the documentation of all software on business systems."/>
        <s v="The software inventory system should track the name, version, publisher, and install date for all software, including operating systems authorized by the organization."/>
        <s v="The software inventory system should be tied into the hardware asset inventory so all devices and associated software are tracked from a single location."/>
        <s v="Ensure that unauthorized software is either removed or the inventory is updated in a timely manner."/>
        <s v="Utilize application whitelisting technology on all assets to ensure that only authorized software executes and all unauthorized software is blocked from executing on assets."/>
        <s v="The organization's application whitelisting software must ensure that only authorized software libraries (such as *.dll, *.ocx, *.so, etc) are allowed to load into a system process."/>
        <s v="The organization's application whitelisting software must ensure that only authorized, digitally signed scripts (such as *.ps1, *.py, macros, etc) are allowed to run on a system."/>
        <s v="Perform periodic Red Team exercises to test organizational readiness to identify and stop attacks or to respond quickly and effectively."/>
        <s v="Include tests for the presence of unprotected system information and artifacts that would be useful to attackers, including network diagrams, configuration files, older penetration test reports, e-mails or documents containing passwords or other informati"/>
        <s v="Create a test bed that mimics a production environment for specific penetration tests and Red Team attacks against elements that are not typically tested in production, such as attacks against supervisory control and data acquisition and other control sys"/>
        <s v="Use vulnerability scanning and penetration testing tools in concert. The results of vulnerability scanning assessments should be used as a starting point to guide and focus penetration testing efforts."/>
        <s v="Wherever possible, ensure that Red Teams results are documented using open, machine-readable standards (e.g., SCAP). Devise a scoring method for determining the results of Red Team exercises so that results can be compared over time."/>
        <s v="Any user or system accounts used to perform penetration testing should be controlled and monitored to make sure they are only being used for legitimate purposes, and are removed or restored to normal function after testing is over."/>
        <s v="Use a dedicated account for authenticated vulnerability scans, which should not be used for any other administrative activities and should be tied to specific machines at specific IP addresses."/>
        <s v="Deploy automated software update tools in order to ensure that third-party software on all systems is running the most recent security updates provided by the software vendor."/>
        <s v="Regularly compare the results from back-to-back vulnerability scans to verify that vulnerabilities have been remediated in a timely manner."/>
        <s v="Utilize a risk-rating process to prioritize the remediation of discovered vulnerabilities."/>
        <s v="Ensure that all users with administrative account access use a dedicated or secondary account for elevated activities. This account should only be used for administrative activities and not internet browsing, email, or similar activities."/>
        <s v="Ensure administrators use a dedicated machine for all administrative tasks or tasks requiring administrative access. This machine will be segmented from the organization's primary network and not be allowed Internet access. This machine will not be used f"/>
        <s v="Limit access to scripting tools (such as Microsoft PowerShell and Python) to only administrative or development users with the need to access those capabilities."/>
        <s v="Configure systems to issue a log entry and alert when an account is added to or removed from any group assigned administrative privileges."/>
        <s v="Configure systems to issue a log entry and alert on unsuccessful logins to an administrative account."/>
        <s v="Maintain secure images or templates for all systems in the enterprise based on the organization's approved configuration standards. Any new system deployment or existing system that becomes compromised should be imaged using one of those images or templat"/>
        <s v="Store the master images and templates on securely configured servers, validated with integrity monitoring tools, to ensure that only authorized changes to the images are possible."/>
        <s v="Deploy system configuration management tools that will automatically enforce and redeploy configuration settings to systems at regularly scheduled intervals."/>
        <s v="Utilize a Security Content Automation Protocol (SCAP) compliant configuration monitoring system to verify all security configuration elements, catalog approved exceptions, and alert when unauthorized changes occur."/>
        <s v="Ensure that local logging has been enabled on all systems and networking devices."/>
        <s v="Enable system logging to include detailed information such as a event source, date, user, timestamp, source addresses, destination addresses, and other useful elements."/>
        <s v="Ensure that all systems that store logs have adequate storage space for the logs generated."/>
        <s v="Ensure that appropriate logs are being aggregated to a central log management system for analysis and review."/>
        <s v="On a regular basis, review logs to identify anomalies or abnormal events."/>
        <s v="On a regular basis, tune your SIEM system to better identify actionable events and decrease event noise."/>
        <s v="Ensure that only fully supported web browsers and email clients are allowed to execute in the organization, ideally only using the latest version of the browsers and email clients provided by the vendor."/>
        <s v="Use sandboxing to analyze and block inbound email attachments with malicious behavior."/>
        <s v="Uninstall or disable any unauthorized browser or email client plugins or add-on applications."/>
        <s v="Ensure that only authorized scripting languages are able to run in all web browsers and email clients."/>
        <s v="Enforce network-based URL filters that limit a system's ability to connect to websites not approved by the organization. This filtering shall be enforced for each of the organization's systems, whether they are physically at an organization's facilities o"/>
        <s v="Subscribe to URL categorization services to ensure that they are up-to-date with the most recent website category definitions available. Uncategorized sites shall be blocked by default."/>
        <s v="Log all URL requests from each of the organization's systems, whether onsite or a mobile device, in order to identify potentially malicious activity and assist incident handlers with identifying potentially compromised systems."/>
        <s v="Use DNS filtering services to help block access to known malicious domains."/>
        <s v="To lower the chance of spoofed or modified emails from valid domains, implement Domain-based Message Authentication, Reporting and Conformance (DMARC) policy and verification, starting by implementing the Sender Policy Framework (SPF) and the DomainKeys I"/>
        <s v="Block all e-mail attachments entering the organization's e-mail gateway if the file types are unnecessary for the organization's business."/>
        <s v="Utilize centrally managed anti-malware software to continuously monitor and defend each of the organization's workstations and servers."/>
        <s v="Ensure that the organization's anti-malware software updates its scanning engine and signature database on a regular basis."/>
        <s v="Enable anti-exploitation features such as Data Execution Prevention (DEP) or Address Space Layout Randomization (ASLR) that are available in an operating system or deploy appropriate toolkits that can be configured to apply protection to a broader set of "/>
        <s v="Configure devices so that they automatically conduct an anti-malware scan of removable media when inserted or connected."/>
        <s v="Configure devices to not auto-run content from removable media."/>
        <s v="Send all malware detection events to enterprise anti-malware administration tools and event log servers for analysis and alerting."/>
        <s v="Enable Domain Name System (DNS) query logging to detect hostname lookups for known malicious domains."/>
        <s v="Enable command-line audit logging for command shells, such as Microsoft Powershell and Bash."/>
        <s v="Associate active ports, services and protocols to the hardware assets in the asset inventory."/>
        <s v="Place application firewalls in front of any critical servers to verify and validate the traffic going to the server. Any unauthorized traffic should be blocked and logged."/>
        <s v="Verify the use of a secure software development lifecycle that addresses security in all stages of development. (C1)"/>
        <s v="Verify the use of threat modeling for every design change or sprint planning to identify threats, plan for countermeasures, facilitate appropriate risk responses, and guide security testing."/>
        <s v="Verify that all user stories and features contain functional security constraints, such as &quot;As a user, I should be able to view and edit my profile. I should not be able to view or edit anyone else's profile&quot;"/>
        <s v="Verify documentation and justification of all the application's trust boundaries, components, and significant data flows."/>
        <s v="Verify definition and security analysis of the application's high-level architecture and all connected remote services. (C1)"/>
        <s v="Verify implementation of centralized, simple (economy of design), vetted, secure, and reusable security controls to avoid duplicate, missing, ineffective, or insecure controls. (C10)"/>
        <s v="Verify availability of a secure coding checklist, security requirements, guideline, or policy to all developers and testers."/>
        <s v="Verify the use of unique or special low-privilege operating system accounts for all application components, services, and servers. (C3)"/>
        <s v="Verify that communications between application components, including APIs, middleware and data layers, are authenticated. Components should have the least necessary privileges needed. (C3)"/>
        <s v="Verify that the application uses a single vetted authentication mechanism that is known to be secure, can be extended to include strong authentication, and has sufficient logging and monitoring to detect account abuse or breaches."/>
        <s v="placeholder"/>
        <s v="Verify that all authentication pathways and identity management APIs implement consistent authentication security control strength, such that there are no weaker alternatives per the risk of the application."/>
        <s v="Verify that trusted enforcement points such as at access control gateways, servers, and serverless functions enforce access controls. Never enforce access controls on the client."/>
        <s v="Verify that the chosen access control solution is flexible enough to meet the application's needs."/>
        <s v="Verify enforcement of the principle of least privilege in functions, data files, URLs, controllers, services, and other resources. This implies protection against spoofing and elevation of privilege."/>
        <s v="Verify the application uses a single and well-vetted access control mechanism for accessing protected data and resources. All requests must pass through this single mechanism to avoid copy and paste or insecure alternative paths. (C7)"/>
        <s v="Verify that attribute or feature-based access control is used whereby the code checks the user's authorization for a feature/data item rather than just their role. Permissions should still be allocated using roles. (C7)"/>
        <s v="Verify that input and output requirements clearly define how to handle and process data based on type, content, and applicable laws, regulations, and other policy compliance."/>
        <s v="Verify that serialization is not used when communicating with untrusted clients. If this is not possible, ensure that adequate integrity controls (and possibly encryption if sensitive data is sent) are enforced to prevent deserialization attacks including"/>
        <s v="Verify that input validation is enforced on a trusted service layer. (C5)"/>
        <s v="Verify that output encoding occurs close to or by the interpreter for which it is intended. (C4)"/>
        <s v="Verify that there is an explicit policy for management of cryptographic keys and that a cryptographic key lifecycle follows a key management standard such as NIST SP 800-57."/>
        <s v="Verify that consumers of cryptographic services protect key material and other secrets by using key vaults or API based alternatives."/>
        <s v="Verify that all keys and passwords are replaceable and are part of a well-defined process to re-encrypt sensitive data."/>
        <s v="Verify that symmetric keys, passwords, or API secrets generated by or shared with clients are used only in protecting low risk secrets, such as encrypting local storage, or temporary ephemeral uses such as parameter obfuscation. Sharing secrets with clien"/>
        <s v="Verify that a common logging format and approach is used across the system. (C9)"/>
        <s v="Verify that logs are securely transmitted to a preferably remote system for analysis, detection, alerting, and escalation. (C9)"/>
        <s v="Verify that all sensitive data is identified and classified into protection levels."/>
        <s v="Verify that all protection levels have an associated set of protection requirements, such as encryption requirements, integrity requirements, retention, privacy and other confidentiality requirements, and that these are applied in the architecture."/>
        <s v="Verify the application encrypts communications between components, particularly when these components are in different containers, systems, sites, or cloud providers. (C3)"/>
        <s v="Verify that application components verify the authenticity of each side in a communication link to prevent person-in-the-middle attacks. For example, application components should validate TLS certificates and chains."/>
        <s v="Verify that a source code control system is in use, with procedures to ensure that check-ins are accompanied by issues or change tickets. The source code control system should have access control and identifiable users to allow traceability of any changes"/>
        <s v="Verify the definition and documentation of all application components in terms of the business or security functions they provide."/>
        <s v="Verify that all high-value business logic flows, including authentication, session management and access control, do not share unsynchronized state."/>
        <s v="Verify that all high-value business logic flows, including authentication, session management and access control are thread safe and resistant to time-of-check and time-of-use race conditions."/>
        <s v="Verify that user-uploaded files are stored outside of the web root."/>
        <s v="Verify that user-uploaded files - if required to be displayed or downloaded from the application - are served by either octet stream downloads, or from an unrelated domain, such as a cloud file storage bucket. Implement a suitable content security policy "/>
        <s v="Verify the segregation of components of differing trust levels through well- defined security controls, firewall rules, API gateways, reverse proxies, cloud- based security groups, or similar mechanisms."/>
        <s v="Verify that if deploying binaries to untrusted devices makes use of binary signatures, trusted connections, and verified endpoints."/>
        <s v="Verify that the build pipeline warns of out-of-date or insecure components and takes appropriate actions."/>
        <s v="Verify that the build pipeline contains a build step to automatically build and verify the secure deployment of the application, particularly if the application infrastructure is software defined, such as cloud environment build scripts."/>
        <s v="Verify that application deployments adequately sandbox, containerize and/or isolate at the network level to delay and deter attackers from attacking other applications, especially when they are performing sensitive or dangerous actions such as deserializa"/>
        <s v="Verify the application does not use unsupported, insecure, or deprecated client- side technologies such as NSAPI plugins, Flash, Shockwave, ActiveX, Silverlight,&#10;NACL, or client-side Java applets."/>
        <s v="Verify that user set passwords are at least 12 characters in length. (C6)"/>
        <s v="Verify that passwords 64 characters or longer are permitted. (C6)"/>
        <s v="Verify that passwords can contain spaces and truncation is not performed. Consecutive multiple spaces MAY optionally be coalesced. (C6)"/>
        <s v="Verify that Unicode characters are permitted in passwords. A single Unicode code point is considered a character, so 12 emoji or 64 kanji characters should be valid and permitted."/>
        <s v="Verify users can change their password."/>
        <s v="Verify that password change functionality requires the user's current and new password."/>
        <s v="Verify that passwords submitted during account registration, login, and password change are checked against a set of breached passwords either locally (such as the top 1,000 or 10,000 most common passwords which match the system's password policy) or usin"/>
        <s v="Verify that a password strength meter is provided to help users set a stronger password."/>
        <s v="Verify that there are no password composition rules limiting the type of characters permitted. There should be no requirement for upper or lower case or numbers or special characters. (C6)"/>
        <s v="Verify that there are no periodic credential rotation or password history requirements."/>
        <s v="Verify that &quot;paste&quot; functionality, browser password helpers, and external password managers are permitted."/>
        <s v="Verify that the user can choose to either temporarily view the entire masked password, or temporarily view the last typed character of the&#10;password on platforms that do not have this as native functionality."/>
        <s v="Verify that the use of weak authenticators (such as SMS and email) is limited to secondary verification and transaction approval and not as a replacement for more secure authentication methods. Verify that stronger methods are offered before weak methods,"/>
        <s v="Verify that secure notifications are sent to users after updates to authentication details, such as credential resets, email or address changes, logging in from unknown or risky locations. The use of push notifications - rather than SMS or email - is pref"/>
        <s v="Verify impersonation resistance against phishing, such as the use of multi-factor authentication, cryptographic devices with intent (such as connected keys with a push to authenticate), or at higher AAL levels, client-side certificates."/>
        <s v="Verify that where a credential service provider (CSP) and the application verifying authentication are separated, mutually authenticated TLS is in place between the two endpoints."/>
        <s v="Verify replay resistance through the mandated use of OTP devices, cryptographic authenticators, or lookup codes."/>
        <s v="Verify intent to authenticate by requiring the entry of an OTP token or user-initiated action such as a button press on a FIDO hardware&#10;key."/>
        <s v="Verify system generated initial passwords or activation codes SHOULD be securely randomly generated, SHOULD be at least 6 characters long, and MAY contain letters and numbers, and expire after a short period of time. These initial secrets must not be perm"/>
        <s v="Verify that enrollment and use of subscriber-provided authentication devices are supported, such as a U2F or FIDO tokens."/>
        <s v="Verify that renewal instructions are sent with sufficient time to renew time bound authenticators."/>
        <s v="Verify that passwords are stored in a form that is resistant to offline attacks. Passwords SHALL be salted and hashed using an approved one- way key derivation or password hashing function. Key derivation and password hashing functions take a password, a "/>
        <s v="Verify that the salt is at least 32 bits in length and be chosen arbitrarily to minimize salt value collisions among stored hashes. For each credential, a unique salt value and the resulting hash SHALL be stored. (C6)"/>
        <s v="Verify that if PBKDF2 is used, the iteration count SHOULD be as large as verification server performance will allow, typically at least 100,000 iterations. (C6)"/>
        <s v="Verify that if bcrypt is used, the work factor SHOULD be as large as verification server performance will allow, typically at least 13. (C6)"/>
        <s v="Verify that an additional iteration of a key derivation function is performed, using a salt value that is secret and known only to the verifier. Generate the salt value using an approved random bit generator [SP 800-90Ar1] and provide at least the minimum"/>
        <s v="Verify that a system generated initial activation or recovery secret is not sent in clear text to the user. (C6)"/>
        <s v="Verify password hints or knowledge-based authentication (so-called &quot;secret questions&quot;) are not present."/>
        <s v="Verify password credential recovery does not reveal the current password in any way. (C6)"/>
        <s v="Verify shared or default accounts are not present (e.g. &quot;root&quot;, &quot;admin&quot;, or &quot;sa&quot;)."/>
        <s v="Verify that if an authentication factor is changed or replaced, that the user is notified of this event."/>
        <s v="Verify forgotten password, and other recovery paths use a secure recovery mechanism, such as TOTP or other soft token, mobile push, or another offline recovery mechanism. (C6)"/>
        <s v="Verify that if OTP or multi-factor authentication factors are lost, that evidence of identity proofing is performed at the same level as during enrollment."/>
        <s v="Verify that lookup secrets can be used only once."/>
        <s v="Verify that lookup secrets have sufficient randomness (112 bits of entropy), or if less than 112 bits of entropy, salted with a unique and random 32-bit salt and hashed with an approved one-way hash."/>
        <s v="Verify that lookup secrets are resistant to offline attacks, such as predictable values."/>
        <s v="Verify that clear text out of band (NIST &quot;restricted&quot;) authenticators, such as SMS or PSTN, are not offered by default, and stronger alternatives such as push notifications are offered first."/>
        <s v="Verify that the out of band verifier expires out of band authentication requests, codes, or tokens after 10 minutes."/>
        <s v="Verify that the out of band verifier authentication requests, codes, or tokens are only usable once, and only for the original authentication request."/>
        <s v="Verify that the out of band authenticator and verifier communicates over a secure independent channel."/>
        <s v="Verify that the out of band verifier retains only a hashed version of the authentication code."/>
        <s v="Verify that the initial authentication code is generated by a secure random number generator, containing at least 20 bits of entropy (typically a six digital random number is sufficient)."/>
        <s v="Verify that time-based OTPs have a defined lifetime before expiring."/>
        <s v="Verify that symmetric keys used to verify submitted OTPs are highly protected, such as by using a hardware security module or secure operating system based key storage."/>
        <s v="Verify that approved cryptographic algorithms are used in the generation, seeding, and verification."/>
        <s v="Verify that time-based OTP can be used only once within the validity period."/>
        <s v="Verify that if a time-based multi factor OTP token is re-used during the validity period, it is logged and rejected with secure notifications being sent to the holder of the device."/>
        <s v="Verify physical single factor OTP generator can be revoked in case of theft or other loss. Ensure that revocation is immediately effective&#10;across logged in sessions, regardless of location."/>
        <s v="Verify that biometric authenticators are limited to use only as secondary factors in conjunction with either something you have and&#10;something you know."/>
        <s v="Verify that cryptographic keys used in verification are stored securely and protected against disclosure, such as using a TPM or HSM, or an OS service that can use this secure storage."/>
        <s v="Verify that the challenge nonce is at least 64 bits in length, and statistically unique or unique over the lifetime of the cryptographic device."/>
        <s v="Verify that integration secrets do not rely on unchanging passwords, such as API keys or shared privileged accounts."/>
        <s v="Verify that if passwords are required, the credentials are not a default account."/>
        <s v="Verify that passwords are stored with sufficient protection to prevent offline recovery attacks, including local system access."/>
        <s v="Verify the application never reveals session tokens in URL parameters or error messages."/>
        <s v="Verify the application generates a new session token on user authentication. (C6)"/>
        <s v="Verify that session tokens possess at least 64 bits of entropy. (C6)"/>
        <s v="Verify the application only stores session tokens in the browser using secure methods such as appropriately secured cookies (see section 3.4) or HTML 5 session storage."/>
        <s v="Verify that session token are generated using approved cryptographic algorithms. (C6)"/>
        <s v="If authenticators permit users to remain logged in, verify that re-authentication occurs periodically both when actively used or after an idle period. (C6)"/>
        <s v="Verify that the application terminates all other active sessions after a successful password change, and that this is effective across the application, federated login (if present), and any relying parties."/>
        <s v="Verify that users are able to view and log out of any or all currently active sessions and devices."/>
        <s v="Verify that cookie-based session tokens have the 'Secure' attribute set. (C6)"/>
        <s v="Verify that cookie-based session tokens have the 'HttpOnly' attribute set. (C6)"/>
        <s v="Verify that cookie-based session tokens utilize the 'SameSite' attribute to limit exposure to cross-site request forgery attacks. (C6)"/>
        <s v="Verify that cookie-based session tokens use &quot;    Host-&quot; prefix (see references) to provide session cookie confidentiality."/>
        <s v="Verify that if the application is published under a domain name with other applications that set or use session cookies that might override or disclose the session cookies, set the path attribute in cookie-based session tokens&#10;using the most precise path "/>
        <s v="Verify the application does not treat OAuth and refresh tokens — on their own — as the presence of the subscriber and allows users to terminate trust relationships with linked applications."/>
        <s v="Verify the application uses session tokens rather than static API secrets and keys, except with legacy implementations."/>
        <s v="Verify that stateless session tokens use digital signatures, encryption, and&#10;other countermeasures to protect against tampering, enveloping, replay, null cipher, and key substitution attacks."/>
        <s v="Verify that relying parties specify the maximum authentication time to CSPs and that CSPs re-authenticate the subscriber if they haven't used a session within that period."/>
        <s v="Verify that CSPs inform relying parties of the last authentication event, to allow RPs to determine if they need to re-authenticate the user."/>
        <s v="Verify the application ensures a valid login session or requires re- authentication or secondary verification before allowing any sensitive transactions or account modifications."/>
        <s v="Verify that the application enforces access control rules on a trusted service layer, especially if client-side access control is present and could be bypassed."/>
        <s v="Verify that all user and data attributes and policy information used by access controls cannot be manipulated by end users unless specifically authorized."/>
        <s v="Verify that the principle of least privilege exists - users should only be able to access functions, data files, URLs, controllers, services, and other resources, for which they possess specific authorization. This implies protection against spoofing and "/>
        <s v="Verify that the principle of deny by default exists whereby new users/roles start with minimal or no permissions and users/roles do not receive access to new features until access is explicitly assigned. (C7)"/>
        <s v="Verify that access controls fail securely including when an exception occurs. (C10)"/>
        <s v="Verify that sensitive data and APIs are protected against direct object attacks targeting creation, reading, updating and deletion of records, such as creating or updating someone else's record, viewing everyone's records, or deleting all records."/>
        <s v="Verify that the application or framework enforces a strong anti-CSRF mechanism&#10;to protect authenticated functionality, and effective anti-automation or anti-CSRF protects unauthenticated functionality."/>
        <s v="Verify administrative interfaces use appropriate multi-factor authentication to prevent unauthorized use."/>
        <s v="Verify that directory browsing is disabled unless deliberately desired. Additionally, applications should not allow discovery or disclosure of file or directory metadata, such as Thumbs.db, .DS_Store, .git or .svn folders."/>
        <s v="Verify the application has additional authorization (such as step up or adaptive authentication) for lower value systems, and / or segregation of duties for high value applications to enforce anti-fraud controls as per the risk of application and&#10;past fra"/>
        <s v="Verify that the application has defenses against HTTP parameter pollution attacks, particularly if the application framework makes no distinction about the source of request parameters (GET, POST, cookies, headers, or environment variables)."/>
        <s v="Verify that frameworks protect against mass parameter assignment attacks, or that the application has countermeasures to protect against unsafe parameter assignment, such as marking fields private or similar. (C5)"/>
        <s v="Verify that all input (HTML form fields, REST requests, URL parameters, HTTP headers, cookies, batch files, RSS feeds, etc) is validated using positive validation (whitelisting). (C5)"/>
        <s v="Verify that structured data is strongly typed and validated against a defined schema including allowed characters, length and pattern (e.g. credit card numbers or telephone, or validating that two related fields are reasonable, such as checking that subur"/>
        <s v="Verify that URL redirects and forwards only allow whitelisted destinations, or show a warning when redirecting to potentially untrusted content."/>
        <s v="Verify that all untrusted HTML input from WYSIWYG editors or similar is properly sanitized with an HTML sanitizer library or framework feature. (C5)"/>
        <s v="Verify that unstructured data is sanitized to enforce safety measures such as allowed characters and length."/>
        <s v="Verify that the application sanitizes user input before passing to mail systems to protect against SMTP or IMAP injection."/>
        <s v="Verify that the application avoids the use of eval() or other dynamic code execution features. Where there is no alternative, any user input being included must be sanitized or sandboxed before being executed."/>
        <s v="Verify that the application protects against template injection attacks by ensuring that any user input being included is sanitized or sandboxed."/>
        <s v="Verify that the application protects against SSRF attacks, by validating or sanitizing untrusted data or HTTP file metadata, such as filenames and URL input fields, use whitelisting of protocols, domains, paths and ports."/>
        <s v="Verify that the application sanitizes, disables, or sandboxes user-supplied SVG scriptable content, especially as they relate to XSS resulting from inline scripts, and foreignObject."/>
        <s v="Verify that the application sanitizes, disables, or sandboxes user-supplied scriptable or expression template language content, such as Markdown, CSS or&#10;XSL stylesheets, BBCode, or similar."/>
        <s v="Verify that output encoding is relevant for the interpreter and context required. For example, use encoders specifically for HTML values, HTML attributes, JavaScript, URL Parameters, HTTP headers, SMTP, and others as the context requires, especially from "/>
        <s v="Verify that output encoding preserves the user's chosen character set and locale, such that any Unicode character point is valid and safely handled. (C4)"/>
        <s v="Verify that context-aware, preferably automated - or at worst, manual - output escaping protects against reflected, stored, and DOM based XSS. (C4)"/>
        <s v="Verify that data selection or database queries (e.g. SQL, HQL, ORM, NoSQL) use parameterized queries, ORMs, entity frameworks, or are otherwise protected from database injection attacks. (C3)"/>
        <s v="Verify that where parameterized or safer mechanisms are not present, context- specific output encoding is used to protect against injection attacks, such as the use of SQL escaping to protect against SQL injection. (C3, C4)"/>
        <s v="Verify that the application projects against JavaScript or JSON injection attacks, including for eval attacks, remote JavaScript includes, CSP bypasses, DOM XSS, and JavaScript expression evaluation. (C4)"/>
        <s v="Verify that the application protects against LDAP Injection vulnerabilities, or that specific security controls to prevent LDAP Injection have been implemented. (C4)"/>
        <s v="Verify that the application protects against OS command injection and that operating system calls use parameterized OS queries or use contextual command line output encoding. (C4)"/>
        <s v="Verify that the application protects against Local File Inclusion (LFI) or Remote File Inclusion (RFI) attacks."/>
        <s v="Verify that the application protects against XPath injection or XML injection attacks. (C4) Note: Using parameterized queries or escaping SQL is not always sufficient; table and column names, ORDER BY &#10;and so on, cannot be escaped. The inclusion of escape"/>
        <s v="Verify that the application uses memory-safe string, safer memory copy and pointer arithmetic to detect or prevent stack, buffer, or heap overflows. (only applies when the application uses a systems language or unmanaged code)."/>
        <s v="Verify that format strings do not take potentially hostile input, and are constant. (only applies when the application uses a systems language or unmanaged code)."/>
        <s v="Verify that sign, range, and input validation techniques are used to prevent integer overflows. (only applies when the application uses a systems language or unmanaged code)."/>
        <s v="Verify that serialized objects use integrity checks or are encrypted to prevent hostile object creation or data tampering. (C5)"/>
        <s v="Verify that the application correctly restricts XML parsers to only use the most restrictive configuration possible and to ensure that unsafe features such as resolving external entities are disabled to prevent XXE."/>
        <s v="Verify that deserialization of untrusted data is avoided or is protected in both custom code and third-party libraries (such as JSON, XML and YAML parsers)."/>
        <s v="Verify that when parsing JSON in browsers or JavaScript-based backends, JSON.parse is used to parse the JSON document. Do not use eval() to parse JSON."/>
        <s v="Verify that regulated private data is stored encrypted while at rest, such as personally identifiable information (PII), sensitive personal information, or data assessed likely to be subject to EU's GDPR."/>
        <s v="Verify that regulated health data is stored encrypted while at rest, such as medical records, medical device details, or de-anonymized research records."/>
        <s v="Verify that regulated financial data is stored encrypted while at rest, such as financial accounts, defaults or credit history, tax records, pay history, beneficiaries, or de-anonymized market or research records."/>
        <s v="Verify that all cryptographic modules fail securely, and errors are handled in a way that does not enable Padding Oracle attacks."/>
        <s v="Verify that industry proven or government approved cryptographic algorithms, modes, and libraries are used, instead of custom coded cryptography. (C8)"/>
        <s v="Verify that encryption initialization vector, cipher configuration, and block modes are configured securely using the latest advice."/>
        <s v="Verify that random number, encryption or hashing algorithms, key lengths, rounds, ciphers or modes, can be reconfigured, upgraded, or swapped at any time, to protect against cryptographic breaks. (C8)"/>
        <s v="Verify that known insecure block modes (i.e. ECB, etc.), padding modes (i.e. PKCS#1 v1.5, etc.), ciphers with small block sizes (i.e. Triple-DES, Blowfish, etc.), and weak hashing algorithms (i.e. MD5, SHA1, etc.) are not used unless required for backward"/>
        <s v="Verify that nonces, initialization vectors, and other single use numbers must not be used more than once with a given encryption key. The method of generation must be appropriate for the algorithm being used."/>
        <s v="Verify that encrypted data is authenticated via signatures, authenticated cipher modes, or HMAC to ensure that ciphertext is not altered by an unauthorized party."/>
        <s v="Verify that all cryptographic operations are constant-time, with no 'short-circuit' operations in comparisons, calculations, or returns, to avoid leaking information."/>
        <s v="Verify that all random numbers, random file names, random GUIDs, and random strings are generated using the cryptographic module's approved cryptographically secure random number generator when these random values are intended to be not guessable by an at"/>
        <s v="Verify that random GUIDs are created using the GUID v4 algorithm, and a cryptographically-secure pseudo-random number generator (CSPRNG). GUIDs created using other pseudo-random number generators may be predictable."/>
        <s v="Verify that random numbers are created with proper entropy even when the application is under heavy load, or that the application degrades gracefully in such circumstances."/>
        <s v="Verify that a secrets management solution such as a key vault is used to securely create, store, control access to and destroy secrets. (C8)"/>
        <s v="Verify that key material is not exposed to the application but instead uses an isolated security module like a vault for cryptographic operations. (C8)"/>
        <s v="Verify that the application does not log credentials or payment details. Session tokens should only be stored in logs in an irreversible, hashed form. (C9, C10)"/>
        <s v="Verify that the application does not log other sensitive data as defined under local privacy laws or relevant security policy. (C9)"/>
        <s v="Verify that the application logs security relevant events including successful and failed authentication events, access control failures, deserialization failures and input validation failures. (C5, C7)"/>
        <s v="Verify that each log event includes necessary information that would allow for a detailed investigation of the timeline when an event happens. (C9)"/>
        <s v="Verify that all authentication decisions are logged, without storing sensitive session identifiers or passwords. This should include requests with relevant metadata needed for security investigations."/>
        <s v="Verify that all access control decisions can be logged and all failed decisions are logged. This should include requests with relevant metadata needed for security&#10;investigations."/>
        <s v="Verify that the application appropriately encodes user-supplied data to prevent log injection. (C9)"/>
        <s v="Verify that all events are protected from injection when viewed in log viewing software. (C9)"/>
        <s v="Verify that security logs are protected from unauthorized access and modification. (C9)"/>
        <s v="Verify that time sources are synchronized to the correct time and time zone. Strongly consider logging only in UTC if systems are global to assist with post- incident forensic analysis. (C9)"/>
        <s v="Verify that a generic message is shown when an unexpected or security sensitive error occurs, potentially with a unique ID which support personnel can use to investigate. (C10)"/>
        <s v="Verify that exception handling (or a functional equivalent) is used across the codebase to account for expected and unexpected error conditions. (C10)"/>
        <s v="Verify that a &quot;last resort&quot; error handler is defined which will catch all unhandled exceptions. (C10)"/>
        <s v="Verify the application protects sensitive data from being cached in server components such as load balancers and application caches."/>
        <s v="Verify that all cached or temporary copies of sensitive data stored on the server are protected from unauthorized access or purged/invalidated after the authorized user accesses the sensitive data."/>
        <s v="Verify the application minimizes the number of parameters in a request, such as hidden fields, Ajax variables, cookies and header values."/>
        <s v="Verify the application can detect and alert on abnormal numbers of requests, such as by IP, user, total per hour or day, or whatever makes sense for the application."/>
        <s v="Verify that regular backups of important data are performed and that test restoration of data is performed."/>
        <s v="Verify that backups are stored securely to prevent data from being stolen or corrupted."/>
        <s v="Verify the application sets sufficient anti-caching headers so that sensitive data is not cached in modern browsers."/>
        <s v="Verify that data stored in client side storage (such as HTML5 local storage, session storage, IndexedDB, regular cookies or Flash cookies) does not contain sensitive data or PII."/>
        <s v="Verify that authenticated data is cleared from client storage, such as the browser DOM, after the client or session is terminated."/>
        <s v="Verify that sensitive data is sent to the server in the HTTP message body or headers, and that query string parameters from any HTTP verb do not contain sensitive data."/>
        <s v="Verify that users have a method to remove or export their data on demand."/>
        <s v="Verify that users are provided clear language regarding collection and use of supplied personal information and that users have provided opt-in consent for the use of that data before it is used in any way."/>
        <s v="Verify that all sensitive data created and processed by the application has been identified, and ensure that a policy is in place on how to deal with sensitive data. (C8)"/>
        <s v="Verify accessing sensitive data is audited (without logging the sensitive data itself), if the data is collected under relevant data protection directives or where logging of access is required."/>
        <s v="Verify that sensitive information contained in memory is overwritten as soon as it is no longer required to mitigate memory dumping attacks, using zeroes or random data."/>
        <s v="Verify that sensitive or private information that is required to be encrypted, is encrypted using approved algorithms that provide both confidentiality and integrity. (C8)"/>
        <s v="Verify that sensitive personal information is subject to data retention classification, such that old or out of date data is deleted automatically, on a schedule, or as the situation requires.When considering data protection, a primary consideration shoul"/>
        <s v="Verify that secured TLS is used for all client connectivity, and does not fall back to insecure or unencrypted protocols. (C8)"/>
        <s v="Verify using online or up to date TLS testing tools that only strong algorithms, ciphers, and protocols are enabled, with the strongest algorithms and ciphers set as preferred."/>
        <s v="Verify that old versions of SSL and TLS protocols, algorithms, ciphers, and configuration are disabled, such as SSLv2, SSLv3, or TLS 1.0 and TLS 1.1. The latest version of TLS should be the preferred cipher suite."/>
        <s v="Verify that encrypted communications such as TLS is used for all inbound and outbound connections, including for management ports, monitoring, authentication, API, or web service calls, database, cloud, serverless, mainframe, external, and partner connect"/>
        <s v="Verify that all encrypted connections to external systems that involve sensitive information or functions are authenticated."/>
        <s v="Verify that proper certification revocation, such as Online Certificate Status Protocol (OCSP) Stapling, is enabled and configured."/>
        <s v="Verify that backend TLS connection failures are logged."/>
        <s v="Verify that a code analysis tool is in use that can detect potentially malicious code, such as time functions, unsafe file operations and network connections."/>
        <s v="Verify that the application source code and third party libraries do not contain unauthorized phone home or data collection capabilities. Where such functionality exists, obtain the user's permission for it to operate before collecting any data."/>
        <s v="Verify that the application does not ask for unnecessary or excessive permissions to privacy related features or sensors, such as contacts, cameras, microphones, or location."/>
        <s v="Verify that the application source code and third party libraries do not contain back doors, such as hard-coded or additional undocumented accounts or keys, code obfuscation, undocumented binary blobs, rootkits, or anti-debugging, insecure debugging featu"/>
        <s v="Verify that the application source code and third party libraries does not contain time bombs by searching for date and time related functions."/>
        <s v="Verify that the application source code and third party libraries does not contain malicious code, such as salami attacks, logic bypasses, or logic bombs."/>
        <s v="Verify that the application source code and third party libraries do not contain Easter eggs or any other potentially unwanted functionality."/>
        <s v="Verify that if the application has a client or server auto-update feature, updates should be obtained over secure channels and digitally signed. The update code must validate the digital signature of the update before installing or executing the update."/>
        <s v="Verify that the application employs integrity protections, such as code signing or sub-resource integrity. The application must not load or execute code from untrusted sources, such as loading includes, modules, plugins, code, or libraries from untrusted "/>
        <s v="Verify that the application has protection from sub-domain takeovers if the application relies upon DNS entries or DNS sub-domains, such as expired domain names, out of date DNS pointers or CNAMEs, expired projects at public source code repos, or transien"/>
        <s v="Verify the application will only process business logic flows for the same user in sequential step order and without skipping steps."/>
        <s v="Verify the application will only process business logic flows with all steps being processed in realistic human time, i.e. transactions are not submitted too quickly."/>
        <s v="Verify the application has appropriate limits for specific business actions or transactions which are correctly enforced on a per user basis."/>
        <s v="Verify the application has sufficient anti-automation controls to detect and protect against data exfiltration, excessive business logic requests, excessive file uploads or denial of service attacks."/>
        <s v="Verify the application has business logic limits or validation to protect against likely business risks or threats, identified using threat modelling or similar methodologies."/>
        <s v="Verify the application does not suffer from &quot;time of check to time of use&quot; (TOCTOU) issues or other race conditions for sensitive operations."/>
        <s v="Verify the application monitors for unusual events or activity from a business logic perspective. For example, attempts to perform actions out of order or actions which a normal user would never attempt. (C9)"/>
        <s v="Verify the application has configurable alerting when automated attacks or unusual activity is detected."/>
        <s v="Verify that the application will not accept large files that could fill up storage or cause a denial of service attack."/>
        <s v="Verify that compressed files are checked for &quot;zip bombs&quot; - small input files that will decompress into huge files thus exhausting file storage limits."/>
        <s v="Verify that a file size quota and maximum number of files per user is enforced to ensure that a single user cannot fill up the storage with too many files, or excessively large files."/>
        <s v="Verify that files obtained from untrusted sources are validated to be of expected type based on the file's content."/>
        <s v="Verify that user-submitted filename metadata is not used directly with system or framework file and URL API to protect against path traversal."/>
        <s v="Verify that user-submitted filename metadata is validated or ignored to prevent the disclosure, creation, updating or removal of local files (LFI)."/>
        <s v="Verify that user-submitted filename metadata is validated or ignored to prevent the disclosure or execution of remote files (RFI), which may also lead to SSRF."/>
        <s v="Verify that the application protects against reflective file download (RFD) by validating or ignoring user-submitted filenames in a JSON, JSONP, or URL parameter, the response Content-Type header should be set to text/plain, and the Content-Disposition he"/>
        <s v="Verify that untrusted file metadata is not used directly with system API or libraries, to protect against OS command injection."/>
        <s v="Verify that the application does not include and execute functionality from untrusted sources, such as unverified content distribution networks, JavaScript libraries, node npm libraries, or server-side DLLs."/>
        <s v="Verify that files obtained from untrusted sources are stored outside the web root, with limited permissions, preferably with strong validation."/>
        <s v="Verify that files obtained from untrusted sources are scanned by antivirus scanners to prevent upload of known malicious content."/>
        <s v="Verify that the web tier is configured to serve only files with specific file extensions to prevent unintentional information and source code leakage. For example, backup files (e.g. .bak), temporary working files (e.g. .swp), compressed files (.zip, .tar"/>
        <s v="Verify that direct requests to uploaded files will never be executed as HTML/JavaScript content."/>
        <s v="Verify that the web or application server is configured with a whitelist of resources or systems to which the server can send requests or load data/files from."/>
        <s v="Verify that all application components use the same encodings and parsers to avoid parsing attacks that exploit different URI or file parsing behavior that could be used in SSRF and RFI attacks."/>
        <s v="Verify that access to administration and management functions is limited to authorized administrators."/>
        <s v="Verify API URLs do not expose sensitive information, such as the API key, session tokens etc."/>
        <s v="Verify that authorization decisions are made at both the URI, enforced by programmatic or declarative security at the controller or router, and at the resource level, enforced by model-based permissions."/>
        <s v="Verify that requests containing unexpected or missing content types are rejected with appropriate headers (HTTP response status 406 Unacceptable or 415 Unsupported Media Type). &#10;JSON schema validation is in a draft stage of standardization (see references"/>
        <s v="Verify that enabled RESTful HTTP methods are a valid choice for the user or action, such as preventing normal users using DELETE or PUT on protected API or resources."/>
        <s v="Verify that JSON schema validation is in place and verified before accepting input."/>
        <s v="Verify that RESTful web services that utilize cookies are protected from Cross- Site Request Forgery via the use of at least one or more of the following: triple or double submit cookie pattern (see references), CSRF nonces, or ORIGIN request header check"/>
        <s v="Verify that REST services have anti-automation controls to protect against excessive calls, especially if the API is unauthenticated."/>
        <s v="Verify that REST services explicitly check the incoming Content-Type to be the expected one, such as application/xml or application/JSON."/>
        <s v="Verify that the message headers and payload are trustworthy and not modified in transit. Requiring strong encryption for transport (TLS only) may be sufficient in many cases as it provides both confidentiality and integrity protection. Per- message digita"/>
        <s v="Verify that XSD schema validation takes place to ensure a properly formed XML document, followed by validation of each input field before any processing of that data takes place."/>
        <s v="Verify that the message payload is signed using WS-Security to ensure reliable transport between client and service. Note: Due to issues with XXE attacks against DTDs, DTD validation should not be used, and framework DTD&#10;evaluation disabled as per the req"/>
        <s v="Verify that query whitelisting or a combination of depth limiting and amount limiting should be used to prevent GraphQL or data layer expression denial of service (DoS) as a result of expensive, nested queries. For more advanced scenarios, query cost anal"/>
        <s v="Verify that GraphQL or other data layer authorization logic should be implemented at the business logic layer instead of the GraphQL layer."/>
        <s v="Verify that the application build and deployment processes are performed in a secure and repeatable way, such as CI / CD automation, automated configuration management, and automated deployment scripts."/>
        <s v="Verify that compiler flags are configured to enable all available buffer overflow protections and warnings, including stack randomization, data execution prevention, and to break the build if an unsafe pointer, memory, format string, integer, or string op"/>
        <s v="Verify that server configuration is hardened as per the recommendations of the application server and frameworks in use."/>
        <s v="Verify that the application, configuration, and all dependencies can be re- deployed using automated deployment scripts, built from a documented and tested runbook in a reasonable time, or restored from backups in a timely fashion."/>
        <s v="Verify that authorized administrators can verify the integrity of all security- relevant configurations to detect tampering. &#10;Dependency management is critical to the safe operation of any application of any type. Failure to keep up to date with outdated "/>
        <s v="Verify that all components are up to date, preferably using a dependency checker during build or compile time. (C2)"/>
        <s v="Verify that all unneeded features, documentation, samples, configurations are removed, such as sample applications, platform documentation, and default or example users."/>
        <s v="Verify that if application assets, such as JavaScript libraries, CSS stylesheets or web fonts, are hosted externally on a content delivery network (CDN) or external provider, Subresource Integrity (SRI) is used to validate the integrity of the asset."/>
        <s v="Verify that third party components come from pre-defined, trusted and continually maintained repositories. (C2)"/>
        <s v="Verify that an inventory catalog is maintained of all third party libraries in use. (C2)"/>
        <s v="Verify that the attack surface is reduced by sandboxing or encapsulating third party libraries to expose only the required behaviour into the application. (C2) &#10;Configurations for production should be hardened to protect against common attacks, such as de"/>
        <s v="Verify that web or application server and framework error messages are configured to deliver user actionable, customized responses to eliminate any unintended security disclosures."/>
        <s v="Verify that web or application server and application framework debug modes are disabled in production to eliminate debug features, developer consoles, and unintended security disclosures."/>
        <s v="Verify that the HTTP headers or any part of the HTTP response do not expose detailed version information of system components."/>
        <s v="Verify that every HTTP response contains a content type header specifying a safe character set (e.g., UTF-8, ISO 8859-1)."/>
        <s v="Verify that all API responses contain Content-Disposition: attachment; filename=&quot;api.json&quot; (or other appropriate filename for the content type)."/>
        <s v="Verify that a content security policy (CSPv2) is in place that helps mitigate impact for XSS attacks like HTML, DOM, JSON, and JavaScript injection vulnerabilities."/>
        <s v="Verify that all responses contain X-Content-Type-Options: nosniff."/>
        <s v="Verify that HTTP Strict Transport Security headers are included on all responses and for all subdomains, such as Strict-Transport-Security: max-age=15724800; includeSubdomains."/>
        <s v="Verify that a suitable &quot;Referrer-Policy&quot; header is included, such as &quot;no-referrer&quot; or &quot;same-origin&quot;."/>
        <s v="Verify that a suitable X-Frame-Options or Content-Security-Policy: frame- ancestors header is in use for sites where content should not be embedded in a third-party site."/>
        <s v="Verify that the application server only accepts the HTTP methods in use by the application or API, including pre-flight OPTIONS."/>
        <s v="Verify that the supplied Origin header is not used for authentication or access control decisions, as the Origin header can easily be changed by an attacker."/>
        <s v="Verify that the cross-domain resource sharing (CORS) Access-Control-Allow- Origin header uses a strict white-list of trusted domains to match against and does not support the &quot;null&quot; origin."/>
        <s v="Verify that HTTP headers added by a trusted proxy or SSO devices, such as a bearer token, are authenticated by the application."/>
      </sharedItems>
    </cacheField>
    <cacheField name="Status" numFmtId="0">
      <sharedItems containsBlank="1">
        <m/>
        <s v="Unmapped"/>
      </sharedItems>
    </cacheField>
    <cacheField name="Control ID (CSA,CIS,OWASP,MPA)" numFmtId="0">
      <sharedItems containsBlank="1">
        <s v="CCM V3.0.1 IAM-09"/>
        <s v="CIS V7 04.04"/>
        <s v="CIS V7 04.02"/>
        <s v="CCM V3.0.1 DSI-01"/>
        <s v="CIS V7 04.01"/>
        <s v="CCM V3.0.1 IAM-10"/>
        <s v="CCM V3.0.1 DCS-02"/>
        <s v="CCM V3.0.1 DCS-07"/>
        <s v="CCM V3.0.1 DCS-08"/>
        <m/>
        <s v="DS - 08 - 01 - 00"/>
        <s v="CIS V7 12.01"/>
        <s v="CIS V7 16.11"/>
        <s v="CIS V7 11.05"/>
        <s v="CCM V3.0.1 HRS-02"/>
        <s v="CCM V3.0.1 DCS-01"/>
        <s v="CCM V3.0.1 BCR-01"/>
        <s v="CCM V3.0.1 BCR-11"/>
        <s v="CCM V3.0.1 BCR-02"/>
        <s v="CCM V3.0.1 DCS-09"/>
        <s v="Custom"/>
        <s v="CIS V7 20.02"/>
        <s v="CIS V7 20.01"/>
        <s v="CIS V7 13.03"/>
        <s v="CCM V3.0.1 HRS-06"/>
        <s v="CCM V3.0.1 HRS-01"/>
        <s v="CCM V3.0.1 IVS-01"/>
        <s v="CIS V7 12.11"/>
        <s v="CCM V3.0.1 DCS-05"/>
        <s v="CCM V3.0.1 DCS-06"/>
        <s v="CCM V3.0.1 BCR-03"/>
        <s v="CCM V3.0.1 GRM-03"/>
        <s v="CCM V3.0.1 STA-04"/>
        <s v="CIS V7 09.04"/>
        <s v="CIS V7 03.04"/>
        <s v="CIS V7 09.02"/>
        <s v="CCM V3.0.1 IAM-02"/>
        <s v="CIS V7 10.04"/>
        <s v="CIS V7 03.01"/>
        <s v="CCM V3.0.1 IVS-03"/>
        <s v="CIS V7 05.01"/>
        <s v="CCM V3.0.1 IVS-12"/>
        <s v="CCM V3.0.1 IVS-06"/>
        <s v="CCM V3.0.1 SEF-02"/>
        <s v="CCM V3.0.1 SEF-03"/>
        <s v="CIS V7 12.09"/>
        <s v="CCM V3.0.1 GRM-02"/>
        <s v="DS - 03 - 02 - 00"/>
        <s v="CCM V3.0.1 IVS-07"/>
        <s v="CIS V7 12.06"/>
        <s v="CIS V7 03.02"/>
        <s v="CCM V3.0.1 EKM-02"/>
        <s v="CIS V7 06.06"/>
        <s v="CIS V7 14.09"/>
        <s v="CCM V3.0.1 MOS-03"/>
        <s v="CIS V7 13.06"/>
        <s v="CCM V3.0.1 MOS-12"/>
        <s v="CCM V3.0.1 MOS-18"/>
        <s v="CCM V3.0.1 MOS-14"/>
        <s v="CCM V3.0.1 MOS-11"/>
        <s v="CCM V3.0.1 HRS-05"/>
        <s v="CCM V3.0.1 GRM-06"/>
        <s v="CCM V3.0.1 HRS-09"/>
        <s v="CCM V3.0.1 HRS-08"/>
        <s v="CCM V3.0.1 MOS-05"/>
        <s v="CCM V3.0.1 GRM-08"/>
        <s v="CCM V3.0.1 GRM-05"/>
        <s v="DS - 11 - 01 - 00"/>
        <s v="DS - 11 - 02 - 00"/>
        <s v="CCM V3.0.1 EKM-03"/>
        <s v="CCM V3.0.1 IAM-05"/>
        <s v="CCM V3.0.1 TVM-01"/>
        <s v="DS - 06 - 01 - 00"/>
        <s v="DS - 06 - 03 - 00"/>
        <s v="CCM V3.0.1 HRS-07"/>
        <s v="CCM V3.0.1 AIS-01"/>
        <s v="CCM V3.0.1 AIS-02"/>
        <s v="CCM V3.0.1 AIS-03"/>
        <s v="CCM V3.0.1 AIS-04"/>
        <s v="CCM V3.0.1 AAC-01"/>
        <s v="CCM V3.0.1 AAC-03"/>
        <s v="CCM V3.0.1 BCR-04"/>
        <s v="CCM V3.0.1 BCR-05"/>
        <s v="CCM V3.0.1 BCR-06"/>
        <s v="CCM V3.0.1 BCR-07"/>
        <s v="CCM V3.0.1 BCR-08"/>
        <s v="CCM V3.0.1 BCR-09"/>
        <s v="CCM V3.0.1 BCR-10"/>
        <s v="CCM V3.0.1 CCC-01"/>
        <s v="CCM V3.0.1 CCC-02"/>
        <s v="CCM V3.0.1 CCC-03"/>
        <s v="CCM V3.0.1 CCC-04"/>
        <s v="CCM V3.0.1 CCC-05"/>
        <s v="CCM V3.0.1 DCS-03"/>
        <s v="CCM V3.0.1 DCS-04"/>
        <s v="CCM V3.0.1 DSI-02"/>
        <s v="CCM V3.0.1 DSI-03"/>
        <s v="CCM V3.0.1 DSI-04"/>
        <s v="CCM V3.0.1 DSI-05"/>
        <s v="CCM V3.0.1 DSI-06"/>
        <s v="CCM V3.0.1 DSI-07"/>
        <s v="CCM V3.0.1 EKM-04"/>
        <s v="CCM V3.0.1 GRM-01"/>
        <s v="CCM V3.0.1 GRM-04"/>
        <s v="CCM V3.0.1 GRM-07"/>
        <s v="CCM V3.0.1 GRM-09"/>
        <s v="CCM V3.0.1 GRM-10"/>
        <s v="CCM V3.0.1 GRM-11"/>
        <s v="CCM V3.0.1 HRS-03"/>
        <s v="CCM V3.0.1 HRS-04"/>
        <s v="CCM V3.0.1 HRS-10"/>
        <s v="CCM V3.0.1 HRS-11"/>
        <s v="CCM V3.0.1 IAM-01"/>
        <s v="CCM V3.0.1 IAM-03"/>
        <s v="CCM V3.0.1 IAM-04"/>
        <s v="CCM V3.0.1 IAM-06"/>
        <s v="CCM V3.0.1 IAM-07"/>
        <s v="CCM V3.0.1 IAM-08"/>
        <s v="CCM V3.0.1 IAM-11"/>
        <s v="CCM V3.0.1 IAM-12"/>
        <s v="CCM V3.0.1 IAM-13"/>
        <s v="CCM V3.0.1 IVS-02"/>
        <s v="CCM V3.0.1 IVS-04"/>
        <s v="CCM V3.0.1 IVS-05"/>
        <s v="CIS V7 18.02"/>
        <s v="CCM V3.0.1 IVS-08"/>
        <s v="CCM V3.0.1 IVS-09"/>
        <s v="CCM V3.0.1 IVS-10"/>
        <s v="CCM V3.0.1 IVS-11"/>
        <s v="CCM V3.0.1 IVS-13"/>
        <s v="CCM V3.0.1 IPY-01"/>
        <s v="CCM V3.0.1 IPY-02"/>
        <s v="CCM V3.0.1 IPY-03"/>
        <s v="CCM V3.0.1 IPY-04"/>
        <s v="CCM V3.0.1 IPY-05"/>
        <s v="CCM V3.0.1 MOS-01"/>
        <s v="CCM V3.0.1 MOS-02"/>
        <s v="CCM V3.0.1 MOS-04"/>
        <s v="CCM V3.0.1 MOS-06"/>
        <s v="CCM V3.0.1 MOS-07"/>
        <s v="CCM V3.0.1 MOS-08"/>
        <s v="CCM V3.0.1 MOS-09"/>
        <s v="CCM V3.0.1 MOS-10"/>
        <s v="CCM V3.0.1 MOS-13"/>
        <s v="CCM V3.0.1 MOS-15"/>
        <s v="CCM V3.0.1 MOS-16"/>
        <s v="CCM V3.0.1 MOS-17"/>
        <s v="CCM V3.0.1 MOS-19"/>
        <s v="CCM V3.0.1 MOS-20"/>
        <s v="CCM V3.0.1 SEF-01"/>
        <s v="CCM V3.0.1 SEF-04"/>
        <s v="CCM V3.0.1 SEF-05"/>
        <s v="CCM V3.0.1 STA-01"/>
        <s v="CCM V3.0.1 STA-02"/>
        <s v="CCM V3.0.1 STA-03"/>
        <s v="CCM V3.0.1 STA-05"/>
        <s v="CCM V3.0.1 STA-06"/>
        <s v="CCM V3.0.1 STA-07"/>
        <s v="CCM V3.0.1 STA-08"/>
        <s v="CCM V3.0.1 STA-09"/>
        <s v="CCM V3.0.1 TVM-02"/>
        <s v="CCM V3.0.1 TVM-03"/>
        <s v="CIS V7 16.04"/>
        <s v="CIS V7 16.09"/>
        <s v="OWASP ASVSv4 02.2.1"/>
        <s v="OWASP ASVSv4 03.3.1"/>
        <s v="CIS V7 11.07"/>
        <s v="CIS V7 12.02"/>
        <s v="CIS V7 04.05"/>
        <s v="CIS V7 06.01"/>
        <s v="CIS V7 18.05"/>
        <s v="OWASP ASVSv4 09.2.1"/>
        <s v="CIS V7 01.08"/>
        <s v="OWASP ASVSv4 02.10.4"/>
        <s v="CIS V7 16.02"/>
        <s v="CIS V7 02.01"/>
        <s v="CIS V7 01.04"/>
        <s v="CIS V7 09.03"/>
        <s v="CCM V3.0.1 AAC-02"/>
        <s v="CIS V7 01.01"/>
        <s v="CIS V7 01.02"/>
        <s v="CIS V7 01.03"/>
        <s v="CIS V7 01.05"/>
        <s v="CIS V7 01.06"/>
        <s v="CIS V7 01.07"/>
        <s v="CIS V7 10.01"/>
        <s v="CIS V7 10.02"/>
        <s v="CIS V7 10.03"/>
        <s v="CIS V7 10.05"/>
        <s v="CIS V7 11.01"/>
        <s v="CIS V7 11.02"/>
        <s v="CIS V7 11.03"/>
        <s v="CIS V7 11.04"/>
        <s v="CIS V7 11.06"/>
        <s v="CIS V7 12.10"/>
        <s v="CIS V7 12.12"/>
        <s v="CIS V7 12.03"/>
        <s v="CIS V7 12.04"/>
        <s v="CIS V7 12.05"/>
        <s v="CIS V7 12.07"/>
        <s v="CIS V7 12.08"/>
        <s v="CIS V7 13.01"/>
        <s v="CIS V7 13.02"/>
        <s v="CIS V7 13.04"/>
        <s v="CIS V7 13.05"/>
        <s v="CIS V7 13.07"/>
        <s v="CIS V7 13.08"/>
        <s v="CIS V7 13.09"/>
        <s v="CIS V7 14.01"/>
        <s v="CIS V7 14.02"/>
        <s v="CIS V7 14.03"/>
        <s v="CIS V7 14.04"/>
        <s v="CIS V7 14.05"/>
        <s v="CIS V7 14.06"/>
        <s v="CIS V7 14.07"/>
        <s v="CIS V7 14.08"/>
        <s v="CIS V7 15.01"/>
        <s v="CIS V7 15.10"/>
        <s v="CIS V7 15.02"/>
        <s v="CIS V7 15.03"/>
        <s v="CIS V7 15.04"/>
        <s v="CIS V7 15.05"/>
        <s v="CIS V7 15.06"/>
        <s v="CIS V7 15.07"/>
        <s v="CIS V7 15.08"/>
        <s v="CIS V7 15.09"/>
        <s v="CIS V7 16.01"/>
        <s v="CIS V7 16.10"/>
        <s v="CIS V7 16.12"/>
        <s v="CIS V7 16.13"/>
        <s v="CIS V7 16.03"/>
        <s v="CIS V7 16.05"/>
        <s v="CIS V7 16.06"/>
        <s v="CIS V7 16.07"/>
        <s v="CIS V7 16.08"/>
        <s v="CIS V7 17.01"/>
        <s v="CIS V7 17.02"/>
        <s v="CIS V7 17.03"/>
        <s v="CIS V7 17.04"/>
        <s v="CIS V7 17.05"/>
        <s v="CIS V7 17.06"/>
        <s v="CIS V7 17.07"/>
        <s v="CIS V7 17.08"/>
        <s v="CIS V7 17.09"/>
        <s v="CIS V7 18.01"/>
        <s v="CIS V7 18.10"/>
        <s v="CIS V7 18.11"/>
        <s v="CIS V7 18.03"/>
        <s v="CIS V7 18.04"/>
        <s v="CIS V7 18.06"/>
        <s v="CIS V7 18.07"/>
        <s v="CIS V7 18.08"/>
        <s v="CIS V7 18.09"/>
        <s v="CIS V7 19.01"/>
        <s v="CIS V7 19.02"/>
        <s v="CIS V7 19.03"/>
        <s v="CIS V7 19.04"/>
        <s v="CIS V7 19.05"/>
        <s v="CIS V7 19.06"/>
        <s v="CIS V7 19.07"/>
        <s v="CIS V7 19.08"/>
        <s v="CIS V7 02.02"/>
        <s v="CIS V7 02.03"/>
        <s v="CIS V7 02.04"/>
        <s v="CIS V7 02.05"/>
        <s v="CIS V7 02.06"/>
        <s v="CIS V7 02.07"/>
        <s v="CIS V7 02.08"/>
        <s v="CIS V7 02.09"/>
        <s v="CIS V7 20.03"/>
        <s v="CIS V7 20.04"/>
        <s v="CIS V7 20.05"/>
        <s v="CIS V7 20.06"/>
        <s v="CIS V7 20.07"/>
        <s v="CIS V7 20.08"/>
        <s v="CIS V7 03.03"/>
        <s v="CIS V7 03.05"/>
        <s v="CIS V7 03.06"/>
        <s v="CIS V7 03.07"/>
        <s v="CIS V7 04.03"/>
        <s v="CIS V7 04.06"/>
        <s v="CIS V7 04.07"/>
        <s v="CIS V7 04.08"/>
        <s v="CIS V7 04.09"/>
        <s v="CIS V7 05.02"/>
        <s v="CIS V7 05.03"/>
        <s v="CIS V7 05.04"/>
        <s v="CIS V7 05.05"/>
        <s v="CIS V7 06.02"/>
        <s v="CIS V7 06.03"/>
        <s v="CIS V7 06.04"/>
        <s v="CIS V7 06.05"/>
        <s v="CIS V7 06.07"/>
        <s v="CIS V7 06.08"/>
        <s v="CIS V7 07.01"/>
        <s v="CIS V7 07.10"/>
        <s v="CIS V7 07.02"/>
        <s v="CIS V7 07.03"/>
        <s v="CIS V7 07.04"/>
        <s v="CIS V7 07.05"/>
        <s v="CIS V7 07.06"/>
        <s v="CIS V7 07.07"/>
        <s v="CIS V7 07.08"/>
        <s v="CIS V7 07.09"/>
        <s v="CIS V7 08.01"/>
        <s v="CIS V7 08.02"/>
        <s v="CIS V7 08.03"/>
        <s v="CIS V7 08.04"/>
        <s v="CIS V7 08.05"/>
        <s v="CIS V7 08.06"/>
        <s v="CIS V7 08.07"/>
        <s v="CIS V7 08.08"/>
        <s v="CIS V7 09.01"/>
        <s v="CIS V7 09.05"/>
        <s v="OWASP ASVSv4 01.1.1"/>
        <s v="OWASP ASVSv4 01.1.2"/>
        <s v="OWASP ASVSv4 01.1.3"/>
        <s v="OWASP ASVSv4 01.1.4"/>
        <s v="OWASP ASVSv4 01.1.5"/>
        <s v="OWASP ASVSv4 01.1.6"/>
        <s v="OWASP ASVSv4 01.1.7"/>
        <s v="OWASP ASVSv4 01.2.1"/>
        <s v="OWASP ASVSv4 01.2.2"/>
        <s v="OWASP ASVSv4 01.2.3"/>
        <s v="OWASP ASVSv4 01.3"/>
        <s v="OWASP ASVSv4 01.2.4"/>
        <s v="OWASP ASVSv4 01.4.1"/>
        <s v="OWASP ASVSv4 01.4.2"/>
        <s v="OWASP ASVSv4 01.4.3"/>
        <s v="OWASP ASVSv4 01.4.4"/>
        <s v="OWASP ASVSv4 01.4.5"/>
        <s v="OWASP ASVSv4 01.5.1"/>
        <s v="OWASP ASVSv4 01.5.2"/>
        <s v="OWASP ASVSv4 01.5.3"/>
        <s v="OWASP ASVSv4 01.5.4"/>
        <s v="OWASP ASVSv4 01.6.1"/>
        <s v="OWASP ASVSv4 01.6.2"/>
        <s v="OWASP ASVSv4 01.6.3"/>
        <s v="OWASP ASVSv4 01.6.4"/>
        <s v="OWASP ASVSv4 01.7.1"/>
        <s v="OWASP ASVSv4 01.7.2"/>
        <s v="OWASP ASVSv4 01.8.1"/>
        <s v="OWASP ASVSv4 01.8.2"/>
        <s v="OWASP ASVSv4 01.9.1"/>
        <s v="OWASP ASVSv4 01.9.2"/>
        <s v="OWASP ASVSv4 01.10.1"/>
        <s v="OWASP ASVSv4 01.11.1"/>
        <s v="OWASP ASVSv4 01.11.2"/>
        <s v="OWASP ASVSv4 01.11.3"/>
        <s v="OWASP ASVSv4 01.12.1"/>
        <s v="OWASP ASVSv4 01.12.2"/>
        <s v="OWASP ASVSv4 01.13.0"/>
        <s v="OWASP ASVSv4 01.14.1"/>
        <s v="OWASP ASVSv4 01.14.2"/>
        <s v="OWASP ASVSv4 01.14.3"/>
        <s v="OWASP ASVSv4 01.14.4"/>
        <s v="OWASP ASVSv4 01.14.5"/>
        <s v="OWASP ASVSv4 01.14.6"/>
        <s v="OWASP ASVSv4 02.1.1"/>
        <s v="OWASP ASVSv4 02.1.2"/>
        <s v="OWASP ASVSv4 02.1.3"/>
        <s v="OWASP ASVSv4 02.1.4"/>
        <s v="OWASP ASVSv4 02.1.5"/>
        <s v="OWASP ASVSv4 02.1.6"/>
        <s v="OWASP ASVSv4 02.1.7"/>
        <s v="OWASP ASVSv4 02.1.8"/>
        <s v="OWASP ASVSv4 02.1.9"/>
        <s v="OWASP ASVSv4 02.1.10"/>
        <s v="OWASP ASVSv4 02.1.11"/>
        <s v="OWASP ASVSv4 02.1.12"/>
        <s v="OWASP ASVSv4 02.2.2"/>
        <s v="OWASP ASVSv4 02.2.3"/>
        <s v="OWASP ASVSv4 02.2.4"/>
        <s v="OWASP ASVSv4 02.2.5"/>
        <s v="OWASP ASVSv4 02.2.6"/>
        <s v="OWASP ASVSv4 02.2.7"/>
        <s v="OWASP ASVSv4 02.3.1"/>
        <s v="OWASP ASVSv4 02.3.2"/>
        <s v="OWASP ASVSv4 02.3.3"/>
        <s v="OWASP ASVSv4 02.4.1"/>
        <s v="OWASP ASVSv4 02.4.2"/>
        <s v="OWASP ASVSv4 02.4.3"/>
        <s v="OWASP ASVSv4 02.4.4"/>
        <s v="OWASP ASVSv4 02.4.5"/>
        <s v="OWASP ASVSv4 02.5.1"/>
        <s v="OWASP ASVSv4 02.5.2"/>
        <s v="OWASP ASVSv4 02.5.3"/>
        <s v="OWASP ASVSv4 02.5.4"/>
        <s v="OWASP ASVSv4 02.5.5"/>
        <s v="OWASP ASVSv4 02.5.6"/>
        <s v="OWASP ASVSv4 02.5.7"/>
        <s v="OWASP ASVSv4 02.6.1"/>
        <s v="OWASP ASVSv4 02.6.2"/>
        <s v="OWASP ASVSv4 02.6.3"/>
        <s v="OWASP ASVSv4 02.7.1"/>
        <s v="OWASP ASVSv4 02.7.2"/>
        <s v="OWASP ASVSv4 02.7.3"/>
        <s v="OWASP ASVSv4 02.7.4"/>
        <s v="OWASP ASVSv4 02.7.5"/>
        <s v="OWASP ASVSv4 02.7.6"/>
        <s v="OWASP ASVSv4 02.8.1"/>
        <s v="OWASP ASVSv4 02.8.2"/>
        <s v="OWASP ASVSv4 02.8.3"/>
        <s v="OWASP ASVSv4 02.8.4"/>
        <s v="OWASP ASVSv4 02.8.5"/>
        <s v="OWASP ASVSv4 02.8.6"/>
        <s v="OWASP ASVSv4 02.8.7"/>
        <s v="OWASP ASVSv4 02.9.1"/>
        <s v="OWASP ASVSv4 02.9.2"/>
        <s v="OWASP ASVSv4 02.9.3"/>
        <s v="OWASP ASVSv4 02.10.1"/>
        <s v="OWASP ASVSv4 02.10.2"/>
        <s v="OWASP ASVSv4 02.10.3"/>
        <s v="OWASP ASVSv4 03.1.1"/>
        <s v="OWASP ASVSv4 03.2.1"/>
        <s v="OWASP ASVSv4 03.2.2"/>
        <s v="OWASP ASVSv4 03.2.3"/>
        <s v="OWASP ASVSv4 03.2.4"/>
        <s v="OWASP ASVSv4 03.3.2"/>
        <s v="OWASP ASVSv4 03.3.3"/>
        <s v="OWASP ASVSv4 03.3.4"/>
        <s v="OWASP ASVSv4 03.4.1"/>
        <s v="OWASP ASVSv4 03.4.2"/>
        <s v="OWASP ASVSv4 03.4.3"/>
        <s v="OWASP ASVSv4 03.4.4"/>
        <s v="OWASP ASVSv4 03.4.5"/>
        <s v="OWASP ASVSv4 03.5.1"/>
        <s v="OWASP ASVSv4 03.5.2"/>
        <s v="OWASP ASVSv4 03.5.3"/>
        <s v="OWASP ASVSv4 03.6.1"/>
        <s v="OWASP ASVSv4 03.6.2"/>
        <s v="OWASP ASVSv4 03.7.1"/>
        <s v="OWASP ASVSv4 04.1.1"/>
        <s v="OWASP ASVSv4 04.1.2"/>
        <s v="OWASP ASVSv4 04.1.3"/>
        <s v="OWASP ASVSv4 04.1.4"/>
        <s v="OWASP ASVSv4 04.1.5"/>
        <s v="OWASP ASVSv4 04.2.1"/>
        <s v="OWASP ASVSv4 04.2.2"/>
        <s v="OWASP ASVSv4 04.3.1"/>
        <s v="OWASP ASVSv4 04.3.2"/>
        <s v="OWASP ASVSv4 04.3.3"/>
        <s v="OWASP ASVSv4 05.1.1"/>
        <s v="OWASP ASVSv4 05.1.2"/>
        <s v="OWASP ASVSv4 05.1.3"/>
        <s v="OWASP ASVSv4 05.1.4"/>
        <s v="OWASP ASVSv4 05.1.5"/>
        <s v="OWASP ASVSv4 05.2.1"/>
        <s v="OWASP ASVSv4 05.2.2"/>
        <s v="OWASP ASVSv4 05.2.3"/>
        <s v="OWASP ASVSv4 05.2.4"/>
        <s v="OWASP ASVSv4 05.2.5"/>
        <s v="OWASP ASVSv4 05.2.6"/>
        <s v="OWASP ASVSv4 05.2.7"/>
        <s v="OWASP ASVSv4 05.2.8"/>
        <s v="OWASP ASVSv4 05.3.1"/>
        <s v="OWASP ASVSv4 05.3.2"/>
        <s v="OWASP ASVSv4 05.3.3"/>
        <s v="OWASP ASVSv4 05.3.4"/>
        <s v="OWASP ASVSv4 05.3.5"/>
        <s v="OWASP ASVSv4 05.3.6"/>
        <s v="OWASP ASVSv4 05.3.7"/>
        <s v="OWASP ASVSv4 05.3.8"/>
        <s v="OWASP ASVSv4 05.3.9"/>
        <s v="OWASP ASVSv4 05.3.10"/>
        <s v="OWASP ASVSv4 05.4.1"/>
        <s v="OWASP ASVSv4 05.4.2"/>
        <s v="OWASP ASVSv4 05.4.3"/>
        <s v="OWASP ASVSv4 05.5.1"/>
        <s v="OWASP ASVSv4 05.5.2"/>
        <s v="OWASP ASVSv4 05.5.3"/>
        <s v="OWASP ASVSv4 05.5.4"/>
        <s v="OWASP ASVSv4 06.1.1"/>
        <s v="OWASP ASVSv4 06.1.2"/>
        <s v="OWASP ASVSv4 06.1.3"/>
        <s v="OWASP ASVSv4 06.2.1"/>
        <s v="OWASP ASVSv4 06.2.2"/>
        <s v="OWASP ASVSv4 06.2.3"/>
        <s v="OWASP ASVSv4 06.2.4"/>
        <s v="OWASP ASVSv4 06.2.5"/>
        <s v="OWASP ASVSv4 06.2.6"/>
        <s v="OWASP ASVSv4 06.2.7"/>
        <s v="OWASP ASVSv4 06.2.8"/>
        <s v="OWASP ASVSv4 06.3.1"/>
        <s v="OWASP ASVSv4 06.3.2"/>
        <s v="OWASP ASVSv4 06.3.3"/>
        <s v="OWASP ASVSv4 06.4.1"/>
        <s v="OWASP ASVSv4 06.4.2"/>
        <s v="OWASP ASVSv4 07.1.1"/>
        <s v="OWASP ASVSv4 07.1.2"/>
        <s v="OWASP ASVSv4 07.1.3"/>
        <s v="OWASP ASVSv4 07.1.4"/>
        <s v="OWASP ASVSv4 07.2.1"/>
        <s v="OWASP ASVSv4 07.2.2"/>
        <s v="OWASP ASVSv4 07.3.1"/>
        <s v="OWASP ASVSv4 07.3.2"/>
        <s v="OWASP ASVSv4 07.3.3"/>
        <s v="OWASP ASVSv4 07.3.4"/>
        <s v="OWASP ASVSv4 07.4.1"/>
        <s v="OWASP ASVSv4 07.4.2"/>
        <s v="OWASP ASVSv4 07.4.3"/>
        <s v="OWASP ASVSv4 08.1.1"/>
        <s v="OWASP ASVSv4 08.1.2"/>
        <s v="OWASP ASVSv4 08.1.3"/>
        <s v="OWASP ASVSv4 08.1.4"/>
        <s v="OWASP ASVSv4 08.1.5"/>
        <s v="OWASP ASVSv4 08.1.6"/>
        <s v="OWASP ASVSv4 08.2.1"/>
        <s v="OWASP ASVSv4 08.2.2"/>
        <s v="OWASP ASVSv4 08.2.3"/>
        <s v="OWASP ASVSv4 08.3.1"/>
        <s v="OWASP ASVSv4 08.3.2"/>
        <s v="OWASP ASVSv4 08.3.3"/>
        <s v="OWASP ASVSv4 08.3.4"/>
        <s v="OWASP ASVSv4 08.3.5"/>
        <s v="OWASP ASVSv4 08.3.6"/>
        <s v="OWASP ASVSv4 08.3.7"/>
        <s v="OWASP ASVSv4 08.3.8"/>
        <s v="OWASP ASVSv4 09.1.1"/>
        <s v="OWASP ASVSv4 09.1.2"/>
        <s v="OWASP ASVSv4 09.1.3"/>
        <s v="OWASP ASVSv4 09.2.2"/>
        <s v="OWASP ASVSv4 09.2.3"/>
        <s v="OWASP ASVSv4 09.2.4"/>
        <s v="OWASP ASVSv4 09.2.5"/>
        <s v="OWASP ASVSv4 10.1.1"/>
        <s v="OWASP ASVSv4 10.2.1"/>
        <s v="OWASP ASVSv4 10.2.2"/>
        <s v="OWASP ASVSv4 10.2.3"/>
        <s v="OWASP ASVSv4 10.2.4"/>
        <s v="OWASP ASVSv4 10.2.5"/>
        <s v="OWASP ASVSv4 10.2.6"/>
        <s v="OWASP ASVSv4 10.3.1"/>
        <s v="OWASP ASVSv4 10.3.2"/>
        <s v="OWASP ASVSv4 10.3.3"/>
        <s v="OWASP ASVSv4 11.1.1"/>
        <s v="OWASP ASVSv4 11.1.2"/>
        <s v="OWASP ASVSv4 11.1.3"/>
        <s v="OWASP ASVSv4 11.1.4"/>
        <s v="OWASP ASVSv4 11.1.5"/>
        <s v="OWASP ASVSv4 11.1.6"/>
        <s v="OWASP ASVSv4 11.1.7"/>
        <s v="OWASP ASVSv4 11.1.8"/>
        <s v="OWASP ASVSv4 12.1.1"/>
        <s v="OWASP ASVSv4 12.1.2"/>
        <s v="OWASP ASVSv4 12.1.3"/>
        <s v="OWASP ASVSv4 12.2.1"/>
        <s v="OWASP ASVSv4 12.3.1"/>
        <s v="OWASP ASVSv4 12.3.2"/>
        <s v="OWASP ASVSv4 12.3.3"/>
        <s v="OWASP ASVSv4 12.3.4"/>
        <s v="OWASP ASVSv4 12.3.5"/>
        <s v="OWASP ASVSv4 12.3.6"/>
        <s v="OWASP ASVSv4 12.4.1"/>
        <s v="OWASP ASVSv4 12.4.2"/>
        <s v="OWASP ASVSv4 12.5.1"/>
        <s v="OWASP ASVSv4 12.5.2"/>
        <s v="OWASP ASVSv4 12.6.1"/>
        <s v="OWASP ASVSv4 13.1.1"/>
        <s v="OWASP ASVSv4 13.1.2"/>
        <s v="OWASP ASVSv4 13.1.3"/>
        <s v="OWASP ASVSv4 13.1.4"/>
        <s v="OWASP ASVSv4 13.1.5"/>
        <s v="OWASP ASVSv4 13.2.1"/>
        <s v="OWASP ASVSv4 13.2.2"/>
        <s v="OWASP ASVSv4 13.2.3"/>
        <s v="OWASP ASVSv4 13.2.4"/>
        <s v="OWASP ASVSv4 13.2.5"/>
        <s v="OWASP ASVSv4 13.2.6"/>
        <s v="OWASP ASVSv4 13.3.1"/>
        <s v="OWASP ASVSv4 13.3.2"/>
        <s v="OWASP ASVSv4 13.4.1"/>
        <s v="OWASP ASVSv4 13.4.2"/>
        <s v="OWASP ASVSv4 14.1.1"/>
        <s v="OWASP ASVSv4 14.1.2"/>
        <s v="OWASP ASVSv4 14.1.3"/>
        <s v="OWASP ASVSv4 14.1.4"/>
        <s v="OWASP ASVSv4 14.1.5"/>
        <s v="OWASP ASVSv4 14.2.1"/>
        <s v="OWASP ASVSv4 14.2.2"/>
        <s v="OWASP ASVSv4 14.2.3"/>
        <s v="OWASP ASVSv4 14.2.4"/>
        <s v="OWASP ASVSv4 14.2.5"/>
        <s v="OWASP ASVSv4 14.2.6"/>
        <s v="OWASP ASVSv4 14.3.1"/>
        <s v="OWASP ASVSv4 14.3.2"/>
        <s v="OWASP ASVSv4 14.3.3"/>
        <s v="OWASP ASVSv4 14.4.1"/>
        <s v="OWASP ASVSv4 14.4.2"/>
        <s v="OWASP ASVSv4 14.4.3"/>
        <s v="OWASP ASVSv4 14.4.4"/>
        <s v="OWASP ASVSv4 14.4.5"/>
        <s v="OWASP ASVSv4 14.4.6"/>
        <s v="OWASP ASVSv4 14.4.7"/>
        <s v="OWASP ASVSv4 14.5.1"/>
        <s v="OWASP ASVSv4 14.5.2"/>
        <s v="OWASP ASVSv4 14.5.3"/>
        <s v="OWASP ASVSv4 14.5.4"/>
      </sharedItems>
    </cacheField>
    <cacheField name="Mapping Candidate" numFmtId="0">
      <sharedItems containsBlank="1">
        <s v="CCM V3.0.1 IAM-09"/>
        <s v="CIS V7 04.04"/>
        <s v="CIS V7 04.02"/>
        <s v="CCM V3.0.1 IAM-05"/>
        <s v="CIS V7 04.01"/>
        <s v="CCM V3.0.1 IAM-10"/>
        <s v="CCM V3.0.1 DCS-02"/>
        <s v="CCM V3.0.1 DCS-07"/>
        <s v="CCM V3.0.1 DCS-08"/>
        <s v="Cloud infra"/>
        <s v="People &amp; processes"/>
        <s v="CIS V7 12.01"/>
        <s v="CIS V7 16.11"/>
        <s v="CIS V7 11.05"/>
        <s v="CCM V3.0.1 HRS-02"/>
        <s v="CCM V3.0.1 DCS-01"/>
        <s v="CCM V3.0.1 BCR-01"/>
        <s v="CCM V3.0.1 BCR-11"/>
        <s v="CCM V3.0.1 BCR-02"/>
        <s v="CCM V3.0.1 DCS-09"/>
        <s v="Custom"/>
        <m/>
        <s v="Dev lifecycle"/>
        <s v="CIS V7 20.02"/>
        <s v="CIS V7 20.01"/>
        <s v="CIS V7 13.03"/>
        <s v="CCM V3.0.1 HRS-06"/>
        <s v="CCM V3.0.1 HRS-01"/>
        <s v="CCM V3.0.1 IVS-01"/>
        <s v="CCM V3.0.1 DSI-01"/>
        <s v="CIS V7 12.11"/>
        <s v="CCM V3.0.1 DCS-05"/>
        <s v="CCM V3.0.1 DCS-06"/>
        <s v="CCM V3.0.1 BCR-03"/>
        <s v="CCM V3.0.1 GRM-03"/>
        <s v="CCM V3.0.1 STA-04"/>
        <s v="CIS V7 09.04"/>
        <s v="CIS V7 03.04"/>
        <s v="CIS V7 09.02"/>
        <s v="CCM V3.0.1 IAM-02"/>
        <s v="CIS V7 10.04"/>
        <s v="CIS V7 03.01"/>
        <s v="CCM V3.0.1 IVS-03"/>
        <s v="CIS V7 05.01"/>
        <s v="CCM V3.0.1 IVS-12"/>
        <s v="CCM V3.0.1 IVS-06"/>
        <s v="CCM V3.0.1 SEF-02"/>
        <s v="CCM V3.0.1 SEF-03"/>
        <s v="CIS V7 12.09"/>
        <s v="CCM V3.0.1 GRM-02"/>
        <s v="Site Security"/>
        <s v="CCM V3.0.1 IVS-07"/>
        <s v="CIS V7 12.06"/>
        <s v="CIS V7 03.02"/>
        <s v="CCM V3.0.1 EKM-02"/>
        <s v="CIS V7 06.06"/>
        <s v="CIS V7 14.09"/>
        <s v="CCM V3.0.1 MOS-03"/>
        <s v="CIS V7 13.06"/>
        <s v="CCM V3.0.1 MOS-12"/>
        <s v="CCM V3.0.1 MOS-18"/>
        <s v="CCM V3.0.1 MOS-14"/>
        <s v="CCM V3.0.1 MOS-11"/>
        <s v="CCM V3.0.1 HRS-05"/>
        <s v="CCM V3.0.1 GRM-06"/>
        <s v="CCM V3.0.1 HRS-09"/>
        <s v="CCM V3.0.1 HRS-08"/>
        <s v="CCM V3.0.1 MOS-05"/>
        <s v="CCM V3.0.1 GRM-08"/>
        <s v="CCM V3.0.1 GRM-05"/>
        <s v="CCM V3.0.1 EKM-03"/>
        <s v="CCM V3.0.1 TVM-01"/>
        <s v="CCM V3.0.1 HRS-07"/>
        <s v="CCM V3.0.1 AAC-01"/>
        <s v="CCM V3.0.1 AAC-03"/>
        <s v="CCM V3.0.1 BCR-04"/>
        <s v="CCM V3.0.1 BCR-05"/>
        <s v="CCM V3.0.1 BCR-06"/>
        <s v="CCM V3.0.1 BCR-07"/>
        <s v="CCM V3.0.1 BCR-08"/>
        <s v="CCM V3.0.1 BCR-09"/>
        <s v="CCM V3.0.1 BCR-10"/>
        <s v="CCM V3.0.1 CCC-01"/>
        <s v="CCM V3.0.1 CCC-02"/>
        <s v="CCM V3.0.1 CCC-03"/>
        <s v="CCM V3.0.1 CCC-04"/>
        <s v="CCM V3.0.1 CCC-05"/>
        <s v="CCM V3.0.1 DCS-03"/>
        <s v="CCM V3.0.1 DCS-04"/>
        <s v="CCM V3.0.1 DSI-02"/>
        <s v="CCM V3.0.1 DSI-04"/>
        <s v="CCM V3.0.1 DSI-05"/>
        <s v="CCM V3.0.1 DSI-06"/>
        <s v="CCM V3.0.1 DSI-07"/>
        <s v="CCM V3.0.1 EKM-04"/>
        <s v="CCM V3.0.1 GRM-01"/>
        <s v="CCM V3.0.1 GRM-04"/>
        <s v="CCM V3.0.1 GRM-07"/>
        <s v="CCM V3.0.1 GRM-09"/>
        <s v="CCM V3.0.1 GRM-10"/>
        <s v="CCM V3.0.1 GRM-11"/>
        <s v="CCM V3.0.1 HRS-03"/>
        <s v="CCM V3.0.1 HRS-04"/>
        <s v="CCM V3.0.1 HRS-10"/>
        <s v="CCM V3.0.1 HRS-11"/>
        <s v="CCM V3.0.1 IAM-01"/>
        <s v="CCM V3.0.1IAM-02"/>
        <s v="CCM V3.0.1 IAM-04"/>
        <s v="CCM V3.0.1 IAM-06"/>
        <s v="CCM V3.0.1 IAM-07"/>
        <s v="CCM V3.0.1 IAM-08"/>
        <s v="CCM V3.0.1 IAM-11"/>
        <s v="CCM V3.0.1 IAM-12"/>
        <s v="CCM V3.0.1 IVS-02"/>
        <s v="CCM V3.0.1 IVS-04"/>
        <s v="CCM V3.0.1 IVS-05"/>
        <s v="CIS V7 18.02"/>
        <s v="CCM V3.0.1 IVS-08"/>
        <s v="CCM V3.0.1 IVS-09"/>
        <s v="CCM V3.0.1 IVS-10"/>
        <s v="CCM V3.0.1 IVS-11"/>
        <s v="CCM V3.0.1 IVS-13"/>
        <s v="CCM V3.0.1 IPY-01"/>
        <s v="CCM V3.0.1 IPY-02"/>
        <s v="CCM V3.0.1 IPY-03"/>
        <s v="CCM V3.0.1 IPY-04"/>
        <s v="CCM V3.0.1 MOS-01"/>
        <s v="CCM V3.0.1 MOS-02"/>
        <s v="CCM V3.0.1 MOS-04"/>
        <s v="CCM V3.0.1 MOS-06"/>
        <s v="CCM V3.0.1 MOS-07"/>
        <s v="CCM V3.0.1 MOS-08"/>
        <s v="CCM V3.0.1 MOS-09"/>
        <s v="CCM V3.0.1 MOS-10"/>
        <s v="CCM V3.0.1 MOS-13"/>
        <s v="CCM V3.0.1 MOS-15"/>
        <s v="CCM V3.0.1 MOS-16"/>
        <s v="CCM V3.0.1 MOS-17"/>
        <s v="CCM V3.0.1 MOS-19"/>
        <s v="CCM V3.0.1 MOS-20"/>
        <s v="CCM V3.0.1 SEF-01"/>
        <s v="CCM V3.0.1 SEF-04"/>
        <s v="CCM V3.0.1 SEF-05"/>
        <s v="CCM V3.0.1 STA-01"/>
        <s v="CCM V3.0.1 STA-02"/>
        <s v="CCM V3.0.1 STA-03"/>
        <s v="CCM V3.0.1 STA-05"/>
        <s v="CCM V3.0.1 STA-06"/>
        <s v="CCM V3.0.1 STA-07"/>
        <s v="CCM V3.0.1 STA-08"/>
        <s v="CCM V3.0.1 STA-09"/>
        <s v="CCM V3.0.1 TVM-02"/>
        <s v="CCM V3.0.1 TVM-03"/>
        <s v="CIS V7 16.04"/>
        <s v="CIS V7 16.09"/>
        <s v="OWASP ASVSv4 02.2.1"/>
        <s v="OWASP ASVSv4 03.3.1"/>
        <s v="CIS V7 11.07"/>
        <s v="CIS V7 12.02"/>
        <s v="CIS V7 04.05"/>
        <s v="CIS V7 06.01"/>
        <s v="CIS V7 18.05"/>
        <s v="OWASP ASVSv4 09.2.1"/>
        <s v="CIS V7 01.08"/>
        <s v="OWASP ASVSv4 02.10.4"/>
        <s v="CIS V7 16.02"/>
        <s v="CIS V7 02.01"/>
        <s v="CIS V7 01.04"/>
        <s v="CIS V7 09.03"/>
        <s v="CCM V3.0.1 AAC-02"/>
        <s v="CIS V7 01.01"/>
        <s v="CIS V7 01.02"/>
        <s v="CIS V7 01.03"/>
        <s v="CIS V7 01.05"/>
        <s v="CIS V7 01.06"/>
        <s v="CIS V7 01.07"/>
        <s v="CIS V7 10.01"/>
        <s v="CIS V7 10.02"/>
        <s v="CIS V7 10.03"/>
        <s v="CIS V7 10.05"/>
        <s v="CIS V7 11.01"/>
        <s v="CIS V7 11.02"/>
        <s v="CIS V7 11.03"/>
        <s v="CIS V7 11.04"/>
        <s v="CIS V7 11.06"/>
        <s v="CIS V7 12.10"/>
        <s v="CIS V7 12.12"/>
        <s v="CIS V7 12.03"/>
        <s v="CIS V7 12.04"/>
        <s v="CIS V7 12.05"/>
        <s v="CIS V7 12.07"/>
        <s v="CIS V7 12.08"/>
        <s v="CIS V7 13.01"/>
        <s v="CIS V7 13.02"/>
        <s v="CIS V7 13.04"/>
        <s v="CIS V7 13.05"/>
        <s v="CIS V7 13.07"/>
        <s v="CIS V7 13.08"/>
        <s v="CIS V7 13.09"/>
        <s v="CIS V7 14.01"/>
        <s v="CIS V7 14.02"/>
        <s v="CIS V7 14.03"/>
        <s v="CIS V7 14.04"/>
        <s v="CIS V7 14.05"/>
        <s v="CIS V7 14.06"/>
        <s v="CIS V7 14.07"/>
        <s v="CIS V7 14.08"/>
        <s v="CIS V7 15.01"/>
        <s v="CIS V7 15.10"/>
        <s v="CIS V7 15.02"/>
        <s v="CIS V7 15.03"/>
        <s v="CIS V7 15.04"/>
        <s v="CIS V7 15.05"/>
        <s v="CIS V7 15.06"/>
        <s v="CIS V7 15.07"/>
        <s v="CIS V7 15.08"/>
        <s v="CIS V7 15.09"/>
        <s v="CIS V7 16.01"/>
        <s v="CIS V7 16.10"/>
        <s v="CIS V7 16.12"/>
        <s v="CIS V7 16.13"/>
        <s v="CIS V7 16.03"/>
        <s v="CIS V7 16.05"/>
        <s v="CIS V7 16.06"/>
        <s v="CIS V7 16.07"/>
        <s v="CIS V7 16.08"/>
        <s v="CIS V7 17.01"/>
        <s v="CIS V7 17.02"/>
        <s v="CIS V7 17.03"/>
        <s v="CIS V7 17.04"/>
        <s v="CIS V7 17.05"/>
        <s v="CIS V7 17.06"/>
        <s v="CIS V7 17.07"/>
        <s v="CIS V7 17.08"/>
        <s v="CIS V7 17.09"/>
        <s v="CIS V7 18.01"/>
        <s v="CIS V7 18.10"/>
        <s v="CIS V7 18.11"/>
        <s v="CIS V7 18.03"/>
        <s v="CIS V7 18.04"/>
        <s v="CIS V7 18.06"/>
        <s v="CIS V7 18.07"/>
        <s v="CIS V7 18.08"/>
        <s v="CIS V7 18.09"/>
        <s v="CIS V7 19.01"/>
        <s v="CIS V7 19.02"/>
        <s v="CIS V7 19.03"/>
        <s v="CIS V7 19.04"/>
        <s v="CIS V7 19.05"/>
        <s v="CIS V7 19.06"/>
        <s v="CIS V7 19.07"/>
        <s v="CIS V7 19.08"/>
        <s v="CIS V7 02.02"/>
        <s v="CIS V7 02.03"/>
        <s v="CIS V7 02.04"/>
        <s v="CIS V7 02.05"/>
        <s v="CIS V7 02.06"/>
        <s v="CIS V7 02.07"/>
        <s v="CIS V7 02.08"/>
        <s v="CIS V7 02.09"/>
        <s v="CIS V7 20.03"/>
        <s v="CIS V7 20.04"/>
        <s v="CIS V7 20.05"/>
        <s v="CIS V7 20.06"/>
        <s v="CIS V7 20.07"/>
        <s v="CIS V7 20.08"/>
        <s v="CIS V7 03.03"/>
        <s v="CIS V7 03.05"/>
        <s v="CIS V7 03.06"/>
        <s v="CIS V7 03.07"/>
        <s v="CIS V7 04.03"/>
        <s v="CIS V7 04.06"/>
        <s v="CIS V7 04.07"/>
        <s v="CIS V7 04.08"/>
        <s v="CIS V7 04.09"/>
        <s v="CIS V7 05.02"/>
        <s v="CIS V7 05.03"/>
        <s v="CIS V7 05.04"/>
        <s v="CIS V7 05.05"/>
        <s v="CIS V7 06.02"/>
        <s v="CIS V7 06.03"/>
        <s v="CIS V7 06.04"/>
        <s v="CIS V7 06.05"/>
        <s v="CIS V7 06.07"/>
        <s v="CIS V7 06.08"/>
        <s v="CIS V7 07.01"/>
        <s v="CIS V7 07.10"/>
        <s v="CIS V7 07.02"/>
        <s v="CIS V7 07.03"/>
        <s v="CIS V7 07.04"/>
        <s v="CIS V7 07.05"/>
        <s v="CIS V7 07.06"/>
        <s v="CIS V7 07.07"/>
        <s v="CIS V7 07.08"/>
        <s v="CIS V7 07.09"/>
        <s v="CIS V7 08.01"/>
        <s v="CIS V7 08.02"/>
        <s v="CIS V7 08.03"/>
        <s v="CIS V7 08.04"/>
        <s v="CIS V7 08.05"/>
        <s v="CIS V7 08.06"/>
        <s v="CIS V7 08.07"/>
        <s v="CIS V7 08.08"/>
        <s v="CIS V7 09.01"/>
        <s v="CIS V7 09.05"/>
        <s v="OWASP ASVSv4 01.1.1"/>
        <s v="OWASP ASVSv4 01.1.2"/>
        <s v="OWASP ASVSv4 01.1.3"/>
        <s v="OWASP ASVSv4 01.1.4"/>
        <s v="OWASP ASVSv4 01.1.5"/>
        <s v="OWASP ASVSv4 01.1.6"/>
        <s v="OWASP ASVSv4 01.1.7"/>
        <s v="OWASP ASVSv4 01.2.1"/>
        <s v="OWASP ASVSv4 01.2.2"/>
        <s v="OWASP ASVSv4 01.2.3"/>
        <s v="OWASP ASVSv4 01.3"/>
        <s v="OWASP ASVSv4 01.2.4"/>
        <s v="OWASP ASVSv4 01.4.1"/>
        <s v="OWASP ASVSv4 01.4.2"/>
        <s v="OWASP ASVSv4 01.4.3"/>
        <s v="OWASP ASVSv4 01.4.4"/>
        <s v="OWASP ASVSv4 01.4.5"/>
        <s v="OWASP ASVSv4 01.5.1"/>
        <s v="OWASP ASVSv4 01.5.2"/>
        <s v="OWASP ASVSv4 01.5.3"/>
        <s v="OWASP ASVSv4 01.5.4"/>
        <s v="OWASP ASVSv4 01.6.1"/>
        <s v="OWASP ASVSv4 01.6.2"/>
        <s v="OWASP ASVSv4 01.6.3"/>
        <s v="OWASP ASVSv4 01.6.4"/>
        <s v="OWASP ASVSv4 01.7.1"/>
        <s v="OWASP ASVSv4 01.7.2"/>
        <s v="OWASP ASVSv4 01.8.1"/>
        <s v="OWASP ASVSv4 01.8.2"/>
        <s v="OWASP ASVSv4 01.9.1"/>
        <s v="OWASP ASVSv4 01.9.2"/>
        <s v="OWASP ASVSv4 01.10.1"/>
        <s v="OWASP ASVSv4 01.11.1"/>
        <s v="OWASP ASVSv4 01.11.2"/>
        <s v="OWASP ASVSv4 01.11.3"/>
        <s v="OWASP ASVSv4 01.12.1"/>
        <s v="OWASP ASVSv4 01.12.2"/>
        <s v="OWASP ASVSv4 01.13.0"/>
        <s v="OWASP ASVSv4 01.14.1"/>
        <s v="OWASP ASVSv4 01.14.2"/>
        <s v="OWASP ASVSv4 01.14.3"/>
        <s v="OWASP ASVSv4 01.14.4"/>
        <s v="OWASP ASVSv4 01.14.5"/>
        <s v="OWASP ASVSv4 01.14.6"/>
        <s v="OWASP ASVSv4 02.1.1"/>
        <s v="OWASP ASVSv4 02.1.2"/>
        <s v="OWASP ASVSv4 02.1.3"/>
        <s v="OWASP ASVSv4 02.1.4"/>
        <s v="OWASP ASVSv4 02.1.5"/>
        <s v="OWASP ASVSv4 02.1.6"/>
        <s v="OWASP ASVSv4 02.1.7"/>
        <s v="OWASP ASVSv4 02.1.8"/>
        <s v="OWASP ASVSv4 02.1.9"/>
        <s v="OWASP ASVSv4 02.1.10"/>
        <s v="OWASP ASVSv4 02.1.11"/>
        <s v="OWASP ASVSv4 02.1.12"/>
        <s v="OWASP ASVSv4 02.2.2"/>
        <s v="OWASP ASVSv4 02.2.3"/>
        <s v="OWASP ASVSv4 02.2.4"/>
        <s v="OWASP ASVSv4 02.2.5"/>
        <s v="OWASP ASVSv4 02.2.6"/>
        <s v="OWASP ASVSv4 02.2.7"/>
        <s v="OWASP ASVSv4 02.3.1"/>
        <s v="OWASP ASVSv4 02.3.2"/>
        <s v="OWASP ASVSv4 02.3.3"/>
        <s v="OWASP ASVSv4 02.4.1"/>
        <s v="OWASP ASVSv4 02.4.2"/>
        <s v="OWASP ASVSv4 02.4.3"/>
        <s v="OWASP ASVSv4 02.4.4"/>
        <s v="OWASP ASVSv4 02.4.5"/>
        <s v="OWASP ASVSv4 02.5.1"/>
        <s v="OWASP ASVSv4 02.5.2"/>
        <s v="OWASP ASVSv4 02.5.3"/>
        <s v="OWASP ASVSv4 02.5.4"/>
        <s v="OWASP ASVSv4 02.5.5"/>
        <s v="OWASP ASVSv4 02.5.6"/>
        <s v="OWASP ASVSv4 02.5.7"/>
        <s v="OWASP ASVSv4 02.6.1"/>
        <s v="OWASP ASVSv4 02.6.2"/>
        <s v="OWASP ASVSv4 02.6.3"/>
        <s v="OWASP ASVSv4 02.7.1"/>
        <s v="OWASP ASVSv4 02.7.2"/>
        <s v="OWASP ASVSv4 02.7.3"/>
        <s v="OWASP ASVSv4 02.7.4"/>
        <s v="OWASP ASVSv4 02.7.5"/>
        <s v="OWASP ASVSv4 02.7.6"/>
        <s v="OWASP ASVSv4 02.8.1"/>
        <s v="OWASP ASVSv4 02.8.2"/>
        <s v="OWASP ASVSv4 02.8.3"/>
        <s v="OWASP ASVSv4 02.8.4"/>
        <s v="OWASP ASVSv4 02.8.5"/>
        <s v="OWASP ASVSv4 02.8.6"/>
        <s v="OWASP ASVSv4 02.8.7"/>
        <s v="OWASP ASVSv4 02.9.1"/>
        <s v="OWASP ASVSv4 02.9.2"/>
        <s v="OWASP ASVSv4 02.9.3"/>
        <s v="OWASP ASVSv4 02.10.1"/>
        <s v="OWASP ASVSv4 02.10.2"/>
        <s v="OWASP ASVSv4 02.10.3"/>
        <s v="OWASP ASVSv4 03.1.1"/>
        <s v="OWASP ASVSv4 03.2.1"/>
        <s v="OWASP ASVSv4 03.2.2"/>
        <s v="OWASP ASVSv4 03.2.3"/>
        <s v="OWASP ASVSv4 03.2.4"/>
        <s v="OWASP ASVSv4 03.3.2"/>
        <s v="OWASP ASVSv4 03.3.3"/>
        <s v="OWASP ASVSv4 03.3.4"/>
        <s v="OWASP ASVSv4 03.4.1"/>
        <s v="OWASP ASVSv4 03.4.2"/>
        <s v="OWASP ASVSv4 03.4.3"/>
        <s v="OWASP ASVSv4 03.4.4"/>
        <s v="OWASP ASVSv4 03.4.5"/>
        <s v="OWASP ASVSv4 03.5.1"/>
        <s v="OWASP ASVSv4 03.5.2"/>
        <s v="OWASP ASVSv4 03.5.3"/>
        <s v="OWASP ASVSv4 03.6.1"/>
        <s v="OWASP ASVSv4 03.6.2"/>
        <s v="OWASP ASVSv4 03.7.1"/>
        <s v="OWASP ASVSv4 04.1.1"/>
        <s v="OWASP ASVSv4 04.1.2"/>
        <s v="OWASP ASVSv4 04.1.3"/>
        <s v="OWASP ASVSv4 04.1.4"/>
        <s v="OWASP ASVSv4 04.1.5"/>
        <s v="OWASP ASVSv4 04.2.1"/>
        <s v="OWASP ASVSv4 04.2.2"/>
        <s v="OWASP ASVSv4 04.3.1"/>
        <s v="OWASP ASVSv4 04.3.2"/>
        <s v="OWASP ASVSv4 04.3.3"/>
        <s v="OWASP ASVSv4 05.1.1"/>
        <s v="OWASP ASVSv4 05.1.2"/>
        <s v="OWASP ASVSv4 05.1.3"/>
        <s v="OWASP ASVSv4 05.1.4"/>
        <s v="OWASP ASVSv4 05.1.5"/>
        <s v="OWASP ASVSv4 05.2.1"/>
        <s v="OWASP ASVSv4 05.2.2"/>
        <s v="OWASP ASVSv4 05.2.3"/>
        <s v="OWASP ASVSv4 05.2.4"/>
        <s v="OWASP ASVSv4 05.2.5"/>
        <s v="OWASP ASVSv4 05.2.6"/>
        <s v="OWASP ASVSv4 05.2.7"/>
        <s v="OWASP ASVSv4 05.2.8"/>
        <s v="OWASP ASVSv4 05.3.1"/>
        <s v="OWASP ASVSv4 05.3.2"/>
        <s v="OWASP ASVSv4 05.3.3"/>
        <s v="OWASP ASVSv4 05.3.4"/>
        <s v="OWASP ASVSv4 05.3.5"/>
        <s v="OWASP ASVSv4 05.3.6"/>
        <s v="OWASP ASVSv4 05.3.7"/>
        <s v="OWASP ASVSv4 05.3.8"/>
        <s v="OWASP ASVSv4 05.3.9"/>
        <s v="OWASP ASVSv4 05.3.10"/>
        <s v="OWASP ASVSv4 05.4.1"/>
        <s v="OWASP ASVSv4 05.4.2"/>
        <s v="OWASP ASVSv4 05.4.3"/>
        <s v="OWASP ASVSv4 05.5.1"/>
        <s v="OWASP ASVSv4 05.5.2"/>
        <s v="OWASP ASVSv4 05.5.3"/>
        <s v="OWASP ASVSv4 05.5.4"/>
        <s v="OWASP ASVSv4 06.1.1"/>
        <s v="OWASP ASVSv4 06.1.2"/>
        <s v="OWASP ASVSv4 06.1.3"/>
        <s v="OWASP ASVSv4 06.2.1"/>
        <s v="OWASP ASVSv4 06.2.2"/>
        <s v="OWASP ASVSv4 06.2.3"/>
        <s v="OWASP ASVSv4 06.2.4"/>
        <s v="OWASP ASVSv4 06.2.5"/>
        <s v="OWASP ASVSv4 06.2.6"/>
        <s v="OWASP ASVSv4 06.2.7"/>
        <s v="OWASP ASVSv4 06.2.8"/>
        <s v="OWASP ASVSv4 06.3.1"/>
        <s v="OWASP ASVSv4 06.3.2"/>
        <s v="OWASP ASVSv4 06.3.3"/>
        <s v="OWASP ASVSv4 06.4.1"/>
        <s v="OWASP ASVSv4 06.4.2"/>
        <s v="OWASP ASVSv4 07.1.1"/>
        <s v="OWASP ASVSv4 07.1.2"/>
        <s v="OWASP ASVSv4 07.1.3"/>
        <s v="OWASP ASVSv4 07.1.4"/>
        <s v="OWASP ASVSv4 07.2.1"/>
        <s v="OWASP ASVSv4 07.2.2"/>
        <s v="OWASP ASVSv4 07.3.1"/>
        <s v="OWASP ASVSv4 07.3.2"/>
        <s v="OWASP ASVSv4 07.3.3"/>
        <s v="OWASP ASVSv4 07.3.4"/>
        <s v="OWASP ASVSv4 07.4.1"/>
        <s v="OWASP ASVSv4 07.4.2"/>
        <s v="OWASP ASVSv4 07.4.3"/>
        <s v="OWASP ASVSv4 08.1.1"/>
        <s v="OWASP ASVSv4 08.1.2"/>
        <s v="OWASP ASVSv4 08.1.3"/>
        <s v="OWASP ASVSv4 08.1.4"/>
        <s v="OWASP ASVSv4 08.1.5"/>
        <s v="OWASP ASVSv4 08.1.6"/>
        <s v="OWASP ASVSv4 08.2.1"/>
        <s v="OWASP ASVSv4 08.2.2"/>
        <s v="OWASP ASVSv4 08.2.3"/>
        <s v="OWASP ASVSv4 08.3.1"/>
        <s v="OWASP ASVSv4 08.3.2"/>
        <s v="OWASP ASVSv4 08.3.3"/>
        <s v="OWASP ASVSv4 08.3.4"/>
        <s v="OWASP ASVSv4 08.3.5"/>
        <s v="OWASP ASVSv4 08.3.6"/>
        <s v="OWASP ASVSv4 08.3.7"/>
        <s v="OWASP ASVSv4 08.3.8"/>
        <s v="OWASP ASVSv4 09.1.1"/>
        <s v="OWASP ASVSv4 09.1.2"/>
        <s v="OWASP ASVSv4 09.1.3"/>
        <s v="OWASP ASVSv4 09.2.2"/>
        <s v="OWASP ASVSv4 09.2.3"/>
        <s v="OWASP ASVSv4 09.2.4"/>
        <s v="OWASP ASVSv4 09.2.5"/>
        <s v="OWASP ASVSv4 10.1.1"/>
        <s v="OWASP ASVSv4 10.2.1"/>
        <s v="OWASP ASVSv4 10.2.2"/>
        <s v="OWASP ASVSv4 10.2.3"/>
        <s v="OWASP ASVSv4 10.2.4"/>
        <s v="OWASP ASVSv4 10.2.5"/>
        <s v="OWASP ASVSv4 10.2.6"/>
        <s v="OWASP ASVSv4 10.3.1"/>
        <s v="OWASP ASVSv4 10.3.2"/>
        <s v="OWASP ASVSv4 10.3.3"/>
        <s v="OWASP ASVSv4 11.1.1"/>
        <s v="OWASP ASVSv4 11.1.2"/>
        <s v="OWASP ASVSv4 11.1.3"/>
        <s v="OWASP ASVSv4 11.1.4"/>
        <s v="OWASP ASVSv4 11.1.5"/>
        <s v="OWASP ASVSv4 11.1.6"/>
        <s v="OWASP ASVSv4 11.1.7"/>
        <s v="OWASP ASVSv4 11.1.8"/>
        <s v="OWASP ASVSv4 12.1.1"/>
        <s v="OWASP ASVSv4 12.1.2"/>
        <s v="OWASP ASVSv4 12.1.3"/>
        <s v="OWASP ASVSv4 12.2.1"/>
        <s v="OWASP ASVSv4 12.3.1"/>
        <s v="OWASP ASVSv4 12.3.2"/>
        <s v="OWASP ASVSv4 12.3.3"/>
        <s v="OWASP ASVSv4 12.3.4"/>
        <s v="OWASP ASVSv4 12.3.5"/>
        <s v="OWASP ASVSv4 12.3.6"/>
        <s v="OWASP ASVSv4 12.4.1"/>
        <s v="OWASP ASVSv4 12.4.2"/>
        <s v="OWASP ASVSv4 12.5.1"/>
        <s v="OWASP ASVSv4 12.5.2"/>
        <s v="OWASP ASVSv4 12.6.1"/>
        <s v="OWASP ASVSv4 13.1.1"/>
        <s v="OWASP ASVSv4 13.1.2"/>
        <s v="OWASP ASVSv4 13.1.3"/>
        <s v="OWASP ASVSv4 13.1.4"/>
        <s v="OWASP ASVSv4 13.1.5"/>
        <s v="OWASP ASVSv4 13.2.1"/>
        <s v="OWASP ASVSv4 13.2.2"/>
        <s v="OWASP ASVSv4 13.2.3"/>
        <s v="OWASP ASVSv4 13.2.4"/>
        <s v="OWASP ASVSv4 13.2.5"/>
        <s v="OWASP ASVSv4 13.2.6"/>
        <s v="OWASP ASVSv4 13.3.1"/>
        <s v="OWASP ASVSv4 13.3.2"/>
        <s v="OWASP ASVSv4 13.4.1"/>
        <s v="OWASP ASVSv4 13.4.2"/>
        <s v="OWASP ASVSv4 14.1.1"/>
        <s v="OWASP ASVSv4 14.1.2"/>
        <s v="OWASP ASVSv4 14.1.3"/>
        <s v="OWASP ASVSv4 14.1.4"/>
        <s v="OWASP ASVSv4 14.1.5"/>
        <s v="OWASP ASVSv4 14.2.1"/>
        <s v="OWASP ASVSv4 14.2.2"/>
        <s v="OWASP ASVSv4 14.2.3"/>
        <s v="OWASP ASVSv4 14.2.4"/>
        <s v="OWASP ASVSv4 14.2.5"/>
        <s v="OWASP ASVSv4 14.2.6"/>
        <s v="OWASP ASVSv4 14.3.1"/>
        <s v="OWASP ASVSv4 14.3.2"/>
        <s v="OWASP ASVSv4 14.3.3"/>
        <s v="OWASP ASVSv4 14.4.1"/>
        <s v="OWASP ASVSv4 14.4.2"/>
        <s v="OWASP ASVSv4 14.4.3"/>
        <s v="OWASP ASVSv4 14.4.4"/>
        <s v="OWASP ASVSv4 14.4.5"/>
        <s v="OWASP ASVSv4 14.4.6"/>
        <s v="OWASP ASVSv4 14.4.7"/>
        <s v="OWASP ASVSv4 14.5.1"/>
        <s v="OWASP ASVSv4 14.5.2"/>
        <s v="OWASP ASVSv4 14.5.3"/>
        <s v="OWASP ASVSv4 14.5.4"/>
      </sharedItems>
    </cacheField>
    <cacheField name=" " numFmtId="165">
      <sharedItems containsBlank="1">
        <s v="MPA Best Practice"/>
        <m/>
      </sharedItems>
    </cacheField>
    <cacheField name="MPA Section" numFmtId="165">
      <sharedItems containsBlank="1">
        <s v="DS"/>
        <s v="PS"/>
        <s v="MS"/>
        <m/>
        <s v=" "/>
      </sharedItems>
    </cacheField>
    <cacheField name="MPA Control Category Name" numFmtId="0">
      <sharedItems containsBlank="1">
        <s v="Account Management"/>
        <s v="Alarms"/>
        <s v="Authentication"/>
        <s v="Authorization"/>
        <s v="Background Checks"/>
        <s v="Blank Media/ Raw Stock Tracking"/>
        <s v="Business Continuity &amp; Disaster Recovery"/>
        <s v="Cameras"/>
        <s v="Change Control &amp; Configuration Management"/>
        <s v="Client Assets"/>
        <s v="Client Portal"/>
        <s v="Confidentiality Agreements"/>
        <s v="Content Tracking"/>
        <s v="Disposals"/>
        <s v="Electronic Access Control"/>
        <s v="Entry/Exit Points"/>
        <s v="Environmental"/>
        <s v="Executive Security Awareness/ Oversight"/>
        <s v="Firewall / WAN / Perimeter Security"/>
        <s v="I/O Device Security"/>
        <s v="Identification"/>
        <s v="Incident Response"/>
        <s v="Internet"/>
        <s v="Inventory Counts"/>
        <s v="Inventory Tracking"/>
        <s v="Keys"/>
        <s v="Labeling"/>
        <s v="LAN / Internal Network"/>
        <s v="Logging and Monitoring"/>
        <s v="Mobile Security"/>
        <s v="Packaging"/>
        <s v="Perimeter Security"/>
        <s v="Policies and Procedures"/>
        <s v="Receiving"/>
        <s v="Risk Management"/>
        <s v="Searches"/>
        <s v="Security Organization"/>
        <s v="Security Techniques"/>
        <s v="Segregation of Duties"/>
        <s v="Shipping"/>
        <s v="System Security"/>
        <s v="Third Party Use and Screening"/>
        <s v="Transfer Device Methodology"/>
        <s v="Transfer Systems"/>
        <s v="Transport Vehicles"/>
        <s v="Visitor Entry/Exit"/>
        <s v="Wireless/WLAN"/>
        <s v="Workflow"/>
        <m/>
      </sharedItems>
    </cacheField>
    <cacheField name="MPA Control ID" numFmtId="0">
      <sharedItems containsBlank="1">
        <s v="DS - 07 - 01 - 00"/>
        <s v="DS - 07 - 02 - 00"/>
        <s v="DS - 07 - 03 - 00"/>
        <s v="DS - 07 - 04 - 00"/>
        <s v="DS - 07 - 05 - 00"/>
        <s v="DS - 07 - 06 - 00"/>
        <s v="DS - 07 - 07 - 00"/>
        <s v="DS - 07 - 08 - 00"/>
        <s v="DS - 07 - 00 - 00"/>
        <s v="PS - 05 - 01 - 00"/>
        <s v="PS - 05 - 02 - 00"/>
        <s v="PS - 05 - 03 - 00"/>
        <s v="PS - 05 - 04 - 00"/>
        <s v="PS - 05 - 05 - 00"/>
        <s v="PS - 05 - 06 - 00"/>
        <s v="PS - 05 - 07 - 00"/>
        <s v="PS - 05 - 00 - 00"/>
        <s v="DS - 08 - 02 - 01"/>
        <s v="DS - 08 - 01 - 00"/>
        <s v="DS - 08 - 02 - 00"/>
        <s v="DS - 08 - 03 - 00"/>
        <s v="DS - 08 - 04 - 00"/>
        <s v="DS - 08 - 00 - 00"/>
        <s v="PS - 06 - 01 - 00"/>
        <s v="PS - 06 - 02 - 00"/>
        <s v="PS - 06 - 00 - 00"/>
        <s v="MS - 10 - 00 - 00"/>
        <s v="PS - 14 - 01 - 00"/>
        <s v="PS - 14 - 02 - 00"/>
        <s v="PS - 14 - 00 - 00"/>
        <s v="MS - 06 - 00 - 00"/>
        <s v="MS - 06 - 01 - 00"/>
        <s v="MS - 06 - 02 - 00"/>
        <s v="PS - 09 - 01 - 00"/>
        <s v="PS - 09 - 02 - 00"/>
        <s v="PS - 09 - 03 - 00"/>
        <s v="PS - 09 - 04 - 00"/>
        <s v="PS - 09 - 00 - 00"/>
        <s v="MS - 07 - 00 - 00"/>
        <s v="PS - 15 - 01 - 00"/>
        <s v="PS - 15 - 02 - 00"/>
        <s v="PS - 15 - 03 - 00"/>
        <s v="PS - 15 - 04 - 00"/>
        <s v="PS - 15 - 00 - 00"/>
        <s v="DS - 15 - 01 - 00"/>
        <s v="DS - 15 - 10 - 00"/>
        <s v="DS - 15 - 02 - 00"/>
        <s v="DS - 15 - 03 - 00"/>
        <s v="DS - 15 - 04 - 00"/>
        <s v="DS - 15 - 05 - 00"/>
        <s v="DS - 15 - 06 - 00"/>
        <s v="DS - 15 - 07 - 00"/>
        <s v="DS - 15 - 08 - 00"/>
        <s v="DS - 15 - 09 - 00"/>
        <s v="DS - 15 - 11 - 00"/>
        <s v="DS - 15 - 12 - 00"/>
        <s v="DS - 15 - 13 - 00"/>
        <s v="DS - 15 - 00 - 00"/>
        <s v="MS - 11 - 00 - 00"/>
        <s v="MS - 11 - 01 - 00"/>
        <s v="DS - 12 - 01 - 00"/>
        <s v="DS - 12 - 02 - 00"/>
        <s v="DS - 12 - 03 - 00"/>
        <s v="DS - 12 - 04 - 00"/>
        <s v="DS - 12 - 00 - 00"/>
        <s v="PS - 16 - 01 - 00"/>
        <s v="PS - 16 - 02 - 00"/>
        <s v="PS - 16 - 03 - 00"/>
        <s v="PS - 16 - 04 - 00"/>
        <s v="PS - 16 - 00 - 00"/>
        <s v="PS - 16 - 00 - 01"/>
        <s v="PS - 07 - 01 - 00"/>
        <s v="PS - 07 - 02 - 00"/>
        <s v="PS - 07 - 03 - 00"/>
        <s v="PS - 07 - 04 - 00"/>
        <s v="PS - 07 - 00 - 00"/>
        <s v="PS - 01 - 01 - 00"/>
        <s v="PS - 01 - 02 - 00"/>
        <s v="PS - 01 - 00 - 00"/>
        <s v="PS - 22 - 00 - 00"/>
        <s v="MS - 01 - 00 - 00"/>
        <s v="MS - 01 - 01 - 00"/>
        <s v="MS - 01 - 02 - 00"/>
        <s v="MS - 01 - 03 - 00"/>
        <s v="DS - 01 - 01 - 00"/>
        <s v="DS - 01 - 10 - 00"/>
        <s v="DS - 01 - 02 - 00"/>
        <s v="DS - 01 - 03 - 00"/>
        <s v="DS - 01 - 04 - 00"/>
        <s v="DS - 01 - 05 - 00"/>
        <s v="DS - 01 - 06 - 00"/>
        <s v="DS - 01 - 07 - 00"/>
        <s v="DS - 01 - 08 - 00"/>
        <s v="DS - 01 - 09 - 00"/>
        <s v="DS - 01 - 11 - 00"/>
        <s v="DS - 01 - 12 - 00"/>
        <s v="DS - 01 - 00 - 00"/>
        <s v="DS - 05 - 00 - 01"/>
        <s v="DS - 05 - 01 - 00"/>
        <s v="DS - 05 - 00 - 00"/>
        <s v="PS - 03 - 00 - 00"/>
        <s v="MS - 05 - 00 - 00"/>
        <s v="MS - 05 - 01 - 00"/>
        <s v="MS - 05 - 02 - 00"/>
        <s v="MS - 05 - 03 - 00"/>
        <s v="MS - 05 - 02 - 01"/>
        <s v="DS - 02 - 01 - 00"/>
        <s v="DS - 02 - 02 - 00"/>
        <s v="DS - 02 - 00 - 00"/>
        <s v="PS - 13 - 01 - 00"/>
        <s v="PS - 13 - 00 - 00"/>
        <s v="PS - 12 - 01 - 00"/>
        <s v="PS - 12 - 02 - 00"/>
        <s v="PS - 12 - 03 - 00"/>
        <s v="PS - 12 - 04 - 00"/>
        <s v="PS - 12 - 05 - 00"/>
        <s v="PS - 12 - 06 - 00"/>
        <s v="PS - 12 - 00 - 00"/>
        <s v="PS - 12 - 01 - 01"/>
        <s v="PS - 12 - 05 - 01"/>
        <s v="PS - 08 - 01 - 00"/>
        <s v="PS - 08 - 02 - 00"/>
        <s v="PS - 08 - 03 - 00"/>
        <s v="PS - 08 - 04 - 00"/>
        <s v="PS - 08 - 05 - 00"/>
        <s v="PS - 08 - 00 - 00"/>
        <s v="PS - 19 - 00 - 00"/>
        <s v="DS - 03 - 01 - 00"/>
        <s v="DS - 03 - 10 - 00"/>
        <s v="DS - 03 - 02 - 00"/>
        <s v="DS - 03 - 03 - 00"/>
        <s v="DS - 03 - 04 - 00"/>
        <s v="DS - 03 - 05 - 00"/>
        <s v="DS - 03 - 06 - 00"/>
        <s v="DS - 03 - 07 - 00"/>
        <s v="DS - 03 - 08 - 00"/>
        <s v="DS - 03 - 09 - 00"/>
        <s v="DS - 03 - 00 - 00"/>
        <s v="PS - 10 - 01 - 00"/>
        <s v="PS - 10 - 02 - 00"/>
        <s v="PS - 10 - 03 - 00"/>
        <s v="PS - 10 - 00 - 00"/>
        <s v="DS - 09 - 01 - 00"/>
        <s v="DS - 09 - 02 - 00"/>
        <s v="DS - 09 - 03 - 00"/>
        <s v="DS - 09 - 04 - 00"/>
        <s v="DS - 09 - 05 - 00"/>
        <s v="DS - 09 - 06 - 00"/>
        <s v="DS - 09 - 07 - 00"/>
        <s v="DS - 09 - 00 - 00"/>
        <s v="DS - 10 - 01 - 00"/>
        <s v="DS - 10 - 02 - 00"/>
        <s v="DS - 10 - 03 - 00"/>
        <s v="DS - 10 - 04 - 00"/>
        <s v="DS - 10 - 05 - 00"/>
        <s v="DS - 10 - 06 - 00"/>
        <s v="DS - 10 - 07 - 00"/>
        <s v="DS - 10 - 08 - 00"/>
        <s v="DS - 10 - 09 - 00"/>
        <s v="DS - 10 - 00 - 00"/>
        <s v="PS - 20 - 01 - 00"/>
        <s v="PS - 20 - 02 - 00"/>
        <s v="PS - 20 - 00 - 00"/>
        <s v="PS - 04 - 01 - 00"/>
        <s v="PS - 04 - 02 - 00"/>
        <s v="PS - 04 - 03 - 00"/>
        <s v="PS - 04 - 00 - 00"/>
        <s v="MS - 04 - 01 - 00"/>
        <s v="MS - 04 - 02 - 00"/>
        <s v="MS - 04 - 03 - 00"/>
        <s v="MS - 04 - 00 - 00"/>
        <s v="MS - 04 - 00 - 01"/>
        <s v="PS - 18 - 01 - 00"/>
        <s v="PS - 18 - 02 - 00"/>
        <s v="PS - 18 - 03 - 00"/>
        <s v="PS - 18 - 00 - 00"/>
        <s v="MS - 02 - 00 - 00"/>
        <s v="MS - 02 - 01 - 00"/>
        <s v="PS - 11 - 01 - 00"/>
        <s v="PS - 11 - 02 - 00"/>
        <s v="PS - 11 - 03 - 00"/>
        <s v="PS - 11 - 04 - 00"/>
        <s v="PS - 11 - 05 - 00"/>
        <s v="PS - 11 - 06 - 00"/>
        <s v="PS - 11 - 07 - 00"/>
        <s v="PS - 11 - 08 - 00"/>
        <s v="PS - 11 - 09 - 00"/>
        <s v="PS - 11 - 00 - 00"/>
        <s v="MS - 03 - 00 - 00"/>
        <s v="DS - 11 - 01 - 00"/>
        <s v="DS - 11 - 02 - 00"/>
        <s v="DS - 11 - 03 - 00"/>
        <s v="DS - 11 - 04 - 00"/>
        <s v="DS - 11 - 05 - 00"/>
        <s v="DS - 11 - 06 - 00"/>
        <s v="DS - 11 - 07 - 00"/>
        <s v="DS - 11 - 00 - 00"/>
        <s v="MS - 09 - 00 - 00"/>
        <s v="PS - 17 - 01 - 00"/>
        <s v="PS - 17 - 02 - 00"/>
        <s v="PS - 17 - 03 - 00"/>
        <s v="PS - 17 - 04 - 00"/>
        <s v="PS - 17 - 05 - 00"/>
        <s v="PS - 17 - 06 - 00"/>
        <s v="PS - 17 - 07 - 00"/>
        <s v="PS - 17 - 08 - 00"/>
        <s v="PS - 17 - 09 - 00"/>
        <s v="PS - 17 - 00 - 00"/>
        <s v="PS - 17 - 05 - 01"/>
        <s v="DS - 06 - 02 - 01"/>
        <s v="DS - 06 - 01 - 00"/>
        <s v="DS - 06 - 02 - 00"/>
        <s v="DS - 06 - 03 - 00"/>
        <s v="DS - 06 - 04 - 00"/>
        <s v="DS - 06 - 05 - 00"/>
        <s v="DS - 06 - 06 - 00"/>
        <s v="DS - 06 - 07 - 00"/>
        <s v="DS - 06 - 08 - 00"/>
        <s v="DS - 06 - 09 - 00"/>
        <s v="DS - 06 - 11 - 00"/>
        <s v="DS - 06 - 12 - 00"/>
        <s v="DS - 06 - 00 - 00"/>
        <s v="MS - 12 - 00 - 00"/>
        <s v="MS - 12 - 01 - 00"/>
        <s v="MS - 12 - 02 - 00"/>
        <s v="MS - 12 - 03 - 00"/>
        <s v="MS - 12 - 04 - 00"/>
        <s v="MS - 12 - 05 - 00"/>
        <s v="MS - 12 - 06 - 00"/>
        <s v="MS - 12 - 05 - 01"/>
        <s v="DS - 14 - 01 - 00"/>
        <s v="DS - 14 - 02 - 00"/>
        <s v="DS - 14 - 03 - 00"/>
        <s v="DS - 14 - 04 - 00"/>
        <s v="DS - 14 - 00 - 00"/>
        <s v="DS - 13 - 01 - 00"/>
        <s v="DS - 13 - 00 - 00"/>
        <s v="PS - 21 - 01 - 00"/>
        <s v="PS - 21 - 02 - 00"/>
        <s v="PS - 21 - 03 - 00"/>
        <s v="PS - 21 - 00 - 00"/>
        <s v="PS - 02 - 01 - 00"/>
        <s v="PS - 02 - 02 - 00"/>
        <s v="PS - 02 - 03 - 00"/>
        <s v="PS - 02 - 00 - 00"/>
        <s v="PS - 02 - 03 - 01"/>
        <s v="DS - 04 - 01 - 00"/>
        <s v="DS - 04 - 02 - 00"/>
        <s v="DS - 04 - 00 - 00"/>
        <s v="MS - 08 - 00 - 00"/>
        <s v="MS - 08 - 01 - 00"/>
        <m/>
      </sharedItems>
    </cacheField>
    <cacheField name="                  Control Description" numFmtId="0">
      <sharedItems containsBlank="1">
        <s v="Maintain traceable evidence of the account management activities (e.g., approval emails, change request forms)."/>
        <s v="Assign unique credentials on a need-to-know basis using the principles of least privilege."/>
        <s v="Rename the default administrator accounts and other default accounts and limit the use of these accounts to special situations that require these credentials (e.g., operating system updates, patch installations, software updates)."/>
        <s v="Segregate duties to ensure that individuals responsible for assigning access to information systems are not themselves end users of those systems (i.e., personnel should not be able to assign access to themselves)."/>
        <s v="Monitor and audit administrator and service account activities."/>
        <s v="Implement a process to review user access for all information systems that handle content and remove any user accounts that no longer require access quarterly."/>
        <s v="Restrict user access to content on a per-project basis."/>
        <s v="Disable or remove local accounts on systems that handle content where technically feasible."/>
        <s v="Establish and implement an account management process for administrator, user, and service accounts for all information systems and applications that handle content."/>
        <s v="Install and effectively position motion detectors in restricted areas (e.g.,vault, server/machine room) and configure them to alert the appropriate security and other personnel (e.g. project managers, producer, head of editorial, incident response team, e"/>
        <s v="Install door prop alarms in restricted areas (e.g. vault, server, machine rooms) to notify when sensitive entry/exit points are open for longer than a pre-determined period of time (e.g., 60 seconds)."/>
        <s v="Configure alarms to provide escalation notifications directly to the personnel in charge of security and other personnel (e.g., project managers, producer, head of editorial, incident response team, etc.)."/>
        <s v="Assign unique arm and disarm codes to each person that requires access to the alarm system and restrict access to all other personnel."/>
        <s v="Review the list of users who can arm and disarm alarm systems quarterly, or upon change of personnel."/>
        <s v="Test the alarm system quarterly."/>
        <s v="Implement fire safety measures so that in the event of a power outage, fire doors fail open, and all others fail shut to prevent unauthorized access."/>
        <s v="Install a centralized, audible alarm system that covers all entry/exit points (including emergency exits), windows, loading docks, fire escapes, and restricted areas (e.g.,vault, server/machine room, etc.)."/>
        <s v="Implement two-factor authentication (e.g., username / password and hard token / verification code text message) for access to web based e-mail (Google, Microsoft, etc.) from desktops or mobile computing devices."/>
        <s v="Enforce a strong password policy for gaining access to information systems."/>
        <s v="For remote access (e.g., VPN) to the networks, implement two-factor authentication (e.g., username/password and hard token) and monitor activity."/>
        <s v="Implement password-protected screensavers or screen- lock software for servers and workstations."/>
        <s v="Consider implementing additional authentication mechanisms to provide a layered authentication strategy for WAN and LAN / Internal Network access."/>
        <s v="Enforce the use of unique usernames and passwords to access information systems."/>
        <s v="Restrict access to production systems to authorized personnel only."/>
        <s v="Review access to restricted areas (e.g.,vault, server/machine room) quarterly and when the roles or employment status ofcompany personneland/orthird party workersare changed."/>
        <s v="Document and implement a process to manage facility access and keep records of any changes toaccess rights."/>
        <s v="Perform background screening checks on allcompany personnel,third party workers,and their relevant subcontractors."/>
        <s v="Establish a process to track consumption of raw materials (e.g., polycarbonate) monthly."/>
        <s v="Store blankmedia/raw stock in a secured location."/>
        <s v="Tag (e.g., barcode, assign unique identifier) blank stock/raw stock per unit when received."/>
        <s v="Establish a formal plan that describes actions to be taken to ensure business continuity."/>
        <s v="Identify the business continuity team who will be responsible for detecting, analyzing and remediating continuity incidents."/>
        <s v="Establish a data backup policy that addresses the following:&#10;&#10;Systems and data&#10;Retention and protection requirements&#10;Backup frequency&#10;Encryption&#10;Recovery time objectives (RTO)&#10;Recovery point objectives (RPO)&#10;Restoration testing&#10;Secure offsite storage"/>
        <s v="Review camera positioning and recordings to ensure adequate coverage, function, image quality, lighting conditions, and frame rate of surveillance footage at least daily."/>
        <s v="Restrict physical and logical access to theCCTV consoleand toCCTVequipment (e.g., DVRs) to personnel responsible for administering/monitoring the system."/>
        <s v="Ensure that camera footage includes an accurate date and time-stamp and retainCCTVsurveillance footage and electronic access logs for at least 90 days, or the maximum time allowed by law, in a secure location."/>
        <s v="Designate an employee or group of employees to monitor surveillance footage during operating hours and immediately investigate detected security incidents."/>
        <s v="Install aCCTVsystem that records all facility entry/exit points and restricted areas (e.g. server/machine room, etc.)."/>
        <s v="Establish policies and procedures to ensure new data, applications, network, and systems components have been pre-approved by business leadership."/>
        <s v="Store client assets in a restricted and secure area (e.g.,&#10;vault, safe, or other secure storage location)."/>
        <s v="Consider requiring two company personnel with separate access cards or keys / pins to unlock highly sensitive areas (e.g., safe, high-security cage) after-hours."/>
        <s v="Use a locked fireproof safe to store undelivered packages that are kept at the facility overnight."/>
        <s v="Implement a dedicated, secure area (e.g., security cage, secure room) for the storage of undelivered screeners that is locked, access-controlled, and monitored with surveillance cameras and/or security guards."/>
        <s v="Restrict access to finished client assets to personnel responsible for tracking and managing assets."/>
        <s v="Assign unique credentials (e.g., username and password) to portal users and distribute credentials to clients securely."/>
        <s v="Allow only authorized personnel to request the establishment of a connection with the telecom service provider."/>
        <s v="Ensure users only have access to their own digital assets (i.e., client A must not have access to client B’s content)."/>
        <s v="Place the web portal on a dedicated server in the DMZ and limit access to/from specific IPs and protocols."/>
        <s v="Prohibit the use of third-party production software/systems/services that are hosted on an internet web server unless approved by client in advance."/>
        <s v="Use HTTPS and enforce use of a strong cipher suite (e.g., TLS v1) for the internal/external web portal. Acquire an HTTPS public key certificate signed by a certificate authority trusted by a majority of web browsers."/>
        <s v="Do not use persistent cookies or cookies that store credentials in plaintext."/>
        <s v="Set access to content on internal or external portals to expire automatically at predefined intervals, where configurable."/>
        <s v="Test for web application vulnerabilities quarterly and remediate any validated issues."/>
        <s v="Perform annual penetration testing of web applications and remediate any validated issues."/>
        <s v="Prohibit transmission of content using email (including webmail)."/>
        <s v="Review access to the client web portal at least quarterly."/>
        <s v="Implement a process to review the facility's public informational website and other online industry resources for sensitive information that could be leveraged by an attacker (e.g. mentions of internal infrastructure and technologies, content transfer ser"/>
        <s v="Restrict access to web portals which are used for transferring content, streaming content and key distribution to authorized users."/>
        <s v="Require allcompany personnelto sign a confidentiality agreement (e.g., non-disclosure) upon hire and annually thereafter, that includes requirements for handling and protecting content."/>
        <s v="Require allcompany personnelto return all content and client information in their possession upon termination of their employment or contract."/>
        <s v="Retain digital content movement transaction logs for one year."/>
        <s v="Review logs from digital content management system periodically and investigate anomalies."/>
        <s v="Use client AKAs (“aliases”) in asset tracking systems, unless otherwise as directed by the client."/>
        <s v="Use enterprise (not personal) versions of online or web based collaboration services (e.g., Google Docs, etc.) for tracking content, managing inventory, or work management,&#10;Utilize multi-factor authentication and centrally managed user accounts and access"/>
        <s v="Implement a digital content management system to provide detailed tracking of digital content."/>
        <s v="Store elements targeted for recycling / destruction in a secure location / container to prevent the copying and reuse of assets prior to disposal."/>
        <s v="Maintain a log of asset disposal for at least 12 months."/>
        <s v="Destruction must be performed on site. On site destruction must be supervised and signed off by two company personnel. If a third party destruction company is engaged, destruction must be supervised and signed off by two company personnel and certificates"/>
        <s v="Use automation to transfer rejected discs from replication machines directly into scrap bins (no machine operator handling)."/>
        <s v="Require that rejected, damaged, and obsolete stock (DVDs, tapes, and other storage media) containing client assets are erased, degaussed, shredded, or physically destroyed before disposal."/>
        <s v="Finished elements (e.g., check discs, test prints, mock- ups, ADR scripts) should be destroyed immediately after use, unless otherwise specified by content owners.&#10;&#10;Require paper materials containing client assets (scripts, artwork, storyboards, etc.) be "/>
        <s v="Restrict electronic access system administration to appropriate personnel."/>
        <s v="Store card stock andelectronic access devices(e.g., keycards, key fobs) in a locked cabinet and ensureelectronic access devicesremain disabled prior to being assigned to personnel. Store unassigned electronic access devices (e.g., keycards, key fobs) in a"/>
        <s v="Disable lostelectronic accessdevices (e.g., keycards, key fobs) in the system before issuing a newelectronic access device."/>
        <s v="Issue third party accesselectronic access deviceswith a set expiration date (e.g. 90 days) based on an approved timeframe."/>
        <s v="Implement electronic access throughout the facility to cover all entry/exit points and all areas where content is stored, transmitted, or processed."/>
        <s v="Control access to areas where content is handled by segregating the content area from other facility areas (e.g., administrative offices, waiting rooms, loading docks, courier pickup and drop-off areas, replication and mastering)."/>
        <s v="Control access where there are collocated businesses in a facility, which includes but is not limited to the following:&#10;&#10;Segregating work areas&#10;Implementing access-controlled entrances and exits that can be segmented per business unit&#10;Logging and monitori"/>
        <s v="Secure all entry/exit points of the facility at all times, including loading dock doors and windows."/>
        <s v="Maintain optimal temperature and humidity set-points to facilitate optimal performance of equipment and to reduce the likelihood of catastrophic hardware failures for areas that house servers, storage devices, LAN equipment, network communications devices"/>
        <s v="Establish an information security management system that implements a control framework for information security which is approved by the business owner(s) / senior management."/>
        <s v="Review content / information security management policies and processes at least annually. Policies must be approved by senior management."/>
        <s v="Train and engage executive management/owner(s) on the business' responsibilities to protect content at least annually."/>
        <s v="Create an information security management group to establish and review information security management policies."/>
        <s v="Implement a process to review firewall Access Control Lists (ACLs) to confirm configuration settings are appropriate and required by the business every 6 months."/>
        <s v="Secure any point to point connections by using dedicated, private connections and / or encryption."/>
        <s v="Deny all incoming and outgoing network requests by default. Enable only explicitly defined incoming requests by specific protocol and destination. Enable only explicitly defined outgoing requests by specific protocol and source."/>
        <s v="Place externally accessible servers (e.g., web servers) within the DMZ."/>
        <s v="Implement a process to patch network infrastructure devices (e.g., firewalls, routers, switches, etc.), SAN/NAS (Storage Area Networks and Network Attached Storage), and servers."/>
        <s v="Harden network infrastructure devices, SAN/NAS, and servers based on security configuration standards. Disable SNMP (Simple Network Management Protocol) if it is not in use or use only SNMPv3 or higher and select SNMP community strings that are strong pas"/>
        <s v="Do not allow direct management of the firewall from any external interfaces (i.e. Internet or WAN facing)."/>
        <s v="Store local backups of network infrastructure / SAN/NAS devices and servers on a server in a secure internal network."/>
        <s v="Perform on at least a monthly basisnetwork vulnerability scansof all external IP ranges and hosts and remediate issues."/>
        <s v="Perform on at least an annual basis,penetration testingof all external IP ranges and hosts and remediate issues."/>
        <s v="Implement asynchronized time service protocol(e.g., Network Time Protocol) to ensure all systems have a common time reference."/>
        <s v="Establish, document and implement baseline security requirements for WAN network infrastructure devices and services."/>
        <s v="Separate external network(s)/WAN(s) from the internal network(s) by using inspection firewall(s) with Access Control Lists that prevent unauthorized access to any internal network and with the ability to keep up with upload and download traffic."/>
        <s v="Implement a multi-layered network architecture for ingesting content from external networks (Internet) into the production network, and moving content from the production network to external networks."/>
        <s v="Block input/output (I/O), mass storage, external storage, and mobile storage devices (e.g., USB, FireWire, Thunderbolt, SATA, SCSI, etc.) and optical media burners (e.g., DVD, Blu-Ray, CD, etc.) on all systems that handle or store content, with the except"/>
        <s v="Designate specific data I/O systems to be used for uploading/downloading content from / to external networks (Internet)."/>
        <s v="Providecompany personneland long-termthird party workers(e.g., janitorial) with a photoidentification badgethat is required to be visible at all times."/>
        <s v="Establish a formal incident response plan that describes actions to be taken when a security incident is detected and reported."/>
        <s v="Identify the security incident response team who will be responsible for detecting, analyzing, and remediating security incidents."/>
        <s v="Establish a security incident reporting process for individuals to report detected incidents to the security incident responseteam."/>
        <s v="(Removed and combined with MS-5.2)"/>
        <s v="Anonymous reporting should be made available to organizations with 50 or more employees and third party personnel for reporting of content protection and piracy concerns. The anonymous reporting tool consisting of an internal, anonymous telephone number, "/>
        <s v="Implement email filtering software or appliances that block the following from non-production networks:&#10;Potential phishing emails&#10;Prohibited file attachments (e.g., Visual Basic scripts, executables, etc.)&#10;File size restrictions limited to 30 MB&#10;Known dom"/>
        <s v="Implement web filtering software or appliances that restrict access to websites known for peer-to-peer file trading, viruses, hacking or other malicious sites."/>
        <s v="Prohibit production network and all systems that process or store digital content from directly accessing the internet, including email. If a business case requires internet access from the production network or from systems that process or store digital "/>
        <s v="Segregate duties between thevaultstaff and individuals who are responsible for performing inventory counts."/>
        <s v="Perform a quarterly inventory count of each client's asset(s), reconcile againstasset managementrecords, and immediately communicate variances to clients."/>
        <s v="Barcode or assign unique tracking identifier(s) to client assets and created media (e.g., tapes, hard drives) upon receipt and store assets in the vault when not in use."/>
        <s v="Retain asset movement transaction logs for at least one year."/>
        <s v="Review logs from contentasset managementsystem at least weekly and investigate anomalies."/>
        <s v="Use studio film title aliases on physical assets and in asset tracking systems."/>
        <s v="Implement and review a daily aging report to identify highly sensitive assets that are checked out from thevaultand not checked back in."/>
        <s v="Lock up and log assets that are delayed or returned if shipments could not be delivered on time."/>
        <s v="Implement a content asset management system to provide detailed tracking of physical assets (i.e., received from client created at the facility)."/>
        <s v="Develop a data classification scheme to categorize physical assets of differing security requirements.&#10;&#10;(Reordered and renumbered, previously PS-12.1.2)"/>
        <s v="A documented process for checking out content should be established."/>
        <s v="Implement a check-in/check-out process to track and monitor the distribution ofmaster keysand / or keys to restricted areas."/>
        <s v="Use keys that can only be copied by a specific locksmith for exterior entry/exit points."/>
        <s v="Inventorymaster keysand keys to restricted areas, including facility entry/exit points, quarterly."/>
        <s v="Obtain all keys from terminated employees/third-parties or those who no longer need the access."/>
        <s v="Implement electronic access control or rekey entire facility when master or sub-master keys are lost or missing."/>
        <s v="Limit the distribution ofmaster keysand / or keys to restricted areas to authorized personnel only (e.g., owner, facilities management)."/>
        <s v="Prohibit the use of title information, including AKAs (&quot;aliases&quot;), on the outside of packages unless instructed otherwise by client."/>
        <s v="Restrict access to the content / production systems to authorized computing hardware."/>
        <s v="Store local backups of local area network, SAN/NAS, devices, servers and workstations on a server in a secure internal network."/>
        <s v="Restrict remote access to the content / production network to only approved personnel who require access to perform their job responsibilities."/>
        <s v="Use switches/layer 3 devices to manage network traffic. Disable all unused switch ports on the content / production network to prevent access from unauthorized devices."/>
        <s v="Restrict the use of non-switched devices such as hubs and repeaters on thecontent/production network&#10;(Re added)"/>
        <s v="Prohibit bridging or dual-homed networking (physical network bridging) on computer systems between content / production networks and non-content / production networks."/>
        <s v="Implement a network-based intrusion detection/prevention system (IDS/IPS) to protect the content/production network."/>
        <s v="Disable SNMP (Simple Network Management Protocol) if it is not in use. Use SNMPv3 or higher with strong passwords for community strings."/>
        <s v="Harden systems prior to placing them in the LAN / Internal Network."/>
        <s v="Conductinternal network vulnerability scans and remediate any issues, at least annually."/>
        <s v="Isolate the content / production network from non- production networks (e.g., office network, DMZ, the internet etc.) by means of physical or logical network segmentation."/>
        <s v="Log and review electronic access, at least daily, for the following areas:&#10;&#10;Masters/stampers vault&#10;Pre-mastering&#10;Server/machine room&#10;Scrap room&#10;High-security cages"/>
        <s v="Investigate suspicious electronic access activities that are detected."/>
        <s v="Maintain an ongoing log of all confirmed electronic access incidents and include documentation of any follow-up activities that were taken."/>
        <s v="Log and review electronic access to restricted areas for suspicious events, at least weekly."/>
        <s v="Implement logging mechanisms on all systems used for the following:&#10;Key generation&#10;Key management&#10;Vendor certificate management"/>
        <s v="Implement a server to manage the logs in a central repository (e.g., syslog/log management server,Security Information and Event Management (SIEM) tool)."/>
        <s v="Configure logging systems to send automatic notifications when security events are detected in order to facilitate active response to incidents."/>
        <s v="Investigate any unusual activity reported by the logging and reporting systems."/>
        <s v="Review all logs weekly, and review all critical and high daily."/>
        <s v="Enable logging of internal and external content movement and transfers and include the following information at a minimum:&#10;Username&#10;Timestamp&#10;File name&#10;Source IP address&#10;Destination IP address&#10;Event (e.g., download, view)"/>
        <s v="Retain logs for at least one year."/>
        <s v="Restrict log access to appropriate personnel."/>
        <s v="Implement real-time logging and reporting systems to record and report security events; gather the following information at a minimum:&#10;When (time stamp)&#10;Where (source)&#10;Who (user name)&#10;What (content)"/>
        <s v="Develop a list of approved applications, application stores, and application plugins/extensions for mobile devices accessing or storing content."/>
        <s v="Maintain an inventory of all mobile devices that access or store content."/>
        <s v="Require encryption either for the entire device or for areas of the device where content will be handled or stored."/>
        <s v="Prevent the circumvention of security controls."/>
        <s v="Implement a system to perform a remote wipe of a mobile device, should it be lost / stolen / compromised or otherwise necessary."/>
        <s v="Implement automatic locking of the device after 10 minutes of non-use."/>
        <s v="Manage all mobile device operating system patches and application updates."/>
        <s v="Enforce password policies."/>
        <s v="Consider implementing a system to perform backup and restoration of mobile devices."/>
        <s v="Define security controls and standards for mobile computing devices.&#10;Refer to MS-4.0.2 for mobile computing device policies."/>
        <s v="Implement at least one of the following controls:&#10;&#10;Tamper-evident tape&#10;Tamper-evident packaging&#10;Tamper-evident seals (e.g., in the form of holograms)&#10;Secure containers (e.g., Pelican case with a combination lock)"/>
        <s v="Apply shrink wrapping to all shipments, and inspect packaging before final shipment to ensure that it is adequately wrapped."/>
        <s v="Ship all client assets in closed/sealed containers, and use locked containers depending on asset value, or if instructed by the client."/>
        <s v="Place security guards at perimeter entrances and non- emergency entry/exit points."/>
        <s v="Implement a daily security patrol process with a randomized schedule and document the patrol results in a log."/>
        <s v="Lock perimeter gates at all times."/>
        <s v="Implement perimeter security controls that address risks that the facility may be exposed to as identified by the organization'srisk assessment."/>
        <s v="Review and update security policies and procedures at least annually."/>
        <s v="Communicate and require sign-off from allcompany personnel(e.g., employees, temporary workers, interns) andthird party workers(e.g., contractors, freelancers, temp agencies) for all current policies, procedures, and/or client requirements."/>
        <s v="Develop and regularly update an awareness program about security policies and procedures and traincompany personnelandthird party workersupon hire and annually thereafter on those security policies and procedures, addressing the following areas at a minim"/>
        <s v="Establish policies and procedures regarding asset and content security; policies should address the following topics, at a minimum:&#10;&#10;Acceptable use (e.g., social media, Internet, phone, personal devices, mobile devices, etc.)&#10;Asset and content classificat"/>
        <s v="Establish dedicated policies governing the use of social media by company personnel."/>
        <s v="Establish policies governing the using of mobile computing devices."/>
        <s v="Maintain a receiving log to be filled out by designated personnel upon receipt of deliveries."/>
        <s v="Perform the following actions immediately:&#10;&#10;Tag (e.g., barcode, assign unique identifier) received assets&#10;Input the asset into theasset managementsystem&#10;Move the asset to the restricted area (e.g.,vault, safe)"/>
        <s v="Implement a secure method for receiving overnight deliveries."/>
        <s v="Inspect delivered client assets upon receipt and compare to shipping documents (e.g., packing slip, manifest log)."/>
        <s v="Develop a formal, documented security risk assessment process focused on content workflows and sensitive assets in order to identify and prioritize risks of content theft and leakage that are relevant to the facility."/>
        <s v="Conduct an internal security risk assessment annually and upon key workflow changes—based on, at a minimum, the MPAA Best Practice Common Guidelines and the applicable Supplemental Guidelines—and document and act upon identified risks."/>
        <s v="Implement an exit search process that is applicable to all facility personnel and visitors, including:&#10;&#10;Removal of all outer coats, hats, and belts for inspection&#10;Removal of all pocket contents&#10;Performance of a self-pat-down with the supervision of securi"/>
        <s v="Prohibit personnel from entering/exiting the facility with digital recording devices (e.g.,USBthumb drives, digital cameras, cell phones) and include the search of these devices as part of the exit search procedure."/>
        <s v="Enforce the use of transparent plastic bags and food containers for any food brought into production areas."/>
        <s v="Implement a dress code policy that prohibits the use of oversized clothing (e.g., baggy pants, oversized hooded sweatshirts)."/>
        <s v="Use numbered tamper-evident stickers/holograms to identify authorized devices that can be taken in and out of the facility."/>
        <s v="Implement a process to test the exit search procedure."/>
        <s v="Perform a random vehicle search process when exiting the facility parking lot."/>
        <s v="Segregate replication lines that process highly sensitive content and perform searches upon exiting segregated areas."/>
        <s v="Implement additional controls to monitor security guards activity."/>
        <s v="Establish a policy, as permitted by local laws, which allows security to randomly search persons, bags, packages, and personal items for client content."/>
        <s v="Identify security key point(s) of contact and formally define roles and responsibilities for content and asset protection."/>
        <s v="Encrypt content on hard drives or encrypt entire hard drives using a minimum of AES-256 encryption by either:&#10;File-based encryption: (i.e., encrypting the content itself)&#10;Drive-based encryption: (i.e., encrypting the hard drive)"/>
        <s v="Send decryption keys or passwords using an out-of-band communication protocol (i.e., not on the same storage media as the content itself)."/>
        <s v="Implement and document key management policies and procedures:&#10;Use of encryption protocols for the protection of sensitive content or data, regardless of its location (e.g., servers, databases, workstations, laptops, mobile devices, data in transit, email"/>
        <s v="Encrypt content at rest and in motion, including across virtual server instances, using a minimum of AES-256 encryption."/>
        <s v="Store secret and private keys (not public keys) used to encrypt data/content in one or more of the following forms at all times:&#10;Encrypted with a key-encrypting key that is at least as strong as the data-encrypting key, and that is stored separately from "/>
        <s v="Confirm that devices on the Trusted Devices List (TDL) are appropriate based on rights owners’ approval."/>
        <s v="Confirm the validity of content keys and ensure that expiration dates conform to client instructions."/>
        <s v="Ensure that security techniques (e.g., spoiling, invisible/visible watermarking) are available for use and are applied when instructed."/>
        <s v="Segregate duties within the contentworkflow. Implement and document compensating controls where segregation is not practical."/>
        <s v="Track and log client asset shipping details; at a minimum, include the following:&#10;&#10;Time of shipment&#10;Sender name and signature&#10;Recipient name&#10;Address of destination&#10;Tracking number from courier Reference to the corresponding work order"/>
        <s v="Secure client assets that are waiting to be picked up."/>
        <s v="Validate client assets leaving the facility against a valid work/shipping order."/>
        <s v="Prohibit couriers and delivery personnel from entering content / production areas of the facility."/>
        <s v="Document and retain a separate log for truck driver information."/>
        <s v="Observe and monitor the on-site packing and sealing of trailers prior to shipping."/>
        <s v="Record, monitor and review travel times, routes, and delivery times for shipments between facilities."/>
        <s v="Prohibit the transfer of film elements outside of the shipping department unless approved by the client."/>
        <s v="Ship prints for pre-theatrical screenings in segments (e.g., odd versus even reels)."/>
        <s v="Require the facility to generate a valid work/shipping order to authorize client asset shipments out of the facility."/>
        <s v="Facilities should implement and maintain a record of all delivery personnel entering and exiting the building."/>
        <s v="Local firewalls should be implemented on workstations to restrict unauthorized access to the workstation."/>
        <s v="Update all anti-virus and anti-malware definitions daily, or more frequently."/>
        <s v="Unnecessary services and applications should be uninstalled from content transfer servers."/>
        <s v="Scan all content for viruses and malware prior to ingest onto the content / production network."/>
        <s v="Perform scans as follows:&#10;Enable regular full system virus and malware scanning on all workstations&#10;Enable full system virus and malware scans for servers and for systems connecting to a SAN/NAS"/>
        <s v="Implement a process to regularly update systems (e.g., file transfer systems, operating systems, databases, applications, network devices) with patches/updates that remediate security vulnerabilities."/>
        <s v="Prohibit users from being Administrators on their own workstations, unless required for software (e.g., ProTools, Clipster and authoring software such as Blu-Print, Scenarist and Toshiba). Documentation from the software provider must explicitly state tha"/>
        <s v="Use cable locks on portable computing devices that handle content (e.g., laptops, tablets, towers) when they are left unattended."/>
        <s v="Implement additional security controls for laptops and portable computing storage devices that contain content or sensitive information relating to client projects. Encrypt all laptops. Use hardware-encrypted portable computing storage devices. Install re"/>
        <s v="Restrict software installation privileges to IT management."/>
        <s v="Implement security baselines and standards to configure systems (e.g., laptops, workstations, servers, SAN/NAS) that are set up internally."/>
        <s v="Maintain an inventory of systems and system components."/>
        <s v="Document the network topology and update the diagram annually or when significant changes are made to the infrastructure."/>
        <s v="Install anti-virus and anti-malware software on all workstations, servers, and on any device that connects to SAN/NAS systems."/>
        <s v="Require allthird party workers(e.g., freelancers) who handle content to sign confidentiality agreements (e.g., non-disclosure) upon engagement."/>
        <s v="Require allthird party workersto return all content and client information in their possession upon termination of their contract."/>
        <s v="Include security requirements in third party contracts."/>
        <s v="Implement a process to reclaimcontentwhen terminating relationships with third party service providers."/>
        <s v="Requirethird party workersto be bonded and insured where appropriate (e.g., courier service)."/>
        <s v="Restrict third party access to content / production areas unless required for their job function."/>
        <s v="Notify clients if third parties are used to handle or store content, or work is offloaded to another company. Perform due diligence of third parties.&#10;&#10;Third parties also include providers of IT services. Obtain client approval for use of third parties who"/>
        <s v="Control access of third party IT service providers to the computing environment."/>
        <s v="Separate content transfer systems from administrative and production networks."/>
        <s v="Place content transfer systems in a Demilitarized Zone (DMZ) and not in the content / production network. Implement whitelisting on content transfer servers to only allow transfers to and from authorized external transfer servers."/>
        <s v="Remove content from content transfer devices/systems immediately after successful transmission/receipt."/>
        <s v="Send automatic notifications to the production coordinator(s) upon outbound content transmission."/>
        <s v="Implement and use dedicated systems for content transfers."/>
        <s v="Implement an exception process, where prior client approval must be obtained in writing, to address situations where encrypted transfer tools are not used."/>
        <s v="Use only client-approved transfer systems that utilize access controls, a minimum of AES-256 encryption for content at rest and for content in motion and use strong authentication for content transfer sessions."/>
        <s v="Include the following security features in transportation vehicles (e.g., trailers):&#10;&#10;Segregation from driver cabin&#10;Ability to lock and seal cargo area doors&#10;GPS for high-security shipments"/>
        <s v="Apply numbered seals on cargo doors for shipments of highly sensitive titles."/>
        <s v="Require security escorts to be used when delivering highly sensitive content to high-risk areas."/>
        <s v="Lock automobiles and trucks at all times, and do not place packages in clear view."/>
        <s v="Assign an identification badgeor sticker which must be visible at all times, to each visitor and collect badges upon exit."/>
        <s v="Do not provide visitors with key card access to content / production areas."/>
        <s v="Require visitors to be escorted by authorized employees while on-site, or in content / production areas."/>
        <s v="Maintain a detailed visitors’ log and include the following:&#10;&#10;Name&#10;Company&#10;Time in/time out&#10;Reason for visit&#10;Person/people visited&#10;Signature of visitor&#10;Badge number assigned"/>
        <s v="Visitors should be required to sign a nondisclosure agreement (NDA) and sign a visitor log prior to entering a facility."/>
        <s v="Configure non-production wireless networks (e.g., administrative and guest) with the following security controls:&#10;Disable WEP / WPA&#10;Enable WPA2-PSK (AES)&#10;Segregate &quot;guest&quot; networks from the company's other networks&#10;Change default administrator logon crede"/>
        <s v="Implement a process to scan for rogue wireless access points and remediate any validated issues."/>
        <s v="Prohibit wireless networking and the use of wireless devices on the content/production network."/>
        <s v="Documentworkflowstracking content and authorization checkpoints. Include the following processes for both physical and digital content:&#10;&#10;Delivery (receipt/return)&#10;Ingest&#10;Movement&#10;Storage&#10;Removal/destruction"/>
        <s v="(Removed and combined with MS-8.0)"/>
        <m/>
      </sharedItems>
    </cacheField>
    <cacheField name="Alternative (best practice)" numFmtId="0">
      <sharedItems containsBlank="1">
        <s v="Retain evidence of management approvals and associated actions for all account management activities, where possible"/>
        <s v="Assign credentials on a need-to-know basis for the following information systems, at a minimum:&#10;Production systems&#10;Content management tools&#10;Content transfer tools&#10;Network infrastructure devices&#10;Logging and monitoring systems&#10;Client web portal&#10;Account mana"/>
        <s v="Consult the documentation for all hardware and software to identify all of the default account(s)&#10;Change the password for all default accounts&#10;Where possible, change the user name for each account&#10;Disable administrator accounts when not in use"/>
        <s v="Leverage an independent team to grant access to information systems when possible&#10;Implement compensating controls when segregation is unattainable, such as:Monitor the activity of company personnel and third party workers&#10;Retain and review audit logs&#10;Impl"/>
        <s v="Enable monitoring controls for systems and applications which support logging&#10;Configure systems and applications to log administrator actions and record, at the minimum, the following information:User name&#10;Time stamp&#10;Action&#10;Additional information (action "/>
        <s v="Remove access rights to information systems from users that no longer require access due to a change in job role or termination of company personnel and/or third party workers.&#10;Review user access on the following:Key applications (content management, inve"/>
        <s v="Remove access rights to information systems from users that no longer require access due to project completion"/>
        <s v="Implement a centralized account management server (i.e., directory server such as LDAP or Active Directory) to authenticate user access to information systems&#10;For network infrastructure devices, implement Authentication, Authorization, and Accounting (AAA"/>
        <s v="Document policies and procedures for account management which address the following:&#10;New user requests&#10;User access modifications&#10;Disabling and enabling of user accounts&#10;User termination&#10;Account expiration&#10;Leaves of Absence&#10;Disallow the sharing of any user"/>
        <s v="Ensure the alarm system covers storage areas andvaults(e.g., through motion sensors) after normal business hours, as an added layer of security"/>
        <s v="Configure access-controlled doors to trigger alarms and alert security personnel when doors have been propped open for an extended period of time"/>
        <s v="Establish and implement escalation procedures to be followed if a timely response is not received from security personnel upon notification&#10;Consider implementing automatic law enforcement notification upon breach&#10;Implement procedures for notification on w"/>
        <s v="Use unique alarm codes to track individuals responsible for arming or disarming the alarm&#10;Update assigned alarm codes at an interval approved by management in order to reduce risk involved with sharing and losing codes&#10;Issue alarm codes to personnel on a "/>
        <s v="Remove users who have left the company or have changed job roles&#10;Deactivate the alarm codes that were assigned to removed users"/>
        <s v="Simulate a breach in physical security and ensure the following:Alarm system detects the breach Security personnel are alerted&#10;Security personnel respond in a timely manner according to procedures"/>
        <m/>
        <s v="Place alarms at every entrance to alert security personnel upon unauthorized entry to the facility&#10;Enable the alarm when facility is unsupervised"/>
        <s v="If smartphone access to e-mail is is not necessary, consider blocking webmail from smartphones to force desktop access&#10;Do not use personal accounts - use corporate accounts on enterprise offerings&#10;Web based e-mail services should have virus and malware pr"/>
        <s v="Create a password policy that consists of the following: Minimum password length of 8 characters, Minimum of 3 of the following parameters: upper case, lower case, numeric, and special characters, Maximum password age of 90 days, Minimum password age of 1"/>
        <s v="Require individuals to provide two of the following for remote access:Information that the individual knows (e.g., username, password)&#10;A unique physical item that the individual has (e.g.,token, keycard, smartphone, certificate)&#10;A unique physical quality/"/>
        <s v="Configure servers and workstations manually or via a policy (such as Active Directory group policies) to activate a password-protected screensaver after a maximum of 10 minutes of inactivity"/>
        <s v="Consider adding one or more of the following:&#10;Multi-factor authentication&#10;Identity and access management system&#10;Single sign on system&#10;Identity federation standards"/>
        <s v="Establish policies to enforce the use of unique usernames and passwords for all information systems&#10;Configure information systems to require authentication, using unique usernames and passwords at a minimum"/>
        <s v="Validate the status of company personnel and third party workers&#10;Remove access rights from any terminated users&#10;Verify that access remains appropriate for the users’ associated job function"/>
        <s v="Designate an individual to authorize facility access&#10;Notify appropriate personnel (e.g., facilities management) of changes in employee status&#10;Create a physical or electronic form that must be filled out by a supervisor to request facility access forcompan"/>
        <s v="Carry out background checks in accordance with relevant laws, regulations, union bylaws, and cultural considerations&#10;Screen potentialcompany personnelandthird party workersusing background screening checks that are proportional to the business requirement"/>
        <s v="Reconcile existing raw stock with work orders to identify variances in inventory&#10;Establish a variance threshold that triggers theincident responseprocess when exceeded&#10;Consider the execution of physical counts of raw stock as part of the monthly tracking "/>
        <s v="Require access controls (e.g., locked cabinet, safe) to prevent unauthorized access&#10;Restrict access to blankmedia/raw stock to personnel responsible for output creation&#10;Require individuals to present a proper work order request to check out blankmedia/raw"/>
        <s v="Do not allow blank or rawmediastock in secured production areas unless it is required for production purposes"/>
        <s v="Consider including the following sections in thebusiness continuityplan:Threats to critical assets and content, including loss of power and telecommunications, systems failure, natural disasters etc.&#10;Detailed information system, content and metadata backu"/>
        <s v="Include defined roles and responsibilities&#10;Provide training so that members of the business continuity team understand their roles and responsibilities"/>
        <s v="Align backup policy with the business continuity plan&#10;Implement physical and environmental security controls (per MPAA guidelines) for offsite storage to prevent unauthorized access or stolen / lost content&#10;Encrypt backups using AES with at least 256 bit "/>
        <s v="Position cameras to ensure an unobstructed view of all entry/exit points and other sensitive areas&#10;Position and orient cameras to capture facial features that might be partially obstructed by hats, hoods, or other worn headgear&#10;Accommodate for cameras in "/>
        <s v="PlaceCCTVequipment in a secure access-controlled location (e.g., computer room, locked closet, cage)&#10;Perform periodic access reviews to ensure that only the appropriate individuals have access to surveillance equipment&#10;Ensure that the web console for IP-b"/>
        <s v="Burn the time and date onto the physicalmediafor camera footage recorded on tape or disk&#10;Ensure that accurate time-stamps are maintained on the recording equipment for digital camera footage&#10;Review date and time stamp for accuracy at least weekly&#10;Consider"/>
        <s v="Incorporate the incident response process for handling security incidents&#10;Consider adding a surveillance monitor at the reception desk or in the IT office"/>
        <s v="Camera cables and wiring should be discretely hidden from view and not within reasonable reach&#10;Facility should not assume that CCTV provided by the building is adequate&#10;Place cameras at every entrance / exit to the facility&#10;Ensure the cameras cover storag"/>
        <s v="Include documentation that describes installation, configuration and use of devices, services and features, and update documentation as needed&#10;Document known issues and procedures for dealing with them&#10;Include procedures for reporting bugs and security vu"/>
        <s v="Implement an additional safe or high-security cage within thevaultfor highly sensitive titles&#10;Sensitive content should also be stored in a secure segregated area (e.g., safe, cage or other isolated area) and segregated from other content&#10;A safe weighing l"/>
        <s v="Limit access to personnel who require access for their job role&#10;Ensure that the screener storage area is completely enclosed, locked and monitored at all times&#10;Implement a process to review surveillance footage on a regular basis"/>
        <s v="Restrict access to only thevaultstaff, who can then authorize individuals to check out client assets when presented with a valid work order request&#10;Segregate duties so that no member of thevaultstaff handles production data for processing"/>
        <s v="Do not embed user names and passwords in content links&#10;Consider distributing the user credentials and content links in separate emails&#10;Consider distributing user credentials via phone or SMS&#10;Consider distributing encryption keys via out of band transfer&#10;C"/>
        <s v="Implement a process to review file/directory permissions at least quarterly&#10;Ensure that access is restricted to only those that require it"/>
        <s v="Implement Access Control Lists (ACLs) that restrict all ports other than those required by the client portal&#10;Implement ACLs to restrict traffic between the internal network and the DMZ to specific source/destination IP addresses&#10;Harden systems prior to pl"/>
        <s v="Consider adding one or more of the following:&#10;Multi-factor authentication&#10;Identity and access management system&#10;Single sign on system&#10;Identity federation standards&#10;Use a VPN connection with advanced encryption standard (AES-256)"/>
        <s v="Ensure certificates are up to date and not expired&#10;Avoid the use of self-signed certificates"/>
        <s v="Review the use of cookies by existing web-based applications and ensure none of them store credentials in plaintext&#10;If an application is storing credentials in plaintext cookies then take one of the following actions:Reconfigure the application&#10;Update the"/>
        <s v="Use industry accepted testing guidelines, such as those issued by the Open Web Application Security Project (OWASP) to identify common web application vulnerabilities such as Cross Site Scripting (XSS), SQL Injection, and Cross Site Request Forgery (CSRF)"/>
        <s v="Consider the use of secure email appliance servers to encrypt emails and attachments (e.g., Cisco IronPort, Sophos E-Mail Security Appliance, Symantec PGP Universal Gateway Email)"/>
        <s v="Remove access rights to the client web portal once projects have been completed&#10;Remove any inactive accounts&#10;Consider sending automatic email notifications to an appropriate party whenever data is transferred"/>
        <s v="Implement a change control / approval process before content can be added to or modified on the public informational website.&#10;Review IMDb, LinkedIn, etc."/>
        <s v="Implement access control measure around web portals that transfer content, stream content and distribute keys by implementing one or more of the following:&#10;Require user credentials&#10;Integrate machine and/or user keys for authentication and authorization&#10;Ma"/>
        <s v="Include non-disclosure guidance pertaining to confidentiality after termination of their employment, contract, or agreement&#10;Explain the importance of confidentiality / NDA in non-legal terms, as necessary&#10;Ensure all relevant information on equipment used "/>
        <s v="Utilize an off boarding process for terminated employees to ensure the following:&#10;all content and client information is returned&#10;company equipment and property is returned&#10;keys, access cards, badges are returned&#10;reasons for termination are documented&#10;user"/>
        <s v="Include the following:&#10;Time and date of check-in/check-out&#10;Name and unique id of the individual who checked out an asset&#10;Reason for check-out o Location of content"/>
        <s v="Restrict knowledge of client AKAs to personnel involved in processing client assets"/>
        <s v="Implement two-factor authentication&#10;Subscribe to enterprise or corporate editions to allow centralized management of users and access to data&#10;Review user accounts and access to data and files on a quarterly basis (refer to DS-7.6)&#10;Implement a periodic pro"/>
        <s v="Log all digital content that is checked-in/checked-out&#10;Log the digital location of all content&#10;Log the expected duration of each check-out&#10;Log the time and date of each transaction"/>
        <s v="Establish and implement policies that limit the duration (e.g., 30 days) of storing rejected, damaged, and obsolete stock before recycling/destruction&#10;Keep highly sensitive assets in secure areas (e.g.,vault, safe) prior to recycling/destruction&#10;Ensure th"/>
        <s v="Integrate the logging of asset disposal into theasset managementprocess&#10;Include a final disposal record for disposed assets in disposal logs"/>
        <s v="Consider requiring the following information on the certificate of destruction:Date of destruction&#10;Description of the asset destroyed/disposed of Method of destruction&#10;Name of individual who destroyed the assets"/>
        <s v="Use segregation of duties (e.g., personnel who create the check disc are separate from personnel who destroy the disc) where automated disposal is not an option&#10;Maintain a signed log of the date and time when the disc was disposed"/>
        <s v="Implement processes to inventory and reconcile stock, and then securely recycle or destroy rejected, damaged, and obsolete stock&#10;Irreparably damage media before placing into scrap bin&#10;Consider referencing U.S. Department of Defense 5220.22-M for digital s"/>
        <s v="Shredders must cut paper in a cross-hatch pattern&#10;Shred bins must be locked with openings small enough that a hand cannot fit inside&#10;Restrict keys to shred bins on a least privilege basis&#10;Purge Copier hard drives on at least a weekly basis"/>
        <s v="Restrict electronic system administration to designated personnel and do not allow individuals who have access to production content to perform administrative electronic access tasks&#10;Assign an independent team to administer and manage electronic access"/>
        <s v="Limit access to the locked cabinet to thekeycard/electronic access devicesystem administration team&#10;Require sign-out for inventory removal"/>
        <s v="Educatecompany personnelandthird party workersto report lostelectronic access devicesimmediately to prevent unauthorized access into the facility&#10;Require identification before issuing replacementelectronic access devices"/>
        <s v="Ensure that thirdparty electronic access devicesare easily distinguishable fromcompany personnelelectronic access devices&#10;Ensure that expiration date is easily identifiable on theelectronic access devices&#10;Assign thirdpartyelectronic access devices on a ne"/>
        <s v="Assign electronic access to specific facility areas based on job function and responsibilities&#10;Update electronic access accordingly when roles change or upon termination of company personnel and third party workers&#10;Keep a log that maps electronic access d"/>
        <s v="Allow access to content / production areas on a need-to- know basis&#10;Require rooms used for screening purposes to be access- controlled (e.g., projection booths)&#10;Limit access into rooms wheremediaplayers are present (e.g., Blu-ray, DVD)&#10;Enforce a segregati"/>
        <s v="Permit entry / exit points to be unlocked during business hours if the reception area is segregated from the rest of the facility with access-controlled doors"/>
        <s v="Recommended temperature and humidity settings: Temperature (Low End): 64.4 F (18 C) Temperature (High End): 80.6 (27 C)Moisture (Low End): 40% relative humidity and 41.9 F (5.5&#10;C) dew point&#10;Moisture (High End): 60% relative humidity and 59 F (15&#10;C) dew po"/>
        <s v="Reference established information and content security frameworks e.g. MPAA Best Practices, ISO27001’s, NIST 800-53, SANS, CoBIT, etc.&#10;Establish an independent team for information security. Persons responsible for information security should not be worki"/>
        <s v="Consider adjustments to policies and procedures from the following changes:&#10;Organization’s business, services offered, etc.&#10;Technology infrastructure&#10;Client requirements&#10;Regulations or laws&#10;Risk landscape"/>
        <s v="Trainings and attendees should be documented in training logs"/>
        <s v="Members of the information security management group should also attend security awareness training (see MS- 1.2)"/>
        <s v="Export ACLs from firewalls and/or routers&#10;Review ACLs to confirm that network access is appropriate&#10;Require management sign-off of review, as well as any firewall rule changes&#10;Records of all externally accessible servers as well as eachbusiness caseand sy"/>
        <s v="Connections over the Internet or public networks should be encrypted using site-to-site VPN.&#10;Consider encrypting connections over private connections (e.g. dark fiber, leased lines, frame relay, MPLS, etc.)&#10;Use advanced encryption standard (AES256) or hig"/>
        <s v="Block all unused ports and services&#10;For externally accessible hosts, only allow incoming requests to needed ports on those hosts&#10;Restrict all unencrypted communication protocols such as Telnet and FTP&#10;Replace unencrypted protocols with encrypted versions"/>
        <s v="Isolate servers in the DMZ to provide only one type of service per server (e.g., web server, etc.)&#10;Implement ACLs to restrict access to the internal network from the DMZ"/>
        <s v="Implement a regular (e.g. monthly) process to identify, evaluate and test patches for network infrastructure devices, SAN/NAS and servers&#10;Update network infrastructure devices, SAN/NAS, and servers to patch levels that address significant security vulnera"/>
        <s v="Consider the following hardening options:&#10;Disable guest accounts and shares&#10;Install anti-virus / anti-malware&#10;Enable software firewalls&#10;Remove unnecessary software&#10;Uninstall/disable unneeded services&#10;Require all users to run as restricted users&#10;Use an ACL"/>
        <s v="Instead use two-factor authentication and a VPN connection with advanced encryption standard (AES-256) to carry out remote administration functions&#10;Require individuals to provide two of the following for non- administrative remote access:Information that "/>
        <s v="Configure network infrastructure devices to store backups of configuration files in a secure manner (e.g., encrypted) on the internal network&#10;Ensure that only authorized administrators have access to the storage location and the encrypted backups&#10;Ensure t"/>
        <s v="Remediate critical issues that could allow unauthorized access to content within 48 hours.&#10;Remediate non critical issues in a timely manner&#10;Ensure that tools used for scanning/testing accommodate virtualization technologies, if being used&#10;Consider having "/>
        <s v="Ensure systems have the correct and consistent time&#10;Ensure time data is protected&#10;Ensure time settings are received from industry-accepted time sources"/>
        <s v="Ensure system defaults that could create vulnerabilities are modified before being placed into production&#10;Consider continuous monitoring to report compliance of infrastructure against security baselines"/>
        <s v="Configure WAN firewalls with Access Control Lists that deny all traffic to any internal network other than to explicit hosts that reside on the DMZ&#10;Configure the WAN network to prohibit direct network access to the internal content / production network&#10;In"/>
        <s v="Implement separate isolated networks for data I/O and production.&#10;Use dedicated data I/O workstations to move content between external networks (Internet) and inbox / outbox storage.&#10;Inbox / outbox storage should be local to data I/O workstations or locat"/>
        <s v="Consider the following for blocking I/O devices:&#10;Change the registry setting to restrict write access to I/O devices for MS Windows-based systems&#10;Remove the mass storage file to control write access on production stations for Mac-based systems&#10;Disable I/O"/>
        <s v="Implement ACLs to allow traffic between the content/production network and systems used for I/O for specific source/destination IP addresses&#10;Implement whitelisting to restrict content downloads and uploads to only authorized external sources and destinati"/>
        <s v="Issue photoidentification badgeto allcompany personneland long-termthird party workersafter a background check has been completed&#10;Establish and implement a process for immediately retrieving photoidentification badgeupon termination&#10;Consider omitting loca"/>
        <s v="Consider including the following sections in the incident response plan:&#10;Definition of incident &#10;Notification of security team &#10;Escalation to management &#10;Analysis of impact and priority &#10;Containment of impact &#10;Eradication and recovery&#10;Key contact informat"/>
        <s v="Include representatives from different business functions in order to address security incidents of all types; consider the following:Management Physical security Information security Network team Human resources Legal&#10;Provide training so that members of "/>
        <s v="Consider implementing a group email address for reporting incidents that would inform all members of the incident response team&#10;Communicate and document incidents promptly to clients whose content may have been leaked, stolen or otherwise compromised (e.g"/>
        <s v="Identify restricted content types for email attachments and email message body&#10;Implement an email filtering solution and configure based on restricted content types"/>
        <s v="Implement web-filtering/proxy server software to detect and prevent access to malicious websites"/>
        <s v="Implement firewall rules to deny all outbound traffic by default and explicitly allow specific systems and ports that require outbound transmission to designated internal networks, such as anti-virus definition servers, patching servers, licensing servers"/>
        <s v="Assign non-vaultstaff personnel to do random checks of count results"/>
        <s v="Apply dual barcodes to track assets (i.e., barcode on both the asset and the container/case)&#10;Send assets directly to thevaultafter being barcoded and return assets to thevaultimmediately when no longer needed"/>
        <s v="Store physical or digital logs for all asset movements; logs should include:Barcode or unique ID of asset that was checked- in/checked-out&#10;Time and date of check-in/check-out&#10;Name and unique ID of the individual who checked out an asset&#10;Reason for checkou"/>
        <s v="Identify assets that have not been returned by the expected return date&#10;Follow up with individuals who last checked out assets that are missing&#10;Implement disciplinary procedures for individuals who do not followasset managementpolicies&#10;Consider implementi"/>
        <s v="Consider removing the studio name on physical assets, when appropriate"/>
        <s v="Perform daily aging reports either manually or through anasset managementsystem&#10;Investigate all exceptions"/>
        <s v="Establish a procedure for storing assets in an access- controlled area&#10;Maintain documentation that logs the on-site storage of assets, including the date and reason for storage"/>
        <s v="Require a release form or work order to confirm that content can be checked out by a specific individual&#10;Require individuals to present identification for authentication&#10;Require a tag (e.g., barcode, unique ID) for all assets&#10;Log all assets that are check"/>
        <s v="Define security levels of content according to risk&#10;Ensure data classifications are consistent with client requirements&#10;Data classification schemes are particularly important in facilities that work on different types of content, e.g. catalog, TV, and the"/>
        <s v="Guidelines should include, but are not limited to:&#10;&#10;Ensuring that checkout durations not exceed 24 hours or the duration of the custodian's shift unless explicitly approved in writing by management&#10;Performing daily inventory checks to track content and in"/>
        <s v="Maintain records to track the following information:Company personnelin possession of each master key Time of check-out/check-inReason for check-out&#10;Requiremaster keysto be returned within a set time period and investigate the location of keys that have n"/>
        <s v="Use high-security keys (cylinders) that offer a greater degree of resistance to any two or more of the following: PickingImpressioning Key duplication Drilling&#10;Other forms of forcible entry"/>
        <s v="Identify, investigate, and address any missing keys (lost/stolen)&#10;Review logs to determine who last checked out a key that cannot be accounted for&#10;Change the locks when missingmaster keysor keys to restricted areas cannot be accounted for"/>
        <s v="Maintain a list ofcompany personnelwho are allowed to check outmaster keys&#10;Update the list regularly to remove anycompany personnelwho no longer require access tomaster keys"/>
        <s v="Consider using physical Ethernet cable locks to ensure that a network cable cannot be connected to an alternate/unauthorized device"/>
        <s v="Configure local area network devices to store backups of configuration files in a secure manner (e.g., encrypted) on the internal network&#10;Ensure that only authorized administrators have access to the storage location and the encrypted backups"/>
        <s v="Prohibit remote access to the content / production network&#10;Maintain a list of company personnel who are allowed remote access to the content / production network&#10;Develop processes for managementto review remote activity on monitor access to systemsthat re"/>
        <s v="Use an secure protocol for accessing management interfaces&#10;Use device administrator credentials with strong passwords&#10;Separate password for exec commands if supported by the device&#10;Disable unused ports on switches&#10;Implement MAC filtering&#10;Implement network"/>
        <s v="Replace all hubs/repeats with switches or layer 3 devices&#10;&#10;(Re added)"/>
        <s v="Systems should not have connectivity to the data I/O networks and content / production networks at the same time.&#10;Systems that require connectivity to a like production and a metadata network (i.e. Stornext) are exempt from the bridging exclusion."/>
        <s v="Configure the network-based intrusion detection/prevention system (IDS/IPS) to alert on/prevent suspicious network activity&#10;Subscribe to anti-virus/anti-malware for the IDS/IPS&#10;Update attack signature definitions/policies and anti- virus/anti-malware on t"/>
        <s v="Use an ACL that restricts access to the SNMP device so that only authorized management systems from trusted zones may be used to connect.&#10;Community strings must be different from those used in login credentials of security administration accounts."/>
        <s v="Refer to DS-1.5 for suggestions"/>
        <s v="Ensure that tools used for scanning accommodate virtualization technologies, if being used. Include the following:&#10;Production networks&#10;Non-Production networks&#10;Connected machines/devices&#10;Non-connected machines/devices"/>
        <s v="Define Access Control Lists that explicitly allow access to the content / production network from specific hosts that require access (e.g., anti-virus server, patch management server, content delivery server, etc.)&#10;Include explicitly defined ports and ser"/>
        <s v="Identify and document events that are considered unusual&#10;Consider the implementation of an automated reporting process that sends real-time alerts to the appropriate security personnel when suspicious electronic access activity is detected."/>
        <s v="Identify and communicate key contacts that should be notified upon detection of unusual electronic access activity&#10;Establish and implement escalation procedures that should be followed if primary contacts do not respond to event notification in a timely m"/>
        <s v="Leverage theincident responsereporting form to document confirmedkeycard / electronic access deviceincidents&#10;Review all recentkeycard / electronic access deviceincidents periodically and perform root-cause analysis to identify vulnerabilities and appropri"/>
        <s v="Identify and document a set of events that are considered suspicious&#10;Consider the implementation of an automated reporting process that sends real-time alerts to the appropriate security personnel when suspicious electronic access activity is detected&#10;Ret"/>
        <s v="Ensure that all generated keys and added certificates are traceable to a unique user"/>
        <s v="Define events that require investigation and enable automated notification mechanisms to appropriate personnel; consider the following:&#10;Successful and unsuccessful attempts to connect to the content / production network&#10;Unusual file size and/or time of da"/>
        <s v="Incorporate incident response procedures for handling detected security events"/>
        <s v="Investigate any unusual activity that may indicate a serious security incident&#10;Identify any additional unusual events that are not currently being alerted on and configure the logging and reporting system to send alerts on these events&#10;Correlate logs from"/>
        <s v="Seek guidance from legal counsel to determine any regulatory requirements for log retention&#10;Store content logs on a centralized server that can be accessed only by specific users and is secured in an access-controlled room"/>
        <s v="Maintain Access Control Lists to ensure that only personnel responsible for log monitoring and review have permission to view logs&#10;Segregate duties to ensure that individuals are not responsible for monitoring their own activity&#10;Protect logs from unauthor"/>
        <s v="Enable logging on the following infrastructure systems and devices at a minimum:&#10;Infrastructure components (e.g., firewalls, authentication servers, network operating systems, remote access mechanisms (e.g., VPN systems)&#10;Production operating systems&#10;Conte"/>
        <s v="Prohibit the installation of non-approved applications or approved applications that were not obtained through a pre-approved application store&#10;Consider a mobile device management system"/>
        <s v="Include operating system, patch levels, applications installed"/>
        <s v="Consider a mobile device management system"/>
        <s v="Prevent the use of jailbreaking, rooting etc."/>
        <s v="Remind employees that non-company data may be lost in the event a remote wipe of a device is performed"/>
        <s v="Apply the latest available security-related patches/updates upon general release by the device manufacturer, carrier or developer"/>
        <s v="Refer to DS-8.1&#10;Use biometrics (fingerprint reader)&#10;NIST SP 800-63-3 DIGITAL IDENTITY GUIDELINES"/>
        <s v="Encrypt backups and store them in a secure location"/>
        <s v="Consider implementing the following mobile computing device security controls and standards:&#10;antivirus/anti-malware protection&#10;inactivity lock (PIN, swipe, fingerprint)&#10;data wipe after successive invalid attempts to unlock&#10;data encryption&#10;patching and OS "/>
        <s v="Establish and communicate a plan for how to handle goods that have been tampered with&#10;Report all instances of tampering to the Incident Response Team (MS-5.0)"/>
        <s v="Apply shrink wrapping to individual assets (e.g., skids, pallets) or per spindle if bulk shipments are performed"/>
        <s v="Note:Not all sites require security guards. This should be determined based on risk, per MS-2.1"/>
        <s v="Consider the following if applicable:&#10;Require security guards to patrol both interior and exterior areas&#10;Include a review of emergency exits, including verification of seals&#10;Use a guard tour patrol system to track patrolling (e.g., checkpoint) and verify "/>
        <s v="Consider the following if applicable:&#10;Implement an electronic arm, that is manned by security personnel, to control vehicle access into the facility&#10;Distribute parking permits to company personnel and third party workers who have completed proper paperwor"/>
        <s v="Implement security controls based upon the location and layout of the facility, such as:&#10;Restricting perimeter access through the use of walls, fences, and/or gates that, at a minimum, are secured after hours; walls/fences should be 8 feet or higher&#10;Secur"/>
        <s v="Log/track versions &amp; revisions&#10;Incorporate the following factors into the annual managerial review of security policies and procedures: Recent security trendsFeedback from company personnel New threats and vulnerabilities&#10;Recommendations from regulatory a"/>
        <s v="Provide the company handbook containing all general policies and procedures upon hire of newcompany personnelandthird party workers&#10;Notifycompany personnelandthird party workersof updates to security policies, procedures and client requirements&#10;Management"/>
        <s v="Communicate security awareness messages during management/staff meetings&#10;Implement procedures to track whichcompany personnelhave completed their annual security training (e.g., database repository, attendee logs, certificates of completion)&#10;Provide onlin"/>
        <s v="Consider facility/business-specific workflows in development of policies and procedures.&#10;Require executive management to sign off on all policies and procedures before they are published and released&#10;Communicate disciplinary measures in new hire orientati"/>
        <s v="Social media policies should state that the following not be shared on any social media platform (e.g. Facebook, Twitter, IMDB, YouTube), forum, blog post, or website:Personal experiences, opinions and information related to pre-release content and relate"/>
        <s v="Address the following in mobile computing device policies:&#10;BYOD if allowed: define the rights of the company and the rights of the owner, allowable devices / models&#10;Acceptable use: corporate and personal&#10;Restrictions on areas of the facility where mobile "/>
        <s v="Record the following information:Name and signature of courier/delivering entity Name and signature of recipient&#10;Time and date of receipt Details of received asset"/>
        <s v="Store received assets that cannot be immediately tagged and vaulted in a securestaging area(e.g., high-security cage)"/>
        <s v="Ensure that schedules for expected items are only available to people who need to see them"/>
        <s v="Identify and log any discrepancies (e.g., missing items, damagedmedia)&#10;Report discrepancies to management, clients, and/or the sender immediately"/>
        <s v="Define a clear scope for the securityrisk assessment and modify as necessary&#10;Incorporate a systematic approach that uses likelihood of risk occurrence, impact to business objectives/content protection and asset classification for assigning priority&#10;Refer "/>
        <s v="Conduct meetings with management and key stakeholders at least quarterly to identify and document content theft and leakage risks&#10;Conduct external and internal network vulnerability scans and external penetration testing, per DS-1.8 and DS-1.9&#10;Identify ke"/>
        <s v="Instruct security guards to look for items that are restricted from being brought onsite (e.g., cameras) or film materials which are not allowed to be brought offsite without proper authorization&#10;Communicate policies regarding exit search to all company p"/>
        <s v="Confiscate any digital recording devices that are detected and store them in secured lockers&#10;Document any incidents of attempted content theft&#10;Take the necessary disciplinary action for individuals attempting content theft&#10;Implement and enforce a policy t"/>
        <s v="Consider designating an area for eating food outside of the production area"/>
        <s v="Perform periodic audits of the search process to ensure that security guards are thorough with their searches&#10;Identify ways to improve the exit search process&#10;Document all audits of and improvements to the search process"/>
        <s v="Review the exit search process for security guards upon exit&#10;Segregate security guard responsibilities for overseeing plant/production areas from exit points (e.g., search process)"/>
        <s v="Communicate policies regarding search to allcompany personnelandthird party workers&#10;Consider conducting searches periodically ofcompany personnelandthird party workersto validate policy&#10;Note: Not all sites require a search policy. This should be determine"/>
        <s v="Prepare organization charts and job descriptions to facilitate the designation of roles and responsibilities as it pertains to content security&#10;Provide online or live training to prepare security personnel on policies and procedures that are relevant to t"/>
        <s v="For external hard drives, consider purchasing pre- encrypted drives (e.g., Rocstor Rocsafe, LaCie Rugged Safe)&#10;Encrypt all content on hard drives including:SAN/NAS&#10;Servers&#10;Workstations&#10;Desktops&#10;Laptops&#10;Mobile devices&#10;External storage drives&#10;Implement one "/>
        <s v="Send decryption keys or passwords using a different method than that which was used for the content transfer&#10;Check to ensure key names and passwords are not related to the project or content"/>
        <s v="Consider the creation of unique encryption keys per client and for critical assets&#10;Prevent unauthorized substitution of cryptographic keys&#10;Require cryptographic key custodians to formally acknowledge that they understand and accept their key-custodian res"/>
        <s v="http://csrc.nist.gov/publications/nistpubs/800-21-1/sp800-21-1_Dec2005.pdf (superseded) NIST 800-175 (A&amp;B) Guideline for Using Cryptographic Standards in the Federal Government: Cryptographic Mechanisms"/>
        <s v="Require clients to provide a list of devices that are trusted for content playback&#10;Only create Key Delivery Messages (KDMs) for devices on the TDL"/>
        <s v="Require clients to provide expiration dates for content keys&#10;Specify an end date for when keys expire to limit the amount of time for which content can be viewed"/>
        <s v="Document roles and responsibilities to eliminate an overlap of role-based job functions such as:Vaultand server/machine room personnel Shipping and receiving personnel&#10;Asset movement within facility (e.g., runners) fromvault&#10;and content / production area&#10;"/>
        <s v="Require recipient signature&#10;Retain shipping logs for a minimum of 1 year"/>
        <s v="Lock all doors and windows to shipping and receiving areas when unattended&#10;Assets must be locked up until handed off to the vendor/courier&#10;Camera surveillance should be used to monitor content that is being staged prior to shipping. If appropriate, it sho"/>
        <s v="Request valid identification from couriers and delivery personnel to authenticate individuals picking up shipments against the corresponding work order&#10;Confirm that the shipped count matches the shipping documentation&#10;Report back any discrepancies or dama"/>
        <s v="Escort delivery personnel if access to content / production areas is necessary"/>
        <s v="Maintain a log of all truck drivers and include the following information:Name&#10;License tags for the tractor and trailer Affiliated company&#10;Time and date of pick up Content handled"/>
        <s v="Require security personnel to be present at all times while trailers are loaded and sealed"/>
        <s v="Establish a baseline for delivery times between common shipping points and monitor actual times for variance&#10;Investigate, report, and escalate major variances to appropriate personnel&#10;Designate approved rest stOps&#10;Consider implementing a real-time GPS tra"/>
        <s v="Treat film elements like any other piece of physical media, using the same controls for shipping and receiving."/>
        <s v="Include the following information on the work/shipping order:Work/shipping order number&#10;Name and company of individual who will pick up content Time and date of pick up&#10;Facility contact&#10;Create a form for documenting outbound assets that are transported vi"/>
        <s v="Consider implementing on machines with higher security requirements that might also have access to the Internet (e.g. I/O machines, workstations used for Internet research etc.)"/>
        <s v="Configure the centralized anti-virus and anti-malware management console to download and push definition updates at least once each day"/>
        <s v="Review the list of installed services (e.g. services. MSc) on all content transfer servers and uninstall or disable any which are not required&#10;Review the list of installed applications on all content transfer servers and uninstall any which are not requir"/>
        <s v="Perform scans on a system that is not connected to the content / production network&#10;To avoid impact on content / production systems, configure anti-virus and anti-malware software to only execute full file system scans during idle hours, non-business hour"/>
        <s v="Configure anti-virus and anti-malware software to conduct a full system scan based upon the anti-virus and anti- malware strategy&#10;Configure anti-virus and anti-malware software to execute during idle periods"/>
        <s v="Where possible, implement a centralized patch management tool (e.g., WSUS, Shavlik, Altiris) to automatically deploy patches to all systems&#10;Subscribe to security and patch notifications from vendors, other third parties, and security advisories&#10;Apply crit"/>
        <s v="Ensure that the user account used to login to the workstation does not have privileges as an Administrator of the system"/>
        <s v="Secure cable lock to a stationary object (e.g., table)"/>
        <s v="Attach privacy screens to laptops if they must be used in insecure locations&#10;Do not connect laptops to any public wireless locations&#10;Power down laptops when not in use, and do not make use of sleep or hibernation modes"/>
        <s v="Prohibit the installation and usage of unapproved software including rogue software (e.g., illegal or malicious software)&#10;Scan all systems for an inventory of installed applications at least quarterly"/>
        <s v="Develop a secure standard build that is used to image all systems"/>
        <s v="Update the inventory on at least a monthly basis"/>
        <s v="Include WAN, DMZ, LAN, WLAN (wireless), VLAN, firewalls, and server/network topology"/>
        <s v="Install an enterprise anti-virus and anti-malware solution with a centralized management console&#10;Consider the installation of endpoint protection"/>
        <s v="Include non-disclosure guidance in policies pertaining to confidentiality during and after their employment, contract, or agreement&#10;Explain the importance of confidentiality / NDA in non-legal terms, as necessary&#10;Ensure all relevant information on equipme"/>
        <s v="Service Level Agreements (SLAs) and contracts with the third party vendors should the following provisions:Requirethird party workersto comply with the security requirements per MPAA Best Practices&#10;A right to audit clause for activities that involve sensi"/>
        <s v="Ensure allcontenton third party equipment is transferred to the organization and securely erased from the equipment"/>
        <s v="Requirethird party workersto show proof of insurance and keep a record of their insurance provider and policy number&#10;Require annual update of information when contracts are renewed"/>
        <s v="Ensure thatthird party workerswho do not handle content (e.g., cleaning crews, HVAC maintenance, etc.) are not given any access to areas housing or exhibiting content&#10;Escortthird party workerswho do not handle content when access to restricted areas (e.g."/>
        <s v="Work offloaded to another company must be reported to the content owners and requires written client sign-off / approval&#10;Production servers and systems hosted on third-party networks must be vetted by content owners prior to deployment.&#10;Cloud-Hosted syste"/>
        <s v="Third-party VPN remote access should only be used in cases where no other solution is available. Client approval is required in writing.&#10;All third-party VPN remote access should have a finite end date and be reviewed for activity every three months at a m"/>
        <s v="Separate networks either physically or logically"/>
        <s v="Harden content transfer systems prior to placing them in the DMZ (refer to DS-1.5 for suggestions)&#10;Implement Access Control Lists (ACLs) that restrict all ports other than those required by the content transfer tool&#10;Implement ACLs to restrict traffic betw"/>
        <s v="Require clients to provide notification upon receipt of content&#10;Implement a process to remove content from transfer devices and systems, including from recycle bins&#10;Where applicable, remove client access to transfer tools immediately after project complet"/>
        <s v="Configure the content transfer system to send an automatic notification (e.g., an email) to the production coordinator(s) each time a user sends content out of the network"/>
        <s v="Ensure editing stations and content storage servers are not used to directly transfer content&#10;Disable VPN/remote access to transfer systems, or to any system used to store, transfer or manipulate content"/>
        <s v="Use randomly generated usernames and passwords that are securely communicated for authentication&#10;Use only client-approved transfer tools / application&#10;Require clients to sign off on exceptions where unencrypted transfer tools must be used&#10;Document and arc"/>
        <s v="Allow only authorized users to have access to the content transfer system&#10;Consider restricting access also on a project basis&#10;Verify with the client that the content transfer systems are approved, prior to use"/>
        <s v="Use vehicles equipped with GPS tracking systems for delivery of sensitive content and high-value assets"/>
        <s v="Require security guards to apply, record, and monitor seals&#10;Consider additional security measures for highly sensitive packages (e.g., locked/secured cargo area, locked pelican cases"/>
        <s v="Hire security personnel capable of protecting highly sensitive content from hijacking, mugging, and other scenarios that could result in content theft"/>
        <s v="Do not leave packages unattended"/>
        <s v="Make visitor badges easily distinguishable fromcompany personnelbadges (e.g., color coded plastic badges)&#10;Consider a daily rotation for paper badges or sticker color&#10;Consider using badges that change color upon expiration&#10;Log badge assignments upon entry/"/>
        <s v="Verify the identity of all visitors by requiring them to present valid photo identification (e.g., driver's license or government-issued ID)&#10;Consider concealing the names of previous visitors&#10;The facility should retain visitor logs for twelve months at a "/>
        <s v="Consider additional security controls such as:&#10;Use non-company specific SSID names&#10;RADIUS for authentication where the option is available&#10;MAC address filtering&#10;Blacklist the wireless MAC addresses of production workstations and devices&#10;Configure the wire"/>
        <s v="Implement a process to roam and scan the facility for unprotected wireless access points at least quarterly&#10;Configure a centralized wireless access solution (i.e., wireless controller) to alert administrators of rogue wireless access points upon detection"/>
        <s v="Restrict wireless guest networks to access only the Internet and not the content/production network&#10;Wireless network access cards (NICs) should be disconnected from production computers either physically, or via endpoint security policy (e.g. Active Direc"/>
        <s v="Use swim lane diagrams to documentworkflows&#10;Include asset processing and handling information where applicable&#10;Evaluate each touch-point for risks to content&#10;Implement controls around authorization checkpoints&#10;Identify related application controls&#10;Update "/>
      </sharedItems>
    </cacheField>
  </cacheFields>
</pivotCach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learn.cisecurity.org/cis-controls-download" TargetMode="External"/><Relationship Id="rId2" Type="http://schemas.openxmlformats.org/officeDocument/2006/relationships/hyperlink" Target="https://cloudsecurityalliance.org/artifacts/cloud-controls-matrix-v3-0-1/" TargetMode="External"/><Relationship Id="rId3" Type="http://schemas.openxmlformats.org/officeDocument/2006/relationships/hyperlink" Target="https://www.iso.org/standard/54533.html" TargetMode="External"/><Relationship Id="rId4" Type="http://schemas.openxmlformats.org/officeDocument/2006/relationships/hyperlink" Target="https://www.motionpictures.org/wp-content/uploads/2019/10/MPAA-Best-Practices-Common-Guidelines-V4.06-Final.pdf"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owasp.org/index.php/OWASP_Proactive_Controls" TargetMode="External"/><Relationship Id="rId10" Type="http://schemas.openxmlformats.org/officeDocument/2006/relationships/hyperlink" Target="https://www.owasp.org/index.php/OWASP_Proactive_Controls" TargetMode="External"/><Relationship Id="rId13" Type="http://schemas.openxmlformats.org/officeDocument/2006/relationships/hyperlink" Target="https://www.owasp.org/index.php/OWASP_Proactive_Controls" TargetMode="External"/><Relationship Id="rId12" Type="http://schemas.openxmlformats.org/officeDocument/2006/relationships/hyperlink" Target="https://www.owasp.org/index.php/OWASP_Proactive_Controls" TargetMode="External"/><Relationship Id="rId1" Type="http://schemas.openxmlformats.org/officeDocument/2006/relationships/hyperlink" Target="https://github.com/OWASP/samm/tree/master/Supporting%20Resources/v2.0/Datamodel/Datafiles" TargetMode="External"/><Relationship Id="rId2" Type="http://schemas.openxmlformats.org/officeDocument/2006/relationships/hyperlink" Target="https://owaspsamm.org/model/" TargetMode="External"/><Relationship Id="rId3" Type="http://schemas.openxmlformats.org/officeDocument/2006/relationships/hyperlink" Target="https://www.microsoft.com/en-us/securityengineering/sdl" TargetMode="External"/><Relationship Id="rId4" Type="http://schemas.openxmlformats.org/officeDocument/2006/relationships/hyperlink" Target="https://nvlpubs.nist.gov/nistpubs/SpecialPublications/NIST.SP.800-160v1.pdf" TargetMode="External"/><Relationship Id="rId9" Type="http://schemas.openxmlformats.org/officeDocument/2006/relationships/hyperlink" Target="https://www.owasp.org/index.php/OWASP_Proactive_Controls" TargetMode="External"/><Relationship Id="rId15" Type="http://schemas.openxmlformats.org/officeDocument/2006/relationships/hyperlink" Target="https://www.owasp.org/index.php/OWASP_Proactive_Controls" TargetMode="External"/><Relationship Id="rId14" Type="http://schemas.openxmlformats.org/officeDocument/2006/relationships/hyperlink" Target="https://www.owasp.org/index.php/OWASP_Proactive_Controls" TargetMode="External"/><Relationship Id="rId17" Type="http://schemas.openxmlformats.org/officeDocument/2006/relationships/hyperlink" Target="https://www.owasp.org/index.php/OWASP_Proactive_Controls" TargetMode="External"/><Relationship Id="rId16" Type="http://schemas.openxmlformats.org/officeDocument/2006/relationships/hyperlink" Target="https://www.owasp.org/index.php/OWASP_Proactive_Controls" TargetMode="External"/><Relationship Id="rId5" Type="http://schemas.openxmlformats.org/officeDocument/2006/relationships/hyperlink" Target="https://www.iso.org/standard/44378.html" TargetMode="External"/><Relationship Id="rId19" Type="http://schemas.openxmlformats.org/officeDocument/2006/relationships/drawing" Target="../drawings/drawing8.xml"/><Relationship Id="rId6" Type="http://schemas.openxmlformats.org/officeDocument/2006/relationships/hyperlink" Target="https://www.owasp.org/index.php/OWASP_Proactive_Controls" TargetMode="External"/><Relationship Id="rId18" Type="http://schemas.openxmlformats.org/officeDocument/2006/relationships/hyperlink" Target="https://www.owasp.org/index.php/OWASP_Proactive_Controls" TargetMode="External"/><Relationship Id="rId7" Type="http://schemas.openxmlformats.org/officeDocument/2006/relationships/hyperlink" Target="https://www.owasp.org/index.php/OWASP_Proactive_Controls" TargetMode="External"/><Relationship Id="rId8" Type="http://schemas.openxmlformats.org/officeDocument/2006/relationships/hyperlink" Target="https://www.owasp.org/index.php/OWASP_Proactive_Control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5.14"/>
    <col customWidth="1" min="2" max="2" width="20.43"/>
    <col customWidth="1" min="3" max="3" width="17.57"/>
    <col customWidth="1" min="4" max="4" width="45.14"/>
    <col customWidth="1" min="5" max="5" width="17.29"/>
    <col customWidth="1" min="6" max="6" width="16.14"/>
    <col customWidth="1" min="7" max="7" width="45.14"/>
    <col customWidth="1" min="8" max="8" width="16.29"/>
    <col customWidth="1" min="9" max="9" width="4.71"/>
    <col customWidth="1" min="10" max="10" width="45.14"/>
    <col customWidth="1" min="11" max="11" width="17.0"/>
    <col customWidth="1" min="12" max="12" width="5.86"/>
    <col customWidth="1" min="13" max="13" width="45.14"/>
    <col customWidth="1" min="14" max="14" width="16.57"/>
  </cols>
  <sheetData>
    <row r="1">
      <c r="A1" s="4" t="s">
        <v>2</v>
      </c>
      <c r="B1" s="4" t="s">
        <v>3235</v>
      </c>
      <c r="C1" s="4" t="s">
        <v>3236</v>
      </c>
      <c r="D1" s="4"/>
      <c r="E1" s="4"/>
      <c r="F1" s="4"/>
      <c r="G1" s="4" t="s">
        <v>3237</v>
      </c>
      <c r="H1" s="4">
        <f>COUNT('Merged AppCloud Controls'!A2:A1268)</f>
        <v>1267</v>
      </c>
      <c r="I1" s="173" t="s">
        <v>114</v>
      </c>
      <c r="J1" s="174"/>
      <c r="K1" s="4"/>
      <c r="L1" s="4"/>
      <c r="M1" s="4"/>
      <c r="N1" s="4"/>
      <c r="O1" s="4"/>
      <c r="P1" s="4"/>
      <c r="Q1" s="4"/>
      <c r="R1" s="4"/>
      <c r="S1" s="4"/>
      <c r="T1" s="4"/>
      <c r="U1" s="4"/>
      <c r="V1" s="4"/>
      <c r="W1" s="4"/>
      <c r="X1" s="4"/>
      <c r="Y1" s="4"/>
      <c r="Z1" s="4"/>
      <c r="AA1" s="4"/>
      <c r="AB1" s="4"/>
      <c r="AC1" s="4"/>
    </row>
    <row r="2">
      <c r="A2" s="4" t="s">
        <v>120</v>
      </c>
      <c r="B2" s="4">
        <v>2.0</v>
      </c>
      <c r="C2" s="4">
        <v>1.0</v>
      </c>
      <c r="D2" s="4"/>
      <c r="E2" s="4"/>
      <c r="F2" s="4"/>
      <c r="G2" s="4" t="s">
        <v>3238</v>
      </c>
      <c r="H2" s="4">
        <f>IFERROR(__xludf.DUMMYFUNCTION("COUNTUNIQUE('Merged AppCloud Controls'!A2:A1268)"),1267.0)</f>
        <v>1267</v>
      </c>
      <c r="I2" s="174">
        <f>COUNTIF('Merged AppCloud Controls'!F2:F1268,"Unmapped")</f>
        <v>713</v>
      </c>
      <c r="J2" s="175">
        <f t="shared" ref="J2:J6" si="1">I2/H2</f>
        <v>0.5627466456</v>
      </c>
      <c r="K2" s="4"/>
      <c r="L2" s="4"/>
      <c r="M2" s="4"/>
      <c r="N2" s="4"/>
      <c r="O2" s="4"/>
      <c r="P2" s="4"/>
      <c r="Q2" s="4"/>
      <c r="R2" s="4"/>
      <c r="S2" s="4"/>
      <c r="T2" s="4"/>
      <c r="U2" s="4"/>
      <c r="V2" s="4"/>
      <c r="W2" s="4"/>
      <c r="X2" s="4"/>
      <c r="Y2" s="4"/>
      <c r="Z2" s="4"/>
      <c r="AA2" s="4"/>
      <c r="AB2" s="4"/>
      <c r="AC2" s="4"/>
    </row>
    <row r="3">
      <c r="A3" s="4" t="s">
        <v>257</v>
      </c>
      <c r="B3" s="4">
        <v>13.0</v>
      </c>
      <c r="C3" s="176">
        <v>70.0</v>
      </c>
      <c r="D3" s="176"/>
      <c r="E3" s="176"/>
      <c r="F3" s="177" t="s">
        <v>3239</v>
      </c>
      <c r="G3" s="178" t="s">
        <v>3240</v>
      </c>
      <c r="H3" s="178">
        <f>COUNTUNIQUEIFS('Merged AppCloud Controls'!G2:G1268,'Merged AppCloud Controls'!G2:G1268,"CCM*")</f>
        <v>132</v>
      </c>
      <c r="I3" s="174">
        <f>COUNTIFS('Merged AppCloud Controls'!G2:G1268,"CCM*",'Merged AppCloud Controls'!F2:F1268,"Unmapped")</f>
        <v>60</v>
      </c>
      <c r="J3" s="175">
        <f t="shared" si="1"/>
        <v>0.4545454545</v>
      </c>
      <c r="K3" s="4"/>
      <c r="L3" s="4"/>
      <c r="M3" s="4"/>
      <c r="N3" s="4"/>
      <c r="O3" s="4"/>
      <c r="P3" s="4"/>
      <c r="Q3" s="4"/>
      <c r="R3" s="4"/>
      <c r="S3" s="4"/>
      <c r="T3" s="4"/>
      <c r="U3" s="4"/>
      <c r="V3" s="4"/>
      <c r="W3" s="4"/>
      <c r="X3" s="4"/>
      <c r="Y3" s="4"/>
      <c r="Z3" s="4"/>
      <c r="AA3" s="4"/>
      <c r="AB3" s="4"/>
      <c r="AC3" s="4"/>
    </row>
    <row r="4">
      <c r="A4" s="4" t="s">
        <v>125</v>
      </c>
      <c r="B4" s="4">
        <v>19.0</v>
      </c>
      <c r="C4" s="4">
        <v>157.0</v>
      </c>
      <c r="D4" s="4"/>
      <c r="E4" s="4"/>
      <c r="F4" s="178"/>
      <c r="G4" s="178" t="s">
        <v>9</v>
      </c>
      <c r="H4" s="178">
        <f>COUNTUNIQUEIFS('Merged AppCloud Controls'!G2:G1268,'Merged AppCloud Controls'!G2:G1268,"CIS*")</f>
        <v>170</v>
      </c>
      <c r="I4" s="174">
        <f>COUNTIFS('Merged AppCloud Controls'!G2:G1268,"CIS*",'Merged AppCloud Controls'!F2:F1268,"Unmapped")</f>
        <v>136</v>
      </c>
      <c r="J4" s="175">
        <f t="shared" si="1"/>
        <v>0.8</v>
      </c>
      <c r="K4" s="4"/>
      <c r="L4" s="4"/>
      <c r="M4" s="4"/>
      <c r="N4" s="4"/>
      <c r="O4" s="4"/>
      <c r="P4" s="4"/>
      <c r="Q4" s="4"/>
      <c r="R4" s="4"/>
      <c r="S4" s="4"/>
      <c r="T4" s="4"/>
      <c r="U4" s="4"/>
      <c r="V4" s="4"/>
      <c r="W4" s="4"/>
      <c r="X4" s="4"/>
      <c r="Y4" s="4"/>
      <c r="Z4" s="4"/>
      <c r="AA4" s="4"/>
      <c r="AB4" s="4"/>
      <c r="AC4" s="4"/>
    </row>
    <row r="5">
      <c r="A5" s="4" t="s">
        <v>17</v>
      </c>
      <c r="B5" s="4">
        <v>19.0</v>
      </c>
      <c r="C5" s="4">
        <v>135.0</v>
      </c>
      <c r="D5" s="4"/>
      <c r="E5" s="4"/>
      <c r="F5" s="178"/>
      <c r="G5" s="178" t="s">
        <v>3241</v>
      </c>
      <c r="H5" s="178">
        <f>COUNTUNIQUEIFS('Merged AppCloud Controls'!G2:G1268,'Merged AppCloud Controls'!G2:G1268,"ow*")</f>
        <v>288</v>
      </c>
      <c r="I5" s="174">
        <f>COUNTIFS('Merged AppCloud Controls'!G4:G1270,"CCM*",'Merged AppCloud Controls'!F2:F1268,"Unmapped")</f>
        <v>111</v>
      </c>
      <c r="J5" s="175">
        <f t="shared" si="1"/>
        <v>0.3854166667</v>
      </c>
      <c r="K5" s="4"/>
      <c r="L5" s="4"/>
      <c r="M5" s="4"/>
      <c r="N5" s="4"/>
      <c r="O5" s="4"/>
      <c r="P5" s="4"/>
      <c r="Q5" s="4"/>
      <c r="R5" s="4"/>
      <c r="S5" s="4"/>
      <c r="T5" s="4"/>
      <c r="U5" s="4"/>
      <c r="V5" s="4"/>
      <c r="W5" s="4"/>
      <c r="X5" s="4"/>
      <c r="Y5" s="4"/>
      <c r="Z5" s="4"/>
      <c r="AA5" s="4"/>
      <c r="AB5" s="4"/>
      <c r="AC5" s="4"/>
    </row>
    <row r="6">
      <c r="A6" s="4" t="s">
        <v>75</v>
      </c>
      <c r="B6" s="4">
        <v>2.0</v>
      </c>
      <c r="C6" s="176">
        <v>14.0</v>
      </c>
      <c r="D6" s="176"/>
      <c r="E6" s="176"/>
      <c r="F6" s="179" t="s">
        <v>232</v>
      </c>
      <c r="G6" s="180" t="s">
        <v>96</v>
      </c>
      <c r="H6" s="180">
        <f>COUNTIF('Merged AppCloud Controls'!I2:I1268,"MPA Best Practice")</f>
        <v>254</v>
      </c>
      <c r="I6" s="174">
        <f>COUNTIFS('Merged AppCloud Controls'!I2:I1268,"MPA Best Practice",'Merged AppCloud Controls'!F3:F1269,"Unmapped")</f>
        <v>58</v>
      </c>
      <c r="J6" s="175">
        <f t="shared" si="1"/>
        <v>0.2283464567</v>
      </c>
      <c r="K6" s="4"/>
      <c r="L6" s="4"/>
      <c r="M6" s="4"/>
      <c r="N6" s="4"/>
      <c r="O6" s="4"/>
      <c r="P6" s="4"/>
      <c r="Q6" s="4"/>
      <c r="R6" s="4"/>
      <c r="S6" s="4"/>
      <c r="T6" s="4"/>
      <c r="U6" s="4"/>
      <c r="V6" s="4"/>
      <c r="W6" s="4"/>
      <c r="X6" s="4"/>
      <c r="Y6" s="4"/>
      <c r="Z6" s="4"/>
      <c r="AA6" s="4"/>
      <c r="AB6" s="4"/>
      <c r="AC6" s="4"/>
    </row>
    <row r="7">
      <c r="A7" s="4" t="s">
        <v>3242</v>
      </c>
      <c r="B7" s="4">
        <v>50.0</v>
      </c>
      <c r="C7" s="4">
        <v>374.0</v>
      </c>
      <c r="D7" s="4"/>
      <c r="E7" s="4"/>
      <c r="F7" s="180"/>
      <c r="G7" s="180"/>
      <c r="H7" s="180"/>
      <c r="I7" s="174"/>
      <c r="J7" s="175"/>
      <c r="K7" s="4"/>
      <c r="L7" s="4"/>
      <c r="M7" s="4"/>
      <c r="N7" s="4"/>
      <c r="O7" s="4"/>
      <c r="P7" s="4"/>
      <c r="Q7" s="4"/>
      <c r="R7" s="4"/>
      <c r="S7" s="4"/>
      <c r="T7" s="4"/>
      <c r="U7" s="4"/>
      <c r="V7" s="4"/>
      <c r="W7" s="4"/>
      <c r="X7" s="4"/>
      <c r="Y7" s="4"/>
      <c r="Z7" s="4"/>
      <c r="AA7" s="4"/>
      <c r="AB7" s="4"/>
      <c r="AC7" s="4"/>
    </row>
    <row r="8">
      <c r="A8" s="4"/>
      <c r="B8" s="4"/>
      <c r="C8" s="4"/>
      <c r="D8" s="4"/>
      <c r="E8" s="4"/>
      <c r="F8" s="4"/>
      <c r="G8" s="4"/>
      <c r="H8" s="4"/>
      <c r="I8" s="4"/>
      <c r="J8" s="181"/>
      <c r="K8" s="4"/>
      <c r="L8" s="4"/>
      <c r="M8" s="4"/>
      <c r="N8" s="4"/>
      <c r="O8" s="4"/>
      <c r="P8" s="4"/>
      <c r="Q8" s="4"/>
      <c r="R8" s="4"/>
      <c r="S8" s="4"/>
      <c r="T8" s="4"/>
      <c r="U8" s="4"/>
      <c r="V8" s="4"/>
      <c r="W8" s="4"/>
      <c r="X8" s="4"/>
      <c r="Y8" s="4"/>
      <c r="Z8" s="4"/>
      <c r="AA8" s="4"/>
      <c r="AB8" s="4"/>
      <c r="AC8" s="4"/>
    </row>
    <row r="9">
      <c r="A9" s="182" t="s">
        <v>3243</v>
      </c>
      <c r="B9" s="178"/>
      <c r="C9" s="178"/>
      <c r="D9" s="178"/>
      <c r="E9" s="178"/>
      <c r="F9" s="178"/>
      <c r="G9" s="178"/>
      <c r="H9" s="178"/>
      <c r="I9" s="178"/>
      <c r="J9" s="178"/>
      <c r="K9" s="178"/>
      <c r="L9" s="178"/>
      <c r="M9" s="178"/>
      <c r="N9" s="178"/>
      <c r="O9" s="178"/>
      <c r="P9" s="178"/>
      <c r="Q9" s="178"/>
      <c r="R9" s="4"/>
      <c r="S9" s="4"/>
      <c r="T9" s="4"/>
      <c r="U9" s="4"/>
      <c r="V9" s="4"/>
      <c r="W9" s="4"/>
      <c r="X9" s="4"/>
      <c r="Y9" s="4"/>
      <c r="Z9" s="4"/>
      <c r="AA9" s="4"/>
      <c r="AB9" s="4"/>
      <c r="AC9" s="4"/>
    </row>
    <row r="10">
      <c r="A10" s="4" t="s">
        <v>120</v>
      </c>
      <c r="B10" s="4"/>
      <c r="C10" s="4"/>
      <c r="D10" s="4" t="s">
        <v>257</v>
      </c>
      <c r="E10" s="4"/>
      <c r="F10" s="4"/>
      <c r="G10" s="4" t="s">
        <v>3244</v>
      </c>
      <c r="H10" s="4"/>
      <c r="I10" s="4"/>
      <c r="J10" s="4" t="s">
        <v>17</v>
      </c>
      <c r="K10" s="4"/>
      <c r="L10" s="4"/>
      <c r="M10" s="4" t="s">
        <v>75</v>
      </c>
      <c r="N10" s="4"/>
      <c r="O10" s="4"/>
      <c r="P10" s="4"/>
      <c r="Q10" s="4"/>
      <c r="R10" s="4"/>
      <c r="S10" s="4"/>
      <c r="T10" s="4"/>
      <c r="U10" s="4"/>
      <c r="V10" s="4"/>
      <c r="W10" s="4"/>
      <c r="X10" s="4"/>
      <c r="Y10" s="4"/>
      <c r="Z10" s="4"/>
      <c r="AA10" s="4"/>
      <c r="AB10" s="4"/>
      <c r="AC10" s="4"/>
    </row>
    <row r="11">
      <c r="A11" s="4" t="s">
        <v>3</v>
      </c>
      <c r="B11" s="4" t="s">
        <v>3236</v>
      </c>
      <c r="C11" s="4"/>
      <c r="D11" s="4" t="s">
        <v>3</v>
      </c>
      <c r="E11" s="4" t="s">
        <v>3236</v>
      </c>
      <c r="F11" s="4"/>
      <c r="G11" s="4" t="s">
        <v>3</v>
      </c>
      <c r="H11" s="4" t="s">
        <v>3236</v>
      </c>
      <c r="I11" s="4"/>
      <c r="J11" s="4" t="s">
        <v>3</v>
      </c>
      <c r="K11" s="4" t="s">
        <v>3236</v>
      </c>
      <c r="L11" s="4"/>
      <c r="M11" s="4" t="s">
        <v>3</v>
      </c>
      <c r="N11" s="4" t="s">
        <v>3236</v>
      </c>
      <c r="O11" s="4"/>
      <c r="P11" s="4"/>
      <c r="Q11" s="4"/>
      <c r="R11" s="4"/>
      <c r="S11" s="4"/>
      <c r="T11" s="4"/>
      <c r="U11" s="4"/>
      <c r="V11" s="4"/>
      <c r="W11" s="4"/>
      <c r="X11" s="4"/>
      <c r="Y11" s="4"/>
      <c r="Z11" s="4"/>
      <c r="AA11" s="4"/>
      <c r="AB11" s="4"/>
      <c r="AC11" s="4"/>
    </row>
    <row r="12">
      <c r="A12" s="4" t="s">
        <v>116</v>
      </c>
      <c r="B12" s="4">
        <v>1.0</v>
      </c>
      <c r="C12" s="4"/>
      <c r="D12" s="4" t="s">
        <v>1340</v>
      </c>
      <c r="E12" s="4">
        <v>2.0</v>
      </c>
      <c r="F12" s="4"/>
      <c r="G12" s="4" t="s">
        <v>305</v>
      </c>
      <c r="H12" s="4">
        <v>8.0</v>
      </c>
      <c r="I12" s="4"/>
      <c r="J12" s="4" t="s">
        <v>18</v>
      </c>
      <c r="K12" s="4">
        <v>10.0</v>
      </c>
      <c r="L12" s="4"/>
      <c r="M12" s="4" t="s">
        <v>76</v>
      </c>
      <c r="N12" s="4">
        <v>8.0</v>
      </c>
      <c r="O12" s="4"/>
      <c r="P12" s="4"/>
      <c r="Q12" s="4"/>
      <c r="R12" s="4"/>
      <c r="S12" s="4"/>
      <c r="T12" s="4"/>
      <c r="U12" s="4"/>
      <c r="V12" s="4"/>
      <c r="W12" s="4"/>
      <c r="X12" s="4"/>
      <c r="Y12" s="4"/>
      <c r="Z12" s="4"/>
      <c r="AA12" s="4"/>
      <c r="AB12" s="4"/>
      <c r="AC12" s="4"/>
    </row>
    <row r="13">
      <c r="A13" s="4"/>
      <c r="B13" s="4">
        <v>0.0</v>
      </c>
      <c r="C13" s="4"/>
      <c r="D13" s="4" t="s">
        <v>1307</v>
      </c>
      <c r="E13" s="4">
        <v>1.0</v>
      </c>
      <c r="F13" s="4"/>
      <c r="G13" s="4" t="s">
        <v>126</v>
      </c>
      <c r="H13" s="4">
        <v>5.0</v>
      </c>
      <c r="I13" s="4"/>
      <c r="J13" s="4" t="s">
        <v>159</v>
      </c>
      <c r="K13" s="4">
        <v>9.0</v>
      </c>
      <c r="L13" s="4"/>
      <c r="M13" s="4" t="s">
        <v>232</v>
      </c>
      <c r="N13" s="4">
        <v>5.0</v>
      </c>
      <c r="O13" s="4"/>
      <c r="P13" s="4"/>
      <c r="Q13" s="4"/>
      <c r="R13" s="4"/>
      <c r="S13" s="4"/>
      <c r="T13" s="4"/>
      <c r="U13" s="4"/>
      <c r="V13" s="4"/>
      <c r="W13" s="4"/>
      <c r="X13" s="4"/>
      <c r="Y13" s="4"/>
      <c r="Z13" s="4"/>
      <c r="AA13" s="4"/>
      <c r="AB13" s="4"/>
      <c r="AC13" s="4"/>
    </row>
    <row r="14">
      <c r="A14" s="4" t="s">
        <v>3242</v>
      </c>
      <c r="B14" s="4">
        <v>1.0</v>
      </c>
      <c r="C14" s="4"/>
      <c r="D14" s="4" t="s">
        <v>3242</v>
      </c>
      <c r="E14" s="4">
        <v>3.0</v>
      </c>
      <c r="F14" s="4"/>
      <c r="G14" s="4" t="s">
        <v>133</v>
      </c>
      <c r="H14" s="4">
        <v>4.0</v>
      </c>
      <c r="I14" s="4"/>
      <c r="J14" s="4" t="s">
        <v>387</v>
      </c>
      <c r="K14" s="4">
        <v>8.0</v>
      </c>
      <c r="L14" s="4"/>
      <c r="M14" s="4" t="s">
        <v>3242</v>
      </c>
      <c r="N14" s="4">
        <v>13.0</v>
      </c>
      <c r="O14" s="4"/>
      <c r="P14" s="4"/>
      <c r="Q14" s="4"/>
      <c r="R14" s="4"/>
      <c r="S14" s="4"/>
      <c r="T14" s="4"/>
      <c r="U14" s="4"/>
      <c r="V14" s="4"/>
      <c r="W14" s="4"/>
      <c r="X14" s="4"/>
      <c r="Y14" s="4"/>
      <c r="Z14" s="4"/>
      <c r="AA14" s="4"/>
      <c r="AB14" s="4"/>
      <c r="AC14" s="4"/>
    </row>
    <row r="15">
      <c r="A15" s="4"/>
      <c r="B15" s="4"/>
      <c r="C15" s="4"/>
      <c r="D15" s="4"/>
      <c r="E15" s="4"/>
      <c r="F15" s="4"/>
      <c r="G15" s="4" t="s">
        <v>415</v>
      </c>
      <c r="H15" s="4">
        <v>3.0</v>
      </c>
      <c r="I15" s="4"/>
      <c r="J15" s="4" t="s">
        <v>181</v>
      </c>
      <c r="K15" s="4">
        <v>8.0</v>
      </c>
      <c r="L15" s="4"/>
      <c r="M15" s="4"/>
      <c r="N15" s="4"/>
      <c r="O15" s="4"/>
      <c r="P15" s="4"/>
      <c r="Q15" s="4"/>
      <c r="R15" s="4"/>
      <c r="S15" s="4"/>
      <c r="T15" s="4"/>
      <c r="U15" s="4"/>
      <c r="V15" s="4"/>
      <c r="W15" s="4"/>
      <c r="X15" s="4"/>
      <c r="Y15" s="4"/>
      <c r="Z15" s="4"/>
      <c r="AA15" s="4"/>
      <c r="AB15" s="4"/>
      <c r="AC15" s="4"/>
    </row>
    <row r="16">
      <c r="A16" s="4"/>
      <c r="B16" s="4"/>
      <c r="C16" s="4"/>
      <c r="D16" s="4"/>
      <c r="E16" s="4"/>
      <c r="F16" s="4"/>
      <c r="G16" s="4" t="s">
        <v>276</v>
      </c>
      <c r="H16" s="4">
        <v>3.0</v>
      </c>
      <c r="I16" s="4"/>
      <c r="J16" s="4" t="s">
        <v>679</v>
      </c>
      <c r="K16" s="4">
        <v>6.0</v>
      </c>
      <c r="L16" s="4"/>
      <c r="M16" s="4"/>
      <c r="N16" s="4"/>
      <c r="O16" s="4"/>
      <c r="P16" s="4"/>
      <c r="Q16" s="4"/>
      <c r="R16" s="4"/>
      <c r="S16" s="4"/>
      <c r="T16" s="4"/>
      <c r="U16" s="4"/>
      <c r="V16" s="4"/>
      <c r="W16" s="4"/>
      <c r="X16" s="4"/>
      <c r="Y16" s="4"/>
      <c r="Z16" s="4"/>
      <c r="AA16" s="4"/>
      <c r="AB16" s="4"/>
      <c r="AC16" s="4"/>
    </row>
    <row r="17">
      <c r="A17" s="4"/>
      <c r="B17" s="4"/>
      <c r="C17" s="4"/>
      <c r="D17" s="4"/>
      <c r="E17" s="4"/>
      <c r="F17" s="4"/>
      <c r="G17" s="4" t="s">
        <v>425</v>
      </c>
      <c r="H17" s="4">
        <v>3.0</v>
      </c>
      <c r="I17" s="4"/>
      <c r="J17" s="4" t="s">
        <v>29</v>
      </c>
      <c r="K17" s="4">
        <v>4.0</v>
      </c>
      <c r="L17" s="4"/>
      <c r="M17" s="4"/>
      <c r="N17" s="4"/>
      <c r="O17" s="4"/>
      <c r="P17" s="4"/>
      <c r="Q17" s="4"/>
      <c r="R17" s="4"/>
      <c r="S17" s="4"/>
      <c r="T17" s="4"/>
      <c r="U17" s="4"/>
      <c r="V17" s="4"/>
      <c r="W17" s="4"/>
      <c r="X17" s="4"/>
      <c r="Y17" s="4"/>
      <c r="Z17" s="4"/>
      <c r="AA17" s="4"/>
      <c r="AB17" s="4"/>
      <c r="AC17" s="4"/>
    </row>
    <row r="18">
      <c r="A18" s="4"/>
      <c r="B18" s="4"/>
      <c r="C18" s="4"/>
      <c r="D18" s="4"/>
      <c r="E18" s="4"/>
      <c r="F18" s="4"/>
      <c r="G18" s="4" t="s">
        <v>140</v>
      </c>
      <c r="H18" s="4">
        <v>2.0</v>
      </c>
      <c r="I18" s="4"/>
      <c r="J18" s="4" t="s">
        <v>395</v>
      </c>
      <c r="K18" s="4">
        <v>3.0</v>
      </c>
      <c r="L18" s="4"/>
      <c r="M18" s="4"/>
      <c r="N18" s="4"/>
      <c r="O18" s="4"/>
      <c r="P18" s="4"/>
      <c r="Q18" s="4"/>
      <c r="R18" s="4"/>
      <c r="S18" s="4"/>
      <c r="T18" s="4"/>
      <c r="U18" s="4"/>
      <c r="V18" s="4"/>
      <c r="W18" s="4"/>
      <c r="X18" s="4"/>
      <c r="Y18" s="4"/>
      <c r="Z18" s="4"/>
      <c r="AA18" s="4"/>
      <c r="AB18" s="4"/>
      <c r="AC18" s="4"/>
    </row>
    <row r="19">
      <c r="A19" s="4"/>
      <c r="B19" s="4"/>
      <c r="C19" s="4"/>
      <c r="D19" s="4"/>
      <c r="E19" s="4"/>
      <c r="F19" s="4"/>
      <c r="G19" s="4" t="s">
        <v>263</v>
      </c>
      <c r="H19" s="4">
        <v>2.0</v>
      </c>
      <c r="I19" s="4"/>
      <c r="J19" s="4" t="s">
        <v>495</v>
      </c>
      <c r="K19" s="4">
        <v>3.0</v>
      </c>
      <c r="L19" s="4"/>
      <c r="M19" s="4"/>
      <c r="N19" s="4"/>
      <c r="O19" s="4"/>
      <c r="P19" s="4"/>
      <c r="Q19" s="4"/>
      <c r="R19" s="4"/>
      <c r="S19" s="4"/>
      <c r="T19" s="4"/>
      <c r="U19" s="4"/>
      <c r="V19" s="4"/>
      <c r="W19" s="4"/>
      <c r="X19" s="4"/>
      <c r="Y19" s="4"/>
      <c r="Z19" s="4"/>
      <c r="AA19" s="4"/>
      <c r="AB19" s="4"/>
      <c r="AC19" s="4"/>
    </row>
    <row r="20">
      <c r="A20" s="4"/>
      <c r="B20" s="4"/>
      <c r="C20" s="4"/>
      <c r="D20" s="4"/>
      <c r="E20" s="4"/>
      <c r="F20" s="4"/>
      <c r="G20" s="4" t="s">
        <v>651</v>
      </c>
      <c r="H20" s="4">
        <v>2.0</v>
      </c>
      <c r="I20" s="4"/>
      <c r="J20" s="4" t="s">
        <v>643</v>
      </c>
      <c r="K20" s="4">
        <v>3.0</v>
      </c>
      <c r="L20" s="4"/>
      <c r="M20" s="4"/>
      <c r="N20" s="4"/>
      <c r="O20" s="4"/>
      <c r="P20" s="4"/>
      <c r="Q20" s="4"/>
      <c r="R20" s="4"/>
      <c r="S20" s="4"/>
      <c r="T20" s="4"/>
      <c r="U20" s="4"/>
      <c r="V20" s="4"/>
      <c r="W20" s="4"/>
      <c r="X20" s="4"/>
      <c r="Y20" s="4"/>
      <c r="Z20" s="4"/>
      <c r="AA20" s="4"/>
      <c r="AB20" s="4"/>
      <c r="AC20" s="4"/>
    </row>
    <row r="21">
      <c r="A21" s="4"/>
      <c r="B21" s="4"/>
      <c r="C21" s="4"/>
      <c r="D21" s="4"/>
      <c r="E21" s="4"/>
      <c r="F21" s="4"/>
      <c r="G21" s="4" t="s">
        <v>1492</v>
      </c>
      <c r="H21" s="4">
        <v>2.0</v>
      </c>
      <c r="I21" s="4"/>
      <c r="J21" s="4" t="s">
        <v>315</v>
      </c>
      <c r="K21" s="4">
        <v>3.0</v>
      </c>
      <c r="L21" s="4"/>
      <c r="M21" s="4"/>
      <c r="N21" s="4"/>
      <c r="O21" s="4"/>
      <c r="P21" s="4"/>
      <c r="Q21" s="4"/>
      <c r="R21" s="4"/>
      <c r="S21" s="4"/>
      <c r="T21" s="4"/>
      <c r="U21" s="4"/>
      <c r="V21" s="4"/>
      <c r="W21" s="4"/>
      <c r="X21" s="4"/>
      <c r="Y21" s="4"/>
      <c r="Z21" s="4"/>
      <c r="AA21" s="4"/>
      <c r="AB21" s="4"/>
      <c r="AC21" s="4"/>
    </row>
    <row r="22">
      <c r="A22" s="4"/>
      <c r="B22" s="4"/>
      <c r="C22" s="4"/>
      <c r="D22" s="4"/>
      <c r="E22" s="4"/>
      <c r="F22" s="4"/>
      <c r="G22" s="4" t="s">
        <v>1483</v>
      </c>
      <c r="H22" s="4">
        <v>2.0</v>
      </c>
      <c r="I22" s="4"/>
      <c r="J22" s="4" t="s">
        <v>837</v>
      </c>
      <c r="K22" s="4">
        <v>3.0</v>
      </c>
      <c r="L22" s="4"/>
      <c r="M22" s="4"/>
      <c r="N22" s="4"/>
      <c r="O22" s="4"/>
      <c r="P22" s="4"/>
      <c r="Q22" s="4"/>
      <c r="R22" s="4"/>
      <c r="S22" s="4"/>
      <c r="T22" s="4"/>
      <c r="U22" s="4"/>
      <c r="V22" s="4"/>
      <c r="W22" s="4"/>
      <c r="X22" s="4"/>
      <c r="Y22" s="4"/>
      <c r="Z22" s="4"/>
      <c r="AA22" s="4"/>
      <c r="AB22" s="4"/>
      <c r="AC22" s="4"/>
    </row>
    <row r="23">
      <c r="A23" s="4"/>
      <c r="B23" s="4"/>
      <c r="C23" s="4"/>
      <c r="D23" s="4"/>
      <c r="E23" s="4"/>
      <c r="F23" s="4"/>
      <c r="G23" s="4" t="s">
        <v>217</v>
      </c>
      <c r="H23" s="4">
        <v>2.0</v>
      </c>
      <c r="I23" s="4"/>
      <c r="J23" s="4" t="s">
        <v>959</v>
      </c>
      <c r="K23" s="4">
        <v>2.0</v>
      </c>
      <c r="L23" s="4"/>
      <c r="M23" s="4"/>
      <c r="N23" s="4"/>
      <c r="O23" s="4"/>
      <c r="P23" s="4"/>
      <c r="Q23" s="4"/>
      <c r="R23" s="4"/>
      <c r="S23" s="4"/>
      <c r="T23" s="4"/>
      <c r="U23" s="4"/>
      <c r="V23" s="4"/>
      <c r="W23" s="4"/>
      <c r="X23" s="4"/>
      <c r="Y23" s="4"/>
      <c r="Z23" s="4"/>
      <c r="AA23" s="4"/>
      <c r="AB23" s="4"/>
      <c r="AC23" s="4"/>
    </row>
    <row r="24">
      <c r="A24" s="4"/>
      <c r="B24" s="4"/>
      <c r="C24" s="4"/>
      <c r="D24" s="4"/>
      <c r="E24" s="4"/>
      <c r="F24" s="4"/>
      <c r="G24" s="4" t="s">
        <v>465</v>
      </c>
      <c r="H24" s="4">
        <v>1.0</v>
      </c>
      <c r="I24" s="4"/>
      <c r="J24" s="4" t="s">
        <v>116</v>
      </c>
      <c r="K24" s="4">
        <v>2.0</v>
      </c>
      <c r="L24" s="4"/>
      <c r="M24" s="4"/>
      <c r="N24" s="4"/>
      <c r="O24" s="4"/>
      <c r="P24" s="4"/>
      <c r="Q24" s="4"/>
      <c r="R24" s="4"/>
      <c r="S24" s="4"/>
      <c r="T24" s="4"/>
      <c r="U24" s="4"/>
      <c r="V24" s="4"/>
      <c r="W24" s="4"/>
      <c r="X24" s="4"/>
      <c r="Y24" s="4"/>
      <c r="Z24" s="4"/>
      <c r="AA24" s="4"/>
      <c r="AB24" s="4"/>
      <c r="AC24" s="4"/>
    </row>
    <row r="25">
      <c r="A25" s="4"/>
      <c r="B25" s="4"/>
      <c r="C25" s="4"/>
      <c r="D25" s="4"/>
      <c r="E25" s="4"/>
      <c r="F25" s="4"/>
      <c r="G25" s="4" t="s">
        <v>444</v>
      </c>
      <c r="H25" s="4">
        <v>1.0</v>
      </c>
      <c r="I25" s="4"/>
      <c r="J25" s="4" t="s">
        <v>1307</v>
      </c>
      <c r="K25" s="4">
        <v>1.0</v>
      </c>
      <c r="L25" s="4"/>
      <c r="M25" s="4"/>
      <c r="N25" s="4"/>
      <c r="O25" s="4"/>
      <c r="P25" s="4"/>
      <c r="Q25" s="4"/>
      <c r="R25" s="4"/>
      <c r="S25" s="4"/>
      <c r="T25" s="4"/>
      <c r="U25" s="4"/>
      <c r="V25" s="4"/>
      <c r="W25" s="4"/>
      <c r="X25" s="4"/>
      <c r="Y25" s="4"/>
      <c r="Z25" s="4"/>
      <c r="AA25" s="4"/>
      <c r="AB25" s="4"/>
      <c r="AC25" s="4"/>
    </row>
    <row r="26">
      <c r="A26" s="4"/>
      <c r="B26" s="4"/>
      <c r="C26" s="4"/>
      <c r="D26" s="4"/>
      <c r="E26" s="4"/>
      <c r="F26" s="4"/>
      <c r="G26" s="4" t="s">
        <v>658</v>
      </c>
      <c r="H26" s="4">
        <v>1.0</v>
      </c>
      <c r="I26" s="4"/>
      <c r="J26" s="4" t="s">
        <v>3242</v>
      </c>
      <c r="K26" s="4">
        <v>64.0</v>
      </c>
      <c r="L26" s="4"/>
      <c r="M26" s="4"/>
      <c r="N26" s="4"/>
      <c r="O26" s="4"/>
      <c r="P26" s="4"/>
      <c r="Q26" s="4"/>
      <c r="R26" s="4"/>
      <c r="S26" s="4"/>
      <c r="T26" s="4"/>
      <c r="U26" s="4"/>
      <c r="V26" s="4"/>
      <c r="W26" s="4"/>
      <c r="X26" s="4"/>
      <c r="Y26" s="4"/>
      <c r="Z26" s="4"/>
      <c r="AA26" s="4"/>
      <c r="AB26" s="4"/>
      <c r="AC26" s="4"/>
    </row>
    <row r="27">
      <c r="A27" s="4"/>
      <c r="B27" s="4"/>
      <c r="C27" s="4"/>
      <c r="D27" s="4"/>
      <c r="E27" s="4"/>
      <c r="F27" s="4"/>
      <c r="G27" s="4" t="s">
        <v>1197</v>
      </c>
      <c r="H27" s="4">
        <v>1.0</v>
      </c>
      <c r="I27" s="4"/>
      <c r="J27" s="4"/>
      <c r="K27" s="4"/>
      <c r="L27" s="4"/>
      <c r="M27" s="4"/>
      <c r="N27" s="4"/>
      <c r="O27" s="4"/>
      <c r="P27" s="4"/>
      <c r="Q27" s="4"/>
      <c r="R27" s="4"/>
      <c r="S27" s="4"/>
      <c r="T27" s="4"/>
      <c r="U27" s="4"/>
      <c r="V27" s="4"/>
      <c r="W27" s="4"/>
      <c r="X27" s="4"/>
      <c r="Y27" s="4"/>
      <c r="Z27" s="4"/>
      <c r="AA27" s="4"/>
      <c r="AB27" s="4"/>
      <c r="AC27" s="4"/>
    </row>
    <row r="28">
      <c r="A28" s="4"/>
      <c r="B28" s="4"/>
      <c r="C28" s="4"/>
      <c r="D28" s="4"/>
      <c r="E28" s="4"/>
      <c r="F28" s="4"/>
      <c r="G28" s="4" t="s">
        <v>3242</v>
      </c>
      <c r="H28" s="4">
        <v>42.0</v>
      </c>
      <c r="I28" s="4"/>
      <c r="J28" s="4"/>
      <c r="K28" s="4"/>
      <c r="L28" s="4"/>
      <c r="M28" s="4"/>
      <c r="N28" s="4"/>
      <c r="O28" s="4"/>
      <c r="P28" s="4"/>
      <c r="Q28" s="4"/>
      <c r="R28" s="4"/>
      <c r="S28" s="4"/>
      <c r="T28" s="4"/>
      <c r="U28" s="4"/>
      <c r="V28" s="4"/>
      <c r="W28" s="4"/>
      <c r="X28" s="4"/>
      <c r="Y28" s="4"/>
      <c r="Z28" s="4"/>
      <c r="AA28" s="4"/>
      <c r="AB28" s="4"/>
      <c r="AC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c r="O33" s="4"/>
      <c r="P33" s="4"/>
      <c r="Q33" s="4"/>
      <c r="R33" s="4"/>
      <c r="S33" s="4"/>
      <c r="T33" s="4"/>
      <c r="U33" s="4"/>
      <c r="V33" s="4"/>
      <c r="W33" s="4"/>
      <c r="X33" s="4"/>
      <c r="Y33" s="4"/>
      <c r="Z33" s="4"/>
      <c r="AA33" s="4"/>
      <c r="AB33" s="4"/>
      <c r="AC33" s="4"/>
    </row>
    <row r="34">
      <c r="A34" s="183" t="s">
        <v>114</v>
      </c>
      <c r="B34" s="174"/>
      <c r="C34" s="174"/>
      <c r="D34" s="174"/>
      <c r="E34" s="174"/>
      <c r="F34" s="174"/>
      <c r="G34" s="174"/>
      <c r="H34" s="174"/>
      <c r="I34" s="174"/>
      <c r="J34" s="174"/>
      <c r="K34" s="174"/>
      <c r="L34" s="174"/>
      <c r="M34" s="174"/>
      <c r="N34" s="174"/>
      <c r="O34" s="4"/>
      <c r="P34" s="4"/>
      <c r="Q34" s="4"/>
      <c r="R34" s="4"/>
      <c r="S34" s="4"/>
      <c r="T34" s="4"/>
      <c r="U34" s="4"/>
      <c r="V34" s="4"/>
      <c r="W34" s="4"/>
      <c r="X34" s="4"/>
      <c r="Y34" s="4"/>
      <c r="Z34" s="4"/>
      <c r="AA34" s="4"/>
      <c r="AB34" s="4"/>
      <c r="AC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c r="A36" s="4" t="s">
        <v>120</v>
      </c>
      <c r="B36" s="4"/>
      <c r="C36" s="4"/>
      <c r="D36" s="4" t="s">
        <v>257</v>
      </c>
      <c r="E36" s="4"/>
      <c r="F36" s="4"/>
      <c r="G36" s="4" t="s">
        <v>3244</v>
      </c>
      <c r="H36" s="4"/>
      <c r="I36" s="4"/>
      <c r="J36" s="4" t="s">
        <v>17</v>
      </c>
      <c r="K36" s="4"/>
      <c r="L36" s="4"/>
      <c r="M36" s="4" t="s">
        <v>75</v>
      </c>
      <c r="N36" s="4"/>
      <c r="O36" s="4"/>
      <c r="P36" s="4"/>
      <c r="Q36" s="4"/>
      <c r="R36" s="4"/>
      <c r="S36" s="4"/>
      <c r="T36" s="4"/>
      <c r="U36" s="4"/>
      <c r="V36" s="4"/>
      <c r="W36" s="4"/>
      <c r="X36" s="4"/>
      <c r="Y36" s="4"/>
      <c r="Z36" s="4"/>
      <c r="AA36" s="4"/>
      <c r="AB36" s="4"/>
      <c r="AC36" s="4"/>
    </row>
    <row r="37">
      <c r="A37" s="4" t="s">
        <v>3</v>
      </c>
      <c r="B37" s="4" t="s">
        <v>3236</v>
      </c>
      <c r="C37" s="4"/>
      <c r="D37" s="4" t="s">
        <v>3</v>
      </c>
      <c r="E37" s="4" t="s">
        <v>3236</v>
      </c>
      <c r="F37" s="4"/>
      <c r="G37" s="4" t="s">
        <v>3</v>
      </c>
      <c r="H37" s="4" t="s">
        <v>3236</v>
      </c>
      <c r="I37" s="4"/>
      <c r="J37" s="4" t="s">
        <v>3</v>
      </c>
      <c r="K37" s="4" t="s">
        <v>3236</v>
      </c>
      <c r="L37" s="4"/>
      <c r="M37" s="4" t="s">
        <v>3</v>
      </c>
      <c r="N37" s="4" t="s">
        <v>3236</v>
      </c>
      <c r="O37" s="4"/>
      <c r="P37" s="4"/>
      <c r="Q37" s="4"/>
      <c r="R37" s="4"/>
      <c r="S37" s="4"/>
      <c r="T37" s="4"/>
      <c r="U37" s="4"/>
      <c r="V37" s="4"/>
      <c r="W37" s="4"/>
      <c r="X37" s="4"/>
      <c r="Y37" s="4"/>
      <c r="Z37" s="4"/>
      <c r="AA37" s="4"/>
      <c r="AB37" s="4"/>
      <c r="AC37" s="4"/>
    </row>
    <row r="38">
      <c r="A38" s="4" t="s">
        <v>651</v>
      </c>
      <c r="B38" s="4">
        <v>0.0</v>
      </c>
      <c r="C38" s="4"/>
      <c r="D38" s="4" t="s">
        <v>1124</v>
      </c>
      <c r="E38" s="4">
        <v>14.0</v>
      </c>
      <c r="F38" s="4"/>
      <c r="G38" s="4" t="s">
        <v>1936</v>
      </c>
      <c r="H38" s="4">
        <v>10.0</v>
      </c>
      <c r="I38" s="4"/>
      <c r="J38" s="4" t="s">
        <v>679</v>
      </c>
      <c r="K38" s="4">
        <v>14.0</v>
      </c>
      <c r="L38" s="4"/>
      <c r="M38" s="4" t="s">
        <v>76</v>
      </c>
      <c r="N38" s="4">
        <v>2.0</v>
      </c>
      <c r="O38" s="4"/>
      <c r="P38" s="4"/>
      <c r="Q38" s="4"/>
      <c r="R38" s="4"/>
      <c r="S38" s="4"/>
      <c r="T38" s="4"/>
      <c r="U38" s="4"/>
      <c r="V38" s="4"/>
      <c r="W38" s="4"/>
      <c r="X38" s="4"/>
      <c r="Y38" s="4"/>
      <c r="Z38" s="4"/>
      <c r="AA38" s="4"/>
      <c r="AB38" s="4"/>
      <c r="AC38" s="4"/>
    </row>
    <row r="39">
      <c r="A39" s="4"/>
      <c r="B39" s="4">
        <v>0.0</v>
      </c>
      <c r="C39" s="4"/>
      <c r="D39" s="4" t="s">
        <v>1340</v>
      </c>
      <c r="E39" s="4">
        <v>9.0</v>
      </c>
      <c r="F39" s="4"/>
      <c r="G39" s="4" t="s">
        <v>1695</v>
      </c>
      <c r="H39" s="4">
        <v>10.0</v>
      </c>
      <c r="I39" s="4"/>
      <c r="J39" s="4" t="s">
        <v>116</v>
      </c>
      <c r="K39" s="4">
        <v>10.0</v>
      </c>
      <c r="L39" s="4"/>
      <c r="M39" s="4"/>
      <c r="N39" s="4">
        <v>0.0</v>
      </c>
      <c r="O39" s="4"/>
      <c r="P39" s="4"/>
      <c r="Q39" s="4"/>
      <c r="R39" s="4"/>
      <c r="S39" s="4"/>
      <c r="T39" s="4"/>
      <c r="U39" s="4"/>
      <c r="V39" s="4"/>
      <c r="W39" s="4"/>
      <c r="X39" s="4"/>
      <c r="Y39" s="4"/>
      <c r="Z39" s="4"/>
      <c r="AA39" s="4"/>
      <c r="AB39" s="4"/>
      <c r="AC39" s="4"/>
    </row>
    <row r="40">
      <c r="A40" s="4" t="s">
        <v>3242</v>
      </c>
      <c r="B40" s="4">
        <v>0.0</v>
      </c>
      <c r="C40" s="4"/>
      <c r="D40" s="4" t="s">
        <v>1307</v>
      </c>
      <c r="E40" s="4">
        <v>7.0</v>
      </c>
      <c r="F40" s="4"/>
      <c r="G40" s="4" t="s">
        <v>276</v>
      </c>
      <c r="H40" s="4">
        <v>10.0</v>
      </c>
      <c r="I40" s="4"/>
      <c r="J40" s="4" t="s">
        <v>2025</v>
      </c>
      <c r="K40" s="4">
        <v>9.0</v>
      </c>
      <c r="L40" s="4"/>
      <c r="M40" s="4" t="s">
        <v>3242</v>
      </c>
      <c r="N40" s="4">
        <v>2.0</v>
      </c>
      <c r="O40" s="4"/>
      <c r="P40" s="4"/>
      <c r="Q40" s="4"/>
      <c r="R40" s="4"/>
      <c r="S40" s="4"/>
      <c r="T40" s="4"/>
      <c r="U40" s="4"/>
      <c r="V40" s="4"/>
      <c r="W40" s="4"/>
      <c r="X40" s="4"/>
      <c r="Y40" s="4"/>
      <c r="Z40" s="4"/>
      <c r="AA40" s="4"/>
      <c r="AB40" s="4"/>
      <c r="AC40" s="4"/>
    </row>
    <row r="41">
      <c r="A41" s="4"/>
      <c r="B41" s="4"/>
      <c r="C41" s="4"/>
      <c r="D41" s="4" t="s">
        <v>1265</v>
      </c>
      <c r="E41" s="4">
        <v>6.0</v>
      </c>
      <c r="F41" s="4"/>
      <c r="G41" s="4" t="s">
        <v>133</v>
      </c>
      <c r="H41" s="4">
        <v>9.0</v>
      </c>
      <c r="I41" s="4"/>
      <c r="J41" s="4" t="s">
        <v>2103</v>
      </c>
      <c r="K41" s="4">
        <v>8.0</v>
      </c>
      <c r="L41" s="4"/>
      <c r="M41" s="4"/>
      <c r="N41" s="4"/>
      <c r="O41" s="4"/>
      <c r="P41" s="4"/>
      <c r="Q41" s="4"/>
      <c r="R41" s="4"/>
      <c r="S41" s="4"/>
      <c r="T41" s="4"/>
      <c r="U41" s="4"/>
      <c r="V41" s="4"/>
      <c r="W41" s="4"/>
      <c r="X41" s="4"/>
      <c r="Y41" s="4"/>
      <c r="Z41" s="4"/>
      <c r="AA41" s="4"/>
      <c r="AB41" s="4"/>
      <c r="AC41" s="4"/>
    </row>
    <row r="42">
      <c r="A42" s="4"/>
      <c r="B42" s="4"/>
      <c r="C42" s="4"/>
      <c r="D42" s="4" t="s">
        <v>1203</v>
      </c>
      <c r="E42" s="4">
        <v>5.0</v>
      </c>
      <c r="F42" s="4"/>
      <c r="G42" s="4" t="s">
        <v>1738</v>
      </c>
      <c r="H42" s="4">
        <v>8.0</v>
      </c>
      <c r="I42" s="4"/>
      <c r="J42" s="4" t="s">
        <v>395</v>
      </c>
      <c r="K42" s="4">
        <v>7.0</v>
      </c>
      <c r="L42" s="4"/>
      <c r="M42" s="4"/>
      <c r="N42" s="4"/>
      <c r="O42" s="4"/>
      <c r="P42" s="4"/>
      <c r="Q42" s="4"/>
      <c r="R42" s="4"/>
      <c r="S42" s="4"/>
      <c r="T42" s="4"/>
      <c r="U42" s="4"/>
      <c r="V42" s="4"/>
      <c r="W42" s="4"/>
      <c r="X42" s="4"/>
      <c r="Y42" s="4"/>
      <c r="Z42" s="4"/>
      <c r="AA42" s="4"/>
      <c r="AB42" s="4"/>
      <c r="AC42" s="4"/>
    </row>
    <row r="43">
      <c r="A43" s="4"/>
      <c r="B43" s="4"/>
      <c r="C43" s="4"/>
      <c r="D43" s="4" t="s">
        <v>1329</v>
      </c>
      <c r="E43" s="4">
        <v>4.0</v>
      </c>
      <c r="F43" s="4"/>
      <c r="G43" s="4" t="s">
        <v>1492</v>
      </c>
      <c r="H43" s="4">
        <v>8.0</v>
      </c>
      <c r="I43" s="4"/>
      <c r="J43" s="4" t="s">
        <v>29</v>
      </c>
      <c r="K43" s="4">
        <v>6.0</v>
      </c>
      <c r="L43" s="4"/>
      <c r="M43" s="4"/>
      <c r="N43" s="4"/>
      <c r="O43" s="4"/>
      <c r="P43" s="4"/>
      <c r="Q43" s="4"/>
      <c r="R43" s="4"/>
      <c r="S43" s="4"/>
      <c r="T43" s="4"/>
      <c r="U43" s="4"/>
      <c r="V43" s="4"/>
      <c r="W43" s="4"/>
      <c r="X43" s="4"/>
      <c r="Y43" s="4"/>
      <c r="Z43" s="4"/>
      <c r="AA43" s="4"/>
      <c r="AB43" s="4"/>
      <c r="AC43" s="4"/>
    </row>
    <row r="44">
      <c r="A44" s="4"/>
      <c r="B44" s="4"/>
      <c r="C44" s="4"/>
      <c r="D44" s="4" t="s">
        <v>1324</v>
      </c>
      <c r="E44" s="4">
        <v>4.0</v>
      </c>
      <c r="F44" s="4"/>
      <c r="G44" s="4" t="s">
        <v>658</v>
      </c>
      <c r="H44" s="4">
        <v>8.0</v>
      </c>
      <c r="I44" s="4"/>
      <c r="J44" s="4" t="s">
        <v>964</v>
      </c>
      <c r="K44" s="4">
        <v>5.0</v>
      </c>
      <c r="L44" s="4"/>
      <c r="M44" s="4"/>
      <c r="N44" s="4"/>
      <c r="O44" s="4"/>
      <c r="P44" s="4"/>
      <c r="Q44" s="4"/>
      <c r="R44" s="4"/>
      <c r="S44" s="4"/>
      <c r="T44" s="4"/>
      <c r="U44" s="4"/>
      <c r="V44" s="4"/>
      <c r="W44" s="4"/>
      <c r="X44" s="4"/>
      <c r="Y44" s="4"/>
      <c r="Z44" s="4"/>
      <c r="AA44" s="4"/>
      <c r="AB44" s="4"/>
      <c r="AC44" s="4"/>
    </row>
    <row r="45">
      <c r="A45" s="4"/>
      <c r="B45" s="4"/>
      <c r="C45" s="4"/>
      <c r="D45" s="4" t="s">
        <v>1245</v>
      </c>
      <c r="E45" s="4">
        <v>4.0</v>
      </c>
      <c r="F45" s="4"/>
      <c r="G45" s="4" t="s">
        <v>126</v>
      </c>
      <c r="H45" s="4">
        <v>7.0</v>
      </c>
      <c r="I45" s="4"/>
      <c r="J45" s="4" t="s">
        <v>315</v>
      </c>
      <c r="K45" s="4">
        <v>4.0</v>
      </c>
      <c r="L45" s="4"/>
      <c r="M45" s="4"/>
      <c r="N45" s="4"/>
      <c r="O45" s="4"/>
      <c r="P45" s="4"/>
      <c r="Q45" s="4"/>
      <c r="R45" s="4"/>
      <c r="S45" s="4"/>
      <c r="T45" s="4"/>
      <c r="U45" s="4"/>
      <c r="V45" s="4"/>
      <c r="W45" s="4"/>
      <c r="X45" s="4"/>
      <c r="Y45" s="4"/>
      <c r="Z45" s="4"/>
      <c r="AA45" s="4"/>
      <c r="AB45" s="4"/>
      <c r="AC45" s="4"/>
    </row>
    <row r="46">
      <c r="A46" s="4"/>
      <c r="B46" s="4"/>
      <c r="C46" s="4"/>
      <c r="D46" s="4" t="s">
        <v>806</v>
      </c>
      <c r="E46" s="4">
        <v>4.0</v>
      </c>
      <c r="F46" s="4"/>
      <c r="G46" s="4" t="s">
        <v>263</v>
      </c>
      <c r="H46" s="4">
        <v>6.0</v>
      </c>
      <c r="I46" s="4"/>
      <c r="J46" s="4" t="s">
        <v>181</v>
      </c>
      <c r="K46" s="4">
        <v>4.0</v>
      </c>
      <c r="L46" s="4"/>
      <c r="M46" s="4"/>
      <c r="N46" s="4"/>
      <c r="O46" s="4"/>
      <c r="P46" s="4"/>
      <c r="Q46" s="4"/>
      <c r="R46" s="4"/>
      <c r="S46" s="4"/>
      <c r="T46" s="4"/>
      <c r="U46" s="4"/>
      <c r="V46" s="4"/>
      <c r="W46" s="4"/>
      <c r="X46" s="4"/>
      <c r="Y46" s="4"/>
      <c r="Z46" s="4"/>
      <c r="AA46" s="4"/>
      <c r="AB46" s="4"/>
      <c r="AC46" s="4"/>
    </row>
    <row r="47">
      <c r="A47" s="4"/>
      <c r="B47" s="4"/>
      <c r="C47" s="4"/>
      <c r="D47" s="4" t="s">
        <v>1087</v>
      </c>
      <c r="E47" s="4">
        <v>4.0</v>
      </c>
      <c r="F47" s="4"/>
      <c r="G47" s="4" t="s">
        <v>651</v>
      </c>
      <c r="H47" s="4">
        <v>6.0</v>
      </c>
      <c r="I47" s="4"/>
      <c r="J47" s="4" t="s">
        <v>18</v>
      </c>
      <c r="K47" s="4">
        <v>3.0</v>
      </c>
      <c r="L47" s="4"/>
      <c r="M47" s="4"/>
      <c r="N47" s="4"/>
      <c r="O47" s="4"/>
      <c r="P47" s="4"/>
      <c r="Q47" s="4"/>
      <c r="R47" s="4"/>
      <c r="S47" s="4"/>
      <c r="T47" s="4"/>
      <c r="U47" s="4"/>
      <c r="V47" s="4"/>
      <c r="W47" s="4"/>
      <c r="X47" s="4"/>
      <c r="Y47" s="4"/>
      <c r="Z47" s="4"/>
      <c r="AA47" s="4"/>
      <c r="AB47" s="4"/>
      <c r="AC47" s="4"/>
    </row>
    <row r="48">
      <c r="A48" s="4"/>
      <c r="B48" s="4"/>
      <c r="C48" s="4"/>
      <c r="D48" s="4" t="s">
        <v>1287</v>
      </c>
      <c r="E48" s="4">
        <v>3.0</v>
      </c>
      <c r="F48" s="4"/>
      <c r="G48" s="4" t="s">
        <v>1483</v>
      </c>
      <c r="H48" s="4">
        <v>6.0</v>
      </c>
      <c r="I48" s="4"/>
      <c r="J48" s="4" t="s">
        <v>387</v>
      </c>
      <c r="K48" s="4">
        <v>3.0</v>
      </c>
      <c r="L48" s="4"/>
      <c r="M48" s="4"/>
      <c r="N48" s="4"/>
      <c r="O48" s="4"/>
      <c r="P48" s="4"/>
      <c r="Q48" s="4"/>
      <c r="R48" s="4"/>
      <c r="S48" s="4"/>
      <c r="T48" s="4"/>
      <c r="U48" s="4"/>
      <c r="V48" s="4"/>
      <c r="W48" s="4"/>
      <c r="X48" s="4"/>
      <c r="Y48" s="4"/>
      <c r="Z48" s="4"/>
      <c r="AA48" s="4"/>
      <c r="AB48" s="4"/>
      <c r="AC48" s="4"/>
    </row>
    <row r="49">
      <c r="A49" s="4"/>
      <c r="B49" s="4"/>
      <c r="C49" s="4"/>
      <c r="D49" s="4" t="s">
        <v>820</v>
      </c>
      <c r="E49" s="4">
        <v>3.0</v>
      </c>
      <c r="F49" s="4"/>
      <c r="G49" s="4" t="s">
        <v>140</v>
      </c>
      <c r="H49" s="4">
        <v>5.0</v>
      </c>
      <c r="I49" s="4"/>
      <c r="J49" s="4" t="s">
        <v>495</v>
      </c>
      <c r="K49" s="4">
        <v>2.0</v>
      </c>
      <c r="L49" s="4"/>
      <c r="M49" s="4"/>
      <c r="N49" s="4"/>
      <c r="O49" s="4"/>
      <c r="P49" s="4"/>
      <c r="Q49" s="4"/>
      <c r="R49" s="4"/>
      <c r="S49" s="4"/>
      <c r="T49" s="4"/>
      <c r="U49" s="4"/>
      <c r="V49" s="4"/>
      <c r="W49" s="4"/>
      <c r="X49" s="4"/>
      <c r="Y49" s="4"/>
      <c r="Z49" s="4"/>
      <c r="AA49" s="4"/>
      <c r="AB49" s="4"/>
      <c r="AC49" s="4"/>
    </row>
    <row r="50">
      <c r="A50" s="4"/>
      <c r="B50" s="4"/>
      <c r="C50" s="4"/>
      <c r="D50" s="4" t="s">
        <v>1195</v>
      </c>
      <c r="E50" s="4">
        <v>1.0</v>
      </c>
      <c r="F50" s="4"/>
      <c r="G50" s="4" t="s">
        <v>305</v>
      </c>
      <c r="H50" s="4">
        <v>5.0</v>
      </c>
      <c r="I50" s="4"/>
      <c r="J50" s="4" t="s">
        <v>159</v>
      </c>
      <c r="K50" s="4">
        <v>2.0</v>
      </c>
      <c r="L50" s="4"/>
      <c r="M50" s="4"/>
      <c r="N50" s="4"/>
      <c r="O50" s="4"/>
      <c r="P50" s="4"/>
      <c r="Q50" s="4"/>
      <c r="R50" s="4"/>
      <c r="S50" s="4"/>
      <c r="T50" s="4"/>
      <c r="U50" s="4"/>
      <c r="V50" s="4"/>
      <c r="W50" s="4"/>
      <c r="X50" s="4"/>
      <c r="Y50" s="4"/>
      <c r="Z50" s="4"/>
      <c r="AA50" s="4"/>
      <c r="AB50" s="4"/>
      <c r="AC50" s="4"/>
    </row>
    <row r="51">
      <c r="A51" s="4"/>
      <c r="B51" s="4"/>
      <c r="C51" s="4"/>
      <c r="D51" s="4"/>
      <c r="E51" s="4">
        <v>0.0</v>
      </c>
      <c r="F51" s="4"/>
      <c r="G51" s="4" t="s">
        <v>465</v>
      </c>
      <c r="H51" s="4">
        <v>4.0</v>
      </c>
      <c r="I51" s="4"/>
      <c r="J51" s="4" t="s">
        <v>959</v>
      </c>
      <c r="K51" s="4">
        <v>1.0</v>
      </c>
      <c r="L51" s="4"/>
      <c r="M51" s="4"/>
      <c r="N51" s="4"/>
      <c r="O51" s="4"/>
      <c r="P51" s="4"/>
      <c r="Q51" s="4"/>
      <c r="R51" s="4"/>
      <c r="S51" s="4"/>
      <c r="T51" s="4"/>
      <c r="U51" s="4"/>
      <c r="V51" s="4"/>
      <c r="W51" s="4"/>
      <c r="X51" s="4"/>
      <c r="Y51" s="4"/>
      <c r="Z51" s="4"/>
      <c r="AA51" s="4"/>
      <c r="AB51" s="4"/>
      <c r="AC51" s="4"/>
    </row>
    <row r="52">
      <c r="A52" s="4"/>
      <c r="B52" s="4"/>
      <c r="C52" s="4"/>
      <c r="D52" s="4" t="s">
        <v>3242</v>
      </c>
      <c r="E52" s="4">
        <v>68.0</v>
      </c>
      <c r="F52" s="4"/>
      <c r="G52" s="4" t="s">
        <v>444</v>
      </c>
      <c r="H52" s="4">
        <v>4.0</v>
      </c>
      <c r="I52" s="4"/>
      <c r="J52" s="4" t="s">
        <v>651</v>
      </c>
      <c r="K52" s="4">
        <v>0.0</v>
      </c>
      <c r="L52" s="4"/>
      <c r="M52" s="4"/>
      <c r="N52" s="4"/>
      <c r="O52" s="4"/>
      <c r="P52" s="4"/>
      <c r="Q52" s="4"/>
      <c r="R52" s="4"/>
      <c r="S52" s="4"/>
      <c r="T52" s="4"/>
      <c r="U52" s="4"/>
      <c r="V52" s="4"/>
      <c r="W52" s="4"/>
      <c r="X52" s="4"/>
      <c r="Y52" s="4"/>
      <c r="Z52" s="4"/>
      <c r="AA52" s="4"/>
      <c r="AB52" s="4"/>
      <c r="AC52" s="4"/>
    </row>
    <row r="53">
      <c r="A53" s="4"/>
      <c r="B53" s="4"/>
      <c r="C53" s="4"/>
      <c r="D53" s="4"/>
      <c r="E53" s="4"/>
      <c r="F53" s="4"/>
      <c r="G53" s="4" t="s">
        <v>425</v>
      </c>
      <c r="H53" s="4">
        <v>4.0</v>
      </c>
      <c r="I53" s="4"/>
      <c r="J53" s="4" t="s">
        <v>217</v>
      </c>
      <c r="K53" s="4">
        <v>0.0</v>
      </c>
      <c r="L53" s="4"/>
      <c r="M53" s="4"/>
      <c r="N53" s="4"/>
      <c r="O53" s="4"/>
      <c r="P53" s="4"/>
      <c r="Q53" s="4"/>
      <c r="R53" s="4"/>
      <c r="S53" s="4"/>
      <c r="T53" s="4"/>
      <c r="U53" s="4"/>
      <c r="V53" s="4"/>
      <c r="W53" s="4"/>
      <c r="X53" s="4"/>
      <c r="Y53" s="4"/>
      <c r="Z53" s="4"/>
      <c r="AA53" s="4"/>
      <c r="AB53" s="4"/>
      <c r="AC53" s="4"/>
    </row>
    <row r="54">
      <c r="A54" s="4"/>
      <c r="B54" s="4"/>
      <c r="C54" s="4"/>
      <c r="D54" s="4"/>
      <c r="E54" s="4"/>
      <c r="F54" s="4"/>
      <c r="G54" s="4" t="s">
        <v>217</v>
      </c>
      <c r="H54" s="4">
        <v>3.0</v>
      </c>
      <c r="I54" s="4"/>
      <c r="J54" s="4"/>
      <c r="K54" s="4">
        <v>0.0</v>
      </c>
      <c r="L54" s="4"/>
      <c r="M54" s="4"/>
      <c r="N54" s="4"/>
      <c r="O54" s="4"/>
      <c r="P54" s="4"/>
      <c r="Q54" s="4"/>
      <c r="R54" s="4"/>
      <c r="S54" s="4"/>
      <c r="T54" s="4"/>
      <c r="U54" s="4"/>
      <c r="V54" s="4"/>
      <c r="W54" s="4"/>
      <c r="X54" s="4"/>
      <c r="Y54" s="4"/>
      <c r="Z54" s="4"/>
      <c r="AA54" s="4"/>
      <c r="AB54" s="4"/>
      <c r="AC54" s="4"/>
    </row>
    <row r="55">
      <c r="A55" s="4"/>
      <c r="B55" s="4"/>
      <c r="C55" s="4"/>
      <c r="D55" s="4"/>
      <c r="E55" s="4"/>
      <c r="F55" s="4"/>
      <c r="G55" s="4" t="s">
        <v>415</v>
      </c>
      <c r="H55" s="4">
        <v>2.0</v>
      </c>
      <c r="I55" s="4"/>
      <c r="J55" s="4" t="s">
        <v>3242</v>
      </c>
      <c r="K55" s="4">
        <v>78.0</v>
      </c>
      <c r="L55" s="4"/>
      <c r="M55" s="4"/>
      <c r="N55" s="4"/>
      <c r="O55" s="4"/>
      <c r="P55" s="4"/>
      <c r="Q55" s="4"/>
      <c r="R55" s="4"/>
      <c r="S55" s="4"/>
      <c r="T55" s="4"/>
      <c r="U55" s="4"/>
      <c r="V55" s="4"/>
      <c r="W55" s="4"/>
      <c r="X55" s="4"/>
      <c r="Y55" s="4"/>
      <c r="Z55" s="4"/>
      <c r="AA55" s="4"/>
      <c r="AB55" s="4"/>
      <c r="AC55" s="4"/>
    </row>
    <row r="56">
      <c r="A56" s="4"/>
      <c r="B56" s="4"/>
      <c r="C56" s="4"/>
      <c r="D56" s="4"/>
      <c r="E56" s="4"/>
      <c r="F56" s="4"/>
      <c r="G56" s="4" t="s">
        <v>1197</v>
      </c>
      <c r="H56" s="4">
        <v>2.0</v>
      </c>
      <c r="I56" s="4"/>
      <c r="J56" s="4"/>
      <c r="K56" s="4"/>
      <c r="L56" s="4"/>
      <c r="M56" s="4"/>
      <c r="N56" s="4"/>
      <c r="O56" s="4"/>
      <c r="P56" s="4"/>
      <c r="Q56" s="4"/>
      <c r="R56" s="4"/>
      <c r="S56" s="4"/>
      <c r="T56" s="4"/>
      <c r="U56" s="4"/>
      <c r="V56" s="4"/>
      <c r="W56" s="4"/>
      <c r="X56" s="4"/>
      <c r="Y56" s="4"/>
      <c r="Z56" s="4"/>
      <c r="AA56" s="4"/>
      <c r="AB56" s="4"/>
      <c r="AC56" s="4"/>
    </row>
    <row r="57">
      <c r="A57" s="4"/>
      <c r="B57" s="4"/>
      <c r="C57" s="4"/>
      <c r="D57" s="4"/>
      <c r="E57" s="4"/>
      <c r="F57" s="4"/>
      <c r="G57" s="4" t="s">
        <v>3242</v>
      </c>
      <c r="H57" s="4">
        <v>117.0</v>
      </c>
      <c r="I57" s="4"/>
      <c r="J57" s="4"/>
      <c r="K57" s="4"/>
      <c r="L57" s="4"/>
      <c r="M57" s="4"/>
      <c r="N57" s="4"/>
      <c r="O57" s="4"/>
      <c r="P57" s="4"/>
      <c r="Q57" s="4"/>
      <c r="R57" s="4"/>
      <c r="S57" s="4"/>
      <c r="T57" s="4"/>
      <c r="U57" s="4"/>
      <c r="V57" s="4"/>
      <c r="W57" s="4"/>
      <c r="X57" s="4"/>
      <c r="Y57" s="4"/>
      <c r="Z57" s="4"/>
      <c r="AA57" s="4"/>
      <c r="AB57" s="4"/>
      <c r="AC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row>
    <row r="1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row>
    <row r="1127">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row>
    <row r="1128">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row>
    <row r="1129">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row>
    <row r="1130">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row>
    <row r="113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row>
    <row r="113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row>
    <row r="113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row>
    <row r="1134">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row>
    <row r="11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row>
    <row r="113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row>
    <row r="1137">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row>
    <row r="1138">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row>
    <row r="1139">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row>
    <row r="1140">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row>
    <row r="114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row>
    <row r="114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row>
    <row r="114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row>
    <row r="1144">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row>
    <row r="114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row>
    <row r="114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row>
    <row r="1147">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row>
    <row r="1148">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row>
    <row r="1149">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row>
    <row r="1150">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row>
    <row r="115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row>
    <row r="115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row>
    <row r="115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row>
    <row r="1154">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row>
    <row r="115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row>
    <row r="1156">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row>
    <row r="1157">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row>
    <row r="1158">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row>
    <row r="1159">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row>
    <row r="1160">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row>
    <row r="116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row>
    <row r="116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row>
    <row r="116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row>
    <row r="1164">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row>
    <row r="116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row>
    <row r="1166">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row>
    <row r="1167">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row>
    <row r="1168">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row>
    <row r="1169">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row>
    <row r="1170">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row>
    <row r="117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row>
    <row r="117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row>
    <row r="117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row>
    <row r="1174">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row>
    <row r="1175">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row>
    <row r="1176">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row>
    <row r="1177">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row>
    <row r="1178">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row>
    <row r="1179">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row>
    <row r="1180">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row>
    <row r="118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4"/>
    </row>
    <row r="1182">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row>
    <row r="1183">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row>
    <row r="1184">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row>
    <row r="1185">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row>
    <row r="1186">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4"/>
    </row>
    <row r="1187">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row>
    <row r="1188">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row>
    <row r="1189">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row>
    <row r="1190">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row>
    <row r="1191">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row>
    <row r="1192">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row>
    <row r="1193">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row>
    <row r="1194">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row>
    <row r="1195">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row>
    <row r="1196">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row>
    <row r="1197">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row>
    <row r="1198">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row>
    <row r="1199">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row>
    <row r="1200">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row>
    <row r="1201">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row>
    <row r="1202">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row>
    <row r="1203">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4"/>
    </row>
    <row r="1204">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row>
    <row r="1205">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4"/>
    </row>
    <row r="1206">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row>
    <row r="1207">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row>
    <row r="1208">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row>
    <row r="1209">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row>
    <row r="1210">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row>
    <row r="1211">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row>
    <row r="1212">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row>
    <row r="1213">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row>
    <row r="1214">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row>
    <row r="1215">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row>
    <row r="1216">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4"/>
    </row>
    <row r="1217">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row>
    <row r="1218">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row>
    <row r="1219">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row>
    <row r="1220">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row>
    <row r="1221">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row>
    <row r="1222">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row>
    <row r="1223">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row>
    <row r="1224">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row>
    <row r="1225">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4"/>
    </row>
    <row r="1226">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row>
    <row r="1227">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row>
    <row r="1228">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row>
    <row r="1229">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row>
    <row r="1230">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c r="AC1230" s="4"/>
    </row>
    <row r="1231">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row>
    <row r="1232">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c r="AC1232" s="4"/>
    </row>
    <row r="1233">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row>
    <row r="1234">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c r="AC1234" s="4"/>
    </row>
    <row r="1235">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row>
    <row r="1236">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row>
    <row r="1237">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row>
    <row r="1238">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row>
    <row r="1239">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row>
    <row r="1240">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row>
    <row r="1241">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row>
    <row r="1242">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row>
    <row r="1243">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row>
    <row r="1244">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row>
    <row r="1245">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row>
    <row r="1246">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row>
    <row r="1247">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row>
    <row r="1248">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row>
    <row r="1249">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row>
    <row r="1250">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row>
    <row r="1251">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row>
    <row r="1252">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row>
    <row r="1253">
      <c r="A1253" s="4"/>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4"/>
    </row>
    <row r="1254">
      <c r="A1254" s="4"/>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row>
    <row r="1255">
      <c r="A1255" s="4"/>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4"/>
    </row>
    <row r="1256">
      <c r="A1256" s="4"/>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c r="AC1256" s="4"/>
    </row>
    <row r="1257">
      <c r="A1257" s="4"/>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4"/>
    </row>
    <row r="1258">
      <c r="A1258" s="4"/>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4"/>
    </row>
    <row r="1259">
      <c r="A1259" s="4"/>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c r="AC1259" s="4"/>
    </row>
    <row r="1260">
      <c r="A1260" s="4"/>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4"/>
    </row>
    <row r="1261">
      <c r="A1261" s="4"/>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row>
    <row r="1262">
      <c r="A1262" s="4"/>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row>
    <row r="1263">
      <c r="A1263" s="4"/>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row>
    <row r="1264">
      <c r="A1264" s="4"/>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c r="AC1264" s="4"/>
    </row>
    <row r="1265">
      <c r="A1265" s="4"/>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row>
    <row r="1266">
      <c r="A1266" s="4"/>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4"/>
    </row>
    <row r="1267">
      <c r="A1267" s="4"/>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row>
    <row r="1268">
      <c r="A1268" s="4"/>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row>
    <row r="1269">
      <c r="A1269" s="4"/>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c r="AC1269" s="4"/>
    </row>
    <row r="1270">
      <c r="A1270" s="4"/>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4"/>
    </row>
    <row r="1271">
      <c r="A1271" s="4"/>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row>
    <row r="1272">
      <c r="A1272" s="4"/>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4"/>
    </row>
    <row r="1273">
      <c r="A1273" s="4"/>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4"/>
    </row>
    <row r="1274">
      <c r="A1274" s="4"/>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4"/>
    </row>
    <row r="1275">
      <c r="A1275" s="4"/>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4"/>
    </row>
    <row r="1276">
      <c r="A1276" s="4"/>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c r="AC1276" s="4"/>
    </row>
    <row r="1277">
      <c r="A1277" s="4"/>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c r="AC1277" s="4"/>
    </row>
    <row r="1278">
      <c r="A1278" s="4"/>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c r="AC1278" s="4"/>
    </row>
    <row r="1279">
      <c r="A1279" s="4"/>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4"/>
    </row>
    <row r="1280">
      <c r="A1280" s="4"/>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4"/>
    </row>
    <row r="1281">
      <c r="A1281" s="4"/>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row>
    <row r="1282">
      <c r="A1282" s="4"/>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c r="AC1282" s="4"/>
    </row>
    <row r="1283">
      <c r="A1283" s="4"/>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4"/>
    </row>
    <row r="1284">
      <c r="A1284" s="4"/>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4"/>
    </row>
    <row r="1285">
      <c r="A1285" s="4"/>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4"/>
    </row>
    <row r="1286">
      <c r="A1286" s="4"/>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4"/>
    </row>
    <row r="1287">
      <c r="A1287" s="4"/>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row>
    <row r="1288">
      <c r="A1288" s="4"/>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c r="AC1288" s="4"/>
    </row>
    <row r="1289">
      <c r="A1289" s="4"/>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4"/>
    </row>
    <row r="1290">
      <c r="A1290" s="4"/>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c r="AC1290" s="4"/>
    </row>
    <row r="1291">
      <c r="A1291" s="4"/>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row>
    <row r="1292">
      <c r="A1292" s="4"/>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c r="AA1292" s="4"/>
      <c r="AB1292" s="4"/>
      <c r="AC1292" s="4"/>
    </row>
    <row r="1293">
      <c r="A1293" s="4"/>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c r="AC1293" s="4"/>
    </row>
    <row r="1294">
      <c r="A1294" s="4"/>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4"/>
    </row>
    <row r="1295">
      <c r="A1295" s="4"/>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c r="AC1295" s="4"/>
    </row>
    <row r="1296">
      <c r="A1296" s="4"/>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row>
    <row r="1297">
      <c r="A1297" s="4"/>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row>
    <row r="1298">
      <c r="A1298" s="4"/>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row>
    <row r="1299">
      <c r="A1299" s="4"/>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c r="AC1299" s="4"/>
    </row>
    <row r="1300">
      <c r="A1300" s="4"/>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c r="AA1300" s="4"/>
      <c r="AB1300" s="4"/>
      <c r="AC1300" s="4"/>
    </row>
    <row r="1301">
      <c r="A1301" s="4"/>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4"/>
    </row>
    <row r="1302">
      <c r="A1302" s="4"/>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4"/>
    </row>
    <row r="1303">
      <c r="A1303" s="4"/>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row>
    <row r="1304">
      <c r="A1304" s="4"/>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4"/>
    </row>
    <row r="1305">
      <c r="A1305" s="4"/>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c r="AC1305" s="4"/>
    </row>
    <row r="1306">
      <c r="A1306" s="4"/>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c r="AC1306" s="4"/>
    </row>
    <row r="1307">
      <c r="A1307" s="4"/>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row>
    <row r="1308">
      <c r="A1308" s="4"/>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4"/>
      <c r="AA1308" s="4"/>
      <c r="AB1308" s="4"/>
      <c r="AC1308" s="4"/>
    </row>
    <row r="1309">
      <c r="A1309" s="4"/>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4"/>
      <c r="AA1309" s="4"/>
      <c r="AB1309" s="4"/>
      <c r="AC1309" s="4"/>
    </row>
    <row r="1310">
      <c r="A1310" s="4"/>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4"/>
    </row>
    <row r="1311">
      <c r="A1311" s="4"/>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4"/>
    </row>
    <row r="1312">
      <c r="A1312" s="4"/>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4"/>
    </row>
    <row r="1313">
      <c r="A1313" s="4"/>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4"/>
    </row>
    <row r="1314">
      <c r="A1314" s="4"/>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4"/>
    </row>
    <row r="1315">
      <c r="A1315" s="4"/>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c r="AA1315" s="4"/>
      <c r="AB1315" s="4"/>
      <c r="AC1315" s="4"/>
    </row>
    <row r="1316">
      <c r="A1316" s="4"/>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row>
    <row r="1317">
      <c r="A1317" s="4"/>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4"/>
    </row>
    <row r="1318">
      <c r="A1318" s="4"/>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row>
    <row r="1319">
      <c r="A1319" s="4"/>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c r="AC1319" s="4"/>
    </row>
    <row r="1320">
      <c r="A1320" s="4"/>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row>
    <row r="1321">
      <c r="A1321" s="4"/>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row>
    <row r="1322">
      <c r="A1322" s="4"/>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row>
    <row r="1323">
      <c r="A1323" s="4"/>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row>
    <row r="1324">
      <c r="A1324" s="4"/>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row>
    <row r="1325">
      <c r="A1325" s="4"/>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c r="AA1325" s="4"/>
      <c r="AB1325" s="4"/>
      <c r="AC1325" s="4"/>
    </row>
    <row r="1326">
      <c r="A1326" s="4"/>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c r="AA1326" s="4"/>
      <c r="AB1326" s="4"/>
      <c r="AC1326" s="4"/>
    </row>
    <row r="1327">
      <c r="A1327" s="4"/>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4"/>
    </row>
    <row r="1328">
      <c r="A1328" s="4"/>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row>
    <row r="1329">
      <c r="A1329" s="4"/>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row>
    <row r="1330">
      <c r="A1330" s="4"/>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row>
    <row r="1331">
      <c r="A1331" s="4"/>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row>
    <row r="1332">
      <c r="A1332" s="4"/>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c r="AC1332" s="4"/>
    </row>
    <row r="1333">
      <c r="A1333" s="4"/>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4"/>
    </row>
    <row r="1334">
      <c r="A1334" s="4"/>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row>
    <row r="1335">
      <c r="A1335" s="4"/>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4"/>
    </row>
    <row r="1336">
      <c r="A1336" s="4"/>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4"/>
    </row>
    <row r="1337">
      <c r="A1337" s="4"/>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row>
    <row r="1338">
      <c r="A1338" s="4"/>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c r="AA1338" s="4"/>
      <c r="AB1338" s="4"/>
      <c r="AC1338" s="4"/>
    </row>
    <row r="1339">
      <c r="A1339" s="4"/>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c r="AA1339" s="4"/>
      <c r="AB1339" s="4"/>
      <c r="AC1339" s="4"/>
    </row>
    <row r="1340">
      <c r="A1340" s="4"/>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4"/>
    </row>
    <row r="1341">
      <c r="A1341" s="4"/>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4"/>
    </row>
    <row r="1342">
      <c r="A1342" s="4"/>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c r="AC1342" s="4"/>
    </row>
    <row r="1343">
      <c r="A1343" s="4"/>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4"/>
    </row>
    <row r="1344">
      <c r="A1344" s="4"/>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4"/>
    </row>
    <row r="1345">
      <c r="A1345" s="4"/>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4"/>
    </row>
    <row r="1346">
      <c r="A1346" s="4"/>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row>
    <row r="1347">
      <c r="A1347" s="4"/>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row>
    <row r="1348">
      <c r="A1348" s="4"/>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4"/>
    </row>
    <row r="1349">
      <c r="A1349" s="4"/>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row>
    <row r="1350">
      <c r="A1350" s="4"/>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row>
    <row r="1351">
      <c r="A1351" s="4"/>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4"/>
    </row>
    <row r="1352">
      <c r="A1352" s="4"/>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4"/>
    </row>
    <row r="1353">
      <c r="A1353" s="4"/>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4"/>
    </row>
    <row r="1354">
      <c r="A1354" s="4"/>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4"/>
    </row>
    <row r="1355">
      <c r="A1355" s="4"/>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4"/>
    </row>
    <row r="1356">
      <c r="A1356" s="4"/>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4"/>
    </row>
    <row r="1357">
      <c r="A1357" s="4"/>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4"/>
    </row>
    <row r="1358">
      <c r="A1358" s="4"/>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4"/>
    </row>
    <row r="1359">
      <c r="A1359" s="4"/>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row>
    <row r="1360">
      <c r="A1360" s="4"/>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4"/>
    </row>
    <row r="1361">
      <c r="A1361" s="4"/>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4"/>
    </row>
    <row r="1362">
      <c r="A1362" s="4"/>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c r="AC1362" s="4"/>
    </row>
    <row r="1363">
      <c r="A1363" s="4"/>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4"/>
    </row>
    <row r="1364">
      <c r="A1364" s="4"/>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row>
    <row r="1365">
      <c r="A1365" s="4"/>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4"/>
    </row>
    <row r="1366">
      <c r="A1366" s="4"/>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4"/>
    </row>
    <row r="1367">
      <c r="A1367" s="4"/>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row>
    <row r="1368">
      <c r="A1368" s="4"/>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4"/>
    </row>
    <row r="1369">
      <c r="A1369" s="4"/>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row>
    <row r="1370">
      <c r="A1370" s="4"/>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row>
    <row r="1371">
      <c r="A1371" s="4"/>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4"/>
    </row>
    <row r="1372">
      <c r="A1372" s="4"/>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c r="AC1372" s="4"/>
    </row>
    <row r="1373">
      <c r="A1373" s="4"/>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4"/>
    </row>
    <row r="1374">
      <c r="A1374" s="4"/>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row>
    <row r="1375">
      <c r="A1375" s="4"/>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4"/>
    </row>
    <row r="1376">
      <c r="A1376" s="4"/>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row>
    <row r="1377">
      <c r="A1377" s="4"/>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4"/>
    </row>
    <row r="1378">
      <c r="A1378" s="4"/>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row>
    <row r="1379">
      <c r="A1379" s="4"/>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row>
    <row r="1380">
      <c r="A1380" s="4"/>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row>
    <row r="1381">
      <c r="A1381" s="4"/>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c r="AC1381" s="4"/>
    </row>
    <row r="1382">
      <c r="A1382" s="4"/>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4"/>
    </row>
    <row r="1383">
      <c r="A1383" s="4"/>
      <c r="B1383" s="4"/>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4"/>
      <c r="AB1383" s="4"/>
      <c r="AC1383" s="4"/>
    </row>
    <row r="1384">
      <c r="A1384" s="4"/>
      <c r="B1384" s="4"/>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c r="AA1384" s="4"/>
      <c r="AB1384" s="4"/>
      <c r="AC1384" s="4"/>
    </row>
    <row r="1385">
      <c r="A1385" s="4"/>
      <c r="B1385" s="4"/>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4"/>
      <c r="AB1385" s="4"/>
      <c r="AC1385" s="4"/>
    </row>
    <row r="1386">
      <c r="A1386" s="4"/>
      <c r="B1386" s="4"/>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4"/>
      <c r="AB1386" s="4"/>
      <c r="AC1386" s="4"/>
    </row>
    <row r="1387">
      <c r="A1387" s="4"/>
      <c r="B1387" s="4"/>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4"/>
      <c r="AB1387" s="4"/>
      <c r="AC1387" s="4"/>
    </row>
    <row r="1388">
      <c r="A1388" s="4"/>
      <c r="B1388" s="4"/>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4"/>
      <c r="AB1388" s="4"/>
      <c r="AC1388" s="4"/>
    </row>
    <row r="1389">
      <c r="A1389" s="4"/>
      <c r="B1389" s="4"/>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4"/>
      <c r="AB1389" s="4"/>
      <c r="AC1389" s="4"/>
    </row>
    <row r="1390">
      <c r="A1390" s="4"/>
      <c r="B1390" s="4"/>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4"/>
      <c r="AB1390" s="4"/>
      <c r="AC1390" s="4"/>
    </row>
    <row r="1391">
      <c r="A1391" s="4"/>
      <c r="B1391" s="4"/>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4"/>
      <c r="AB1391" s="4"/>
      <c r="AC1391" s="4"/>
    </row>
    <row r="1392">
      <c r="A1392" s="4"/>
      <c r="B1392" s="4"/>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4"/>
      <c r="AB1392" s="4"/>
      <c r="AC1392" s="4"/>
    </row>
    <row r="1393">
      <c r="A1393" s="4"/>
      <c r="B1393" s="4"/>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4"/>
      <c r="AB1393" s="4"/>
      <c r="AC1393" s="4"/>
    </row>
    <row r="1394">
      <c r="A1394" s="4"/>
      <c r="B1394" s="4"/>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4"/>
      <c r="AB1394" s="4"/>
      <c r="AC1394" s="4"/>
    </row>
    <row r="1395">
      <c r="A1395" s="4"/>
      <c r="B1395" s="4"/>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4"/>
      <c r="AB1395" s="4"/>
      <c r="AC1395" s="4"/>
    </row>
    <row r="1396">
      <c r="A1396" s="4"/>
      <c r="B1396" s="4"/>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c r="AC1396" s="4"/>
    </row>
    <row r="1397">
      <c r="A1397" s="4"/>
      <c r="B1397" s="4"/>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4"/>
      <c r="AB1397" s="4"/>
      <c r="AC1397" s="4"/>
    </row>
    <row r="1398">
      <c r="A1398" s="4"/>
      <c r="B1398" s="4"/>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4"/>
    </row>
    <row r="1399">
      <c r="A1399" s="4"/>
      <c r="B1399" s="4"/>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c r="AC1399" s="4"/>
    </row>
    <row r="1400">
      <c r="A1400" s="4"/>
      <c r="B1400" s="4"/>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4"/>
      <c r="AB1400" s="4"/>
      <c r="AC1400" s="4"/>
    </row>
    <row r="1401">
      <c r="A1401" s="4"/>
      <c r="B1401" s="4"/>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4"/>
      <c r="AB1401" s="4"/>
      <c r="AC1401" s="4"/>
    </row>
    <row r="1402">
      <c r="A1402" s="4"/>
      <c r="B1402" s="4"/>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4"/>
      <c r="AB1402" s="4"/>
      <c r="AC1402" s="4"/>
    </row>
    <row r="1403">
      <c r="A1403" s="4"/>
      <c r="B1403" s="4"/>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4"/>
      <c r="AB1403" s="4"/>
      <c r="AC1403" s="4"/>
    </row>
    <row r="1404">
      <c r="A1404" s="4"/>
      <c r="B1404" s="4"/>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4"/>
      <c r="AB1404" s="4"/>
      <c r="AC1404" s="4"/>
    </row>
    <row r="1405">
      <c r="A1405" s="4"/>
      <c r="B1405" s="4"/>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4"/>
    </row>
    <row r="1406">
      <c r="A1406" s="4"/>
      <c r="B1406" s="4"/>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4"/>
      <c r="AB1406" s="4"/>
      <c r="AC1406" s="4"/>
    </row>
    <row r="1407">
      <c r="A1407" s="4"/>
      <c r="B1407" s="4"/>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4"/>
      <c r="AB1407" s="4"/>
      <c r="AC1407" s="4"/>
    </row>
    <row r="1408">
      <c r="A1408" s="4"/>
      <c r="B1408" s="4"/>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4"/>
    </row>
    <row r="1409">
      <c r="A1409" s="4"/>
      <c r="B1409" s="4"/>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4"/>
      <c r="AB1409" s="4"/>
      <c r="AC1409" s="4"/>
    </row>
    <row r="1410">
      <c r="A1410" s="4"/>
      <c r="B1410" s="4"/>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c r="AC1410" s="4"/>
    </row>
    <row r="1411">
      <c r="A1411" s="4"/>
      <c r="B1411" s="4"/>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c r="AC1411" s="4"/>
    </row>
    <row r="1412">
      <c r="A1412" s="4"/>
      <c r="B1412" s="4"/>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4"/>
      <c r="AB1412" s="4"/>
      <c r="AC1412" s="4"/>
    </row>
    <row r="1413">
      <c r="A1413" s="4"/>
      <c r="B1413" s="4"/>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4"/>
    </row>
    <row r="1414">
      <c r="A1414" s="4"/>
      <c r="B1414" s="4"/>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4"/>
      <c r="AB1414" s="4"/>
      <c r="AC1414" s="4"/>
    </row>
    <row r="1415">
      <c r="A1415" s="4"/>
      <c r="B1415" s="4"/>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c r="AC1415" s="4"/>
    </row>
    <row r="1416">
      <c r="A1416" s="4"/>
      <c r="B1416" s="4"/>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4"/>
      <c r="AB1416" s="4"/>
      <c r="AC1416" s="4"/>
    </row>
    <row r="1417">
      <c r="A1417" s="4"/>
      <c r="B1417" s="4"/>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c r="AC1417" s="4"/>
    </row>
    <row r="1418">
      <c r="A1418" s="4"/>
      <c r="B1418" s="4"/>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c r="AC1418" s="4"/>
    </row>
    <row r="1419">
      <c r="A1419" s="4"/>
      <c r="B1419" s="4"/>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4"/>
      <c r="AB1419" s="4"/>
      <c r="AC1419" s="4"/>
    </row>
    <row r="1420">
      <c r="A1420" s="4"/>
      <c r="B1420" s="4"/>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row>
    <row r="1421">
      <c r="A1421" s="4"/>
      <c r="B1421" s="4"/>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row>
    <row r="1422">
      <c r="A1422" s="4"/>
      <c r="B1422" s="4"/>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4"/>
      <c r="AB1422" s="4"/>
      <c r="AC1422" s="4"/>
    </row>
    <row r="1423">
      <c r="A1423" s="4"/>
      <c r="B1423" s="4"/>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4"/>
      <c r="AB1423" s="4"/>
      <c r="AC1423" s="4"/>
    </row>
    <row r="1424">
      <c r="A1424" s="4"/>
      <c r="B1424" s="4"/>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row>
    <row r="1425">
      <c r="A1425" s="4"/>
      <c r="B1425" s="4"/>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4"/>
      <c r="AB1425" s="4"/>
      <c r="AC1425" s="4"/>
    </row>
    <row r="1426">
      <c r="A1426" s="4"/>
      <c r="B1426" s="4"/>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c r="AC1426" s="4"/>
    </row>
    <row r="1427">
      <c r="A1427" s="4"/>
      <c r="B1427" s="4"/>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4"/>
      <c r="AB1427" s="4"/>
      <c r="AC1427" s="4"/>
    </row>
    <row r="1428">
      <c r="A1428" s="4"/>
      <c r="B1428" s="4"/>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c r="AC1428" s="4"/>
    </row>
    <row r="1429">
      <c r="A1429" s="4"/>
      <c r="B1429" s="4"/>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c r="AC1429" s="4"/>
    </row>
    <row r="1430">
      <c r="A1430" s="4"/>
      <c r="B1430" s="4"/>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4"/>
      <c r="AB1430" s="4"/>
      <c r="AC1430" s="4"/>
    </row>
    <row r="1431">
      <c r="A1431" s="4"/>
      <c r="B1431" s="4"/>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c r="AA1431" s="4"/>
      <c r="AB1431" s="4"/>
      <c r="AC1431" s="4"/>
    </row>
    <row r="1432">
      <c r="A1432" s="4"/>
      <c r="B1432" s="4"/>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4"/>
      <c r="AB1432" s="4"/>
      <c r="AC1432" s="4"/>
    </row>
    <row r="1433">
      <c r="A1433" s="4"/>
      <c r="B1433" s="4"/>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4"/>
    </row>
    <row r="1434">
      <c r="A1434" s="4"/>
      <c r="B1434" s="4"/>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4"/>
    </row>
    <row r="1435">
      <c r="A1435" s="4"/>
      <c r="B1435" s="4"/>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c r="AC1435" s="4"/>
    </row>
    <row r="1436">
      <c r="A1436" s="4"/>
      <c r="B1436" s="4"/>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4"/>
    </row>
    <row r="1437">
      <c r="A1437" s="4"/>
      <c r="B1437" s="4"/>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c r="AB1437" s="4"/>
      <c r="AC1437" s="4"/>
    </row>
    <row r="1438">
      <c r="A1438" s="4"/>
      <c r="B1438" s="4"/>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c r="AA1438" s="4"/>
      <c r="AB1438" s="4"/>
      <c r="AC1438" s="4"/>
    </row>
    <row r="1439">
      <c r="A1439" s="4"/>
      <c r="B1439" s="4"/>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c r="AC1439" s="4"/>
    </row>
    <row r="1440">
      <c r="A1440" s="4"/>
      <c r="B1440" s="4"/>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4"/>
      <c r="AB1440" s="4"/>
      <c r="AC1440" s="4"/>
    </row>
    <row r="1441">
      <c r="A1441" s="4"/>
      <c r="B1441" s="4"/>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4"/>
      <c r="AB1441" s="4"/>
      <c r="AC1441" s="4"/>
    </row>
    <row r="1442">
      <c r="A1442" s="4"/>
      <c r="B1442" s="4"/>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4"/>
      <c r="AB1442" s="4"/>
      <c r="AC1442" s="4"/>
    </row>
    <row r="1443">
      <c r="A1443" s="4"/>
      <c r="B1443" s="4"/>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4"/>
      <c r="AB1443" s="4"/>
      <c r="AC1443" s="4"/>
    </row>
    <row r="1444">
      <c r="A1444" s="4"/>
      <c r="B1444" s="4"/>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4"/>
      <c r="AB1444" s="4"/>
      <c r="AC1444" s="4"/>
    </row>
    <row r="1445">
      <c r="A1445" s="4"/>
      <c r="B1445" s="4"/>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c r="AB1445" s="4"/>
      <c r="AC1445" s="4"/>
    </row>
    <row r="1446">
      <c r="A1446" s="4"/>
      <c r="B1446" s="4"/>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4"/>
      <c r="AB1446" s="4"/>
      <c r="AC1446" s="4"/>
    </row>
    <row r="1447">
      <c r="A1447" s="4"/>
      <c r="B1447" s="4"/>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c r="AC1447" s="4"/>
    </row>
    <row r="1448">
      <c r="A1448" s="4"/>
      <c r="B1448" s="4"/>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4"/>
      <c r="AB1448" s="4"/>
      <c r="AC1448" s="4"/>
    </row>
    <row r="1449">
      <c r="A1449" s="4"/>
      <c r="B1449" s="4"/>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4"/>
    </row>
    <row r="1450">
      <c r="A1450" s="4"/>
      <c r="B1450" s="4"/>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4"/>
    </row>
    <row r="1451">
      <c r="A1451" s="4"/>
      <c r="B1451" s="4"/>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4"/>
    </row>
    <row r="1452">
      <c r="A1452" s="4"/>
      <c r="B1452" s="4"/>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4"/>
      <c r="AB1452" s="4"/>
      <c r="AC1452" s="4"/>
    </row>
    <row r="1453">
      <c r="A1453" s="4"/>
      <c r="B1453" s="4"/>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4"/>
    </row>
    <row r="1454">
      <c r="A1454" s="4"/>
      <c r="B1454" s="4"/>
      <c r="C1454" s="4"/>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row>
    <row r="1455">
      <c r="A1455" s="4"/>
      <c r="B1455" s="4"/>
      <c r="C1455" s="4"/>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4"/>
      <c r="AB1455" s="4"/>
      <c r="AC1455" s="4"/>
    </row>
    <row r="1456">
      <c r="A1456" s="4"/>
      <c r="B1456" s="4"/>
      <c r="C1456" s="4"/>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4"/>
    </row>
    <row r="1457">
      <c r="A1457" s="4"/>
      <c r="B1457" s="4"/>
      <c r="C1457" s="4"/>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c r="AC1457" s="4"/>
    </row>
    <row r="1458">
      <c r="A1458" s="4"/>
      <c r="B1458" s="4"/>
      <c r="C1458" s="4"/>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c r="AC1458" s="4"/>
    </row>
    <row r="1459">
      <c r="A1459" s="4"/>
      <c r="B1459" s="4"/>
      <c r="C1459" s="4"/>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4"/>
      <c r="AB1459" s="4"/>
      <c r="AC1459" s="4"/>
    </row>
    <row r="1460">
      <c r="A1460" s="4"/>
      <c r="B1460" s="4"/>
      <c r="C1460" s="4"/>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4"/>
      <c r="AB1460" s="4"/>
      <c r="AC1460" s="4"/>
    </row>
    <row r="1461">
      <c r="A1461" s="4"/>
      <c r="B1461" s="4"/>
      <c r="C1461" s="4"/>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4"/>
      <c r="AB1461" s="4"/>
      <c r="AC1461" s="4"/>
    </row>
    <row r="1462">
      <c r="A1462" s="4"/>
      <c r="B1462" s="4"/>
      <c r="C1462" s="4"/>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c r="AC1462" s="4"/>
    </row>
    <row r="1463">
      <c r="A1463" s="4"/>
      <c r="B1463" s="4"/>
      <c r="C1463" s="4"/>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4"/>
      <c r="AB1463" s="4"/>
      <c r="AC1463" s="4"/>
    </row>
    <row r="1464">
      <c r="A1464" s="4"/>
      <c r="B1464" s="4"/>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4"/>
    </row>
    <row r="1465">
      <c r="A1465" s="4"/>
      <c r="B1465" s="4"/>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4"/>
      <c r="AB1465" s="4"/>
      <c r="AC1465" s="4"/>
    </row>
    <row r="1466">
      <c r="A1466" s="4"/>
      <c r="B1466" s="4"/>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4"/>
    </row>
    <row r="1467">
      <c r="A1467" s="4"/>
      <c r="B1467" s="4"/>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4"/>
    </row>
    <row r="1468">
      <c r="A1468" s="4"/>
      <c r="B1468" s="4"/>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4"/>
    </row>
    <row r="1469">
      <c r="A1469" s="4"/>
      <c r="B1469" s="4"/>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4"/>
      <c r="AB1469" s="4"/>
      <c r="AC1469" s="4"/>
    </row>
    <row r="1470">
      <c r="A1470" s="4"/>
      <c r="B1470" s="4"/>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4"/>
      <c r="AB1470" s="4"/>
      <c r="AC1470" s="4"/>
    </row>
    <row r="1471">
      <c r="A1471" s="4"/>
      <c r="B1471" s="4"/>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c r="AC1471" s="4"/>
    </row>
    <row r="1472">
      <c r="A1472" s="4"/>
      <c r="B1472" s="4"/>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4"/>
    </row>
    <row r="1473">
      <c r="A1473" s="4"/>
      <c r="B1473" s="4"/>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4"/>
      <c r="AB1473" s="4"/>
      <c r="AC1473" s="4"/>
    </row>
    <row r="1474">
      <c r="A1474" s="4"/>
      <c r="B1474" s="4"/>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4"/>
      <c r="AB1474" s="4"/>
      <c r="AC1474" s="4"/>
    </row>
    <row r="1475">
      <c r="A1475" s="4"/>
      <c r="B1475" s="4"/>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4"/>
    </row>
    <row r="1476">
      <c r="A1476" s="4"/>
      <c r="B1476" s="4"/>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c r="AA1476" s="4"/>
      <c r="AB1476" s="4"/>
      <c r="AC1476" s="4"/>
    </row>
    <row r="1477">
      <c r="A1477" s="4"/>
      <c r="B1477" s="4"/>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c r="AA1477" s="4"/>
      <c r="AB1477" s="4"/>
      <c r="AC1477" s="4"/>
    </row>
    <row r="1478">
      <c r="A1478" s="4"/>
      <c r="B1478" s="4"/>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4"/>
    </row>
    <row r="1479">
      <c r="A1479" s="4"/>
      <c r="B1479" s="4"/>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4"/>
    </row>
    <row r="1480">
      <c r="A1480" s="4"/>
      <c r="B1480" s="4"/>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4"/>
      <c r="AB1480" s="4"/>
      <c r="AC1480" s="4"/>
    </row>
    <row r="1481">
      <c r="A1481" s="4"/>
      <c r="B1481" s="4"/>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4"/>
      <c r="AB1481" s="4"/>
      <c r="AC1481" s="4"/>
    </row>
    <row r="1482">
      <c r="A1482" s="4"/>
      <c r="B1482" s="4"/>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4"/>
    </row>
    <row r="1483">
      <c r="A1483" s="4"/>
      <c r="B1483" s="4"/>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row>
    <row r="1484">
      <c r="A1484" s="4"/>
      <c r="B1484" s="4"/>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4"/>
      <c r="AB1484" s="4"/>
      <c r="AC1484" s="4"/>
    </row>
    <row r="1485">
      <c r="A1485" s="4"/>
      <c r="B1485" s="4"/>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4"/>
      <c r="AB1485" s="4"/>
      <c r="AC1485" s="4"/>
    </row>
    <row r="1486">
      <c r="A1486" s="4"/>
      <c r="B1486" s="4"/>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c r="AB1486" s="4"/>
      <c r="AC1486" s="4"/>
    </row>
    <row r="1487">
      <c r="A1487" s="4"/>
      <c r="B1487" s="4"/>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4"/>
      <c r="AB1487" s="4"/>
      <c r="AC1487" s="4"/>
    </row>
    <row r="1488">
      <c r="A1488" s="4"/>
      <c r="B1488" s="4"/>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4"/>
      <c r="AB1488" s="4"/>
      <c r="AC1488" s="4"/>
    </row>
    <row r="1489">
      <c r="A1489" s="4"/>
      <c r="B1489" s="4"/>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4"/>
      <c r="AB1489" s="4"/>
      <c r="AC1489" s="4"/>
    </row>
    <row r="1490">
      <c r="A1490" s="4"/>
      <c r="B1490" s="4"/>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4"/>
      <c r="AB1490" s="4"/>
      <c r="AC1490" s="4"/>
    </row>
    <row r="1491">
      <c r="A1491" s="4"/>
      <c r="B1491" s="4"/>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4"/>
      <c r="AB1491" s="4"/>
      <c r="AC1491" s="4"/>
    </row>
    <row r="1492">
      <c r="A1492" s="4"/>
      <c r="B1492" s="4"/>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c r="AA1492" s="4"/>
      <c r="AB1492" s="4"/>
      <c r="AC1492" s="4"/>
    </row>
    <row r="1493">
      <c r="A1493" s="4"/>
      <c r="B1493" s="4"/>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c r="AA1493" s="4"/>
      <c r="AB1493" s="4"/>
      <c r="AC1493" s="4"/>
    </row>
    <row r="1494">
      <c r="A1494" s="4"/>
      <c r="B1494" s="4"/>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c r="AA1494" s="4"/>
      <c r="AB1494" s="4"/>
      <c r="AC1494" s="4"/>
    </row>
    <row r="1495">
      <c r="A1495" s="4"/>
      <c r="B1495" s="4"/>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c r="AA1495" s="4"/>
      <c r="AB1495" s="4"/>
      <c r="AC1495" s="4"/>
    </row>
    <row r="1496">
      <c r="A1496" s="4"/>
      <c r="B1496" s="4"/>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c r="AA1496" s="4"/>
      <c r="AB1496" s="4"/>
      <c r="AC1496" s="4"/>
    </row>
    <row r="1497">
      <c r="A1497" s="4"/>
      <c r="B1497" s="4"/>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c r="AA1497" s="4"/>
      <c r="AB1497" s="4"/>
      <c r="AC1497" s="4"/>
    </row>
    <row r="1498">
      <c r="A1498" s="4"/>
      <c r="B1498" s="4"/>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4"/>
      <c r="AB1498" s="4"/>
      <c r="AC1498" s="4"/>
    </row>
    <row r="1499">
      <c r="A1499" s="4"/>
      <c r="B1499" s="4"/>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c r="AA1499" s="4"/>
      <c r="AB1499" s="4"/>
      <c r="AC1499" s="4"/>
    </row>
    <row r="1500">
      <c r="A1500" s="4"/>
      <c r="B1500" s="4"/>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4"/>
      <c r="AB1500" s="4"/>
      <c r="AC1500" s="4"/>
    </row>
    <row r="1501">
      <c r="A1501" s="4"/>
      <c r="B1501" s="4"/>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c r="AA1501" s="4"/>
      <c r="AB1501" s="4"/>
      <c r="AC1501" s="4"/>
    </row>
    <row r="1502">
      <c r="A1502" s="4"/>
      <c r="B1502" s="4"/>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c r="AA1502" s="4"/>
      <c r="AB1502" s="4"/>
      <c r="AC1502" s="4"/>
    </row>
    <row r="1503">
      <c r="A1503" s="4"/>
      <c r="B1503" s="4"/>
      <c r="C1503" s="4"/>
      <c r="D1503" s="4"/>
      <c r="E1503" s="4"/>
      <c r="F1503" s="4"/>
      <c r="G1503" s="4"/>
      <c r="H1503" s="4"/>
      <c r="I1503" s="4"/>
      <c r="J1503" s="4"/>
      <c r="K1503" s="4"/>
      <c r="L1503" s="4"/>
      <c r="M1503" s="4"/>
      <c r="N1503" s="4"/>
      <c r="O1503" s="4"/>
      <c r="P1503" s="4"/>
      <c r="Q1503" s="4"/>
      <c r="R1503" s="4"/>
      <c r="S1503" s="4"/>
      <c r="T1503" s="4"/>
      <c r="U1503" s="4"/>
      <c r="V1503" s="4"/>
      <c r="W1503" s="4"/>
      <c r="X1503" s="4"/>
      <c r="Y1503" s="4"/>
      <c r="Z1503" s="4"/>
      <c r="AA1503" s="4"/>
      <c r="AB1503" s="4"/>
      <c r="AC1503" s="4"/>
    </row>
    <row r="1504">
      <c r="A1504" s="4"/>
      <c r="B1504" s="4"/>
      <c r="C1504" s="4"/>
      <c r="D1504" s="4"/>
      <c r="E1504" s="4"/>
      <c r="F1504" s="4"/>
      <c r="G1504" s="4"/>
      <c r="H1504" s="4"/>
      <c r="I1504" s="4"/>
      <c r="J1504" s="4"/>
      <c r="K1504" s="4"/>
      <c r="L1504" s="4"/>
      <c r="M1504" s="4"/>
      <c r="N1504" s="4"/>
      <c r="O1504" s="4"/>
      <c r="P1504" s="4"/>
      <c r="Q1504" s="4"/>
      <c r="R1504" s="4"/>
      <c r="S1504" s="4"/>
      <c r="T1504" s="4"/>
      <c r="U1504" s="4"/>
      <c r="V1504" s="4"/>
      <c r="W1504" s="4"/>
      <c r="X1504" s="4"/>
      <c r="Y1504" s="4"/>
      <c r="Z1504" s="4"/>
      <c r="AA1504" s="4"/>
      <c r="AB1504" s="4"/>
      <c r="AC1504" s="4"/>
    </row>
    <row r="1505">
      <c r="A1505" s="4"/>
      <c r="B1505" s="4"/>
      <c r="C1505" s="4"/>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4"/>
      <c r="AB1505" s="4"/>
      <c r="AC1505" s="4"/>
    </row>
    <row r="1506">
      <c r="A1506" s="4"/>
      <c r="B1506" s="4"/>
      <c r="C1506" s="4"/>
      <c r="D1506" s="4"/>
      <c r="E1506" s="4"/>
      <c r="F1506" s="4"/>
      <c r="G1506" s="4"/>
      <c r="H1506" s="4"/>
      <c r="I1506" s="4"/>
      <c r="J1506" s="4"/>
      <c r="K1506" s="4"/>
      <c r="L1506" s="4"/>
      <c r="M1506" s="4"/>
      <c r="N1506" s="4"/>
      <c r="O1506" s="4"/>
      <c r="P1506" s="4"/>
      <c r="Q1506" s="4"/>
      <c r="R1506" s="4"/>
      <c r="S1506" s="4"/>
      <c r="T1506" s="4"/>
      <c r="U1506" s="4"/>
      <c r="V1506" s="4"/>
      <c r="W1506" s="4"/>
      <c r="X1506" s="4"/>
      <c r="Y1506" s="4"/>
      <c r="Z1506" s="4"/>
      <c r="AA1506" s="4"/>
      <c r="AB1506" s="4"/>
      <c r="AC1506" s="4"/>
    </row>
    <row r="1507">
      <c r="A1507" s="4"/>
      <c r="B1507" s="4"/>
      <c r="C1507" s="4"/>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c r="AB1507" s="4"/>
      <c r="AC1507" s="4"/>
    </row>
    <row r="1508">
      <c r="A1508" s="4"/>
      <c r="B1508" s="4"/>
      <c r="C1508" s="4"/>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c r="AB1508" s="4"/>
      <c r="AC1508" s="4"/>
    </row>
    <row r="1509">
      <c r="A1509" s="4"/>
      <c r="B1509" s="4"/>
      <c r="C1509" s="4"/>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4"/>
      <c r="AB1509" s="4"/>
      <c r="AC1509" s="4"/>
    </row>
    <row r="1510">
      <c r="A1510" s="4"/>
      <c r="B1510" s="4"/>
      <c r="C1510" s="4"/>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c r="AB1510" s="4"/>
      <c r="AC1510" s="4"/>
    </row>
    <row r="1511">
      <c r="A1511" s="4"/>
      <c r="B1511" s="4"/>
      <c r="C1511" s="4"/>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4"/>
      <c r="AB1511" s="4"/>
      <c r="AC1511" s="4"/>
    </row>
    <row r="1512">
      <c r="A1512" s="4"/>
      <c r="B1512" s="4"/>
      <c r="C1512" s="4"/>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4"/>
      <c r="AB1512" s="4"/>
      <c r="AC1512" s="4"/>
    </row>
    <row r="1513">
      <c r="A1513" s="4"/>
      <c r="B1513" s="4"/>
      <c r="C1513" s="4"/>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4"/>
      <c r="AB1513" s="4"/>
      <c r="AC1513" s="4"/>
    </row>
    <row r="1514">
      <c r="A1514" s="4"/>
      <c r="B1514" s="4"/>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4"/>
      <c r="AB1514" s="4"/>
      <c r="AC1514" s="4"/>
    </row>
    <row r="1515">
      <c r="A1515" s="4"/>
      <c r="B1515" s="4"/>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4"/>
      <c r="AB1515" s="4"/>
      <c r="AC1515" s="4"/>
    </row>
    <row r="1516">
      <c r="A1516" s="4"/>
      <c r="B1516" s="4"/>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4"/>
      <c r="AB1516" s="4"/>
      <c r="AC1516" s="4"/>
    </row>
    <row r="1517">
      <c r="A1517" s="4"/>
      <c r="B1517" s="4"/>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c r="AB1517" s="4"/>
      <c r="AC1517" s="4"/>
    </row>
    <row r="1518">
      <c r="A1518" s="4"/>
      <c r="B1518" s="4"/>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4"/>
      <c r="AB1518" s="4"/>
      <c r="AC1518" s="4"/>
    </row>
    <row r="1519">
      <c r="A1519" s="4"/>
      <c r="B1519" s="4"/>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4"/>
      <c r="AB1519" s="4"/>
      <c r="AC1519" s="4"/>
    </row>
    <row r="1520">
      <c r="A1520" s="4"/>
      <c r="B1520" s="4"/>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4"/>
      <c r="AB1520" s="4"/>
      <c r="AC1520" s="4"/>
    </row>
    <row r="1521">
      <c r="A1521" s="4"/>
      <c r="B1521" s="4"/>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c r="AB1521" s="4"/>
      <c r="AC1521" s="4"/>
    </row>
    <row r="1522">
      <c r="A1522" s="4"/>
      <c r="B1522" s="4"/>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c r="AA1522" s="4"/>
      <c r="AB1522" s="4"/>
      <c r="AC1522" s="4"/>
    </row>
    <row r="1523">
      <c r="A1523" s="4"/>
      <c r="B1523" s="4"/>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4"/>
      <c r="AB1523" s="4"/>
      <c r="AC1523" s="4"/>
    </row>
    <row r="1524">
      <c r="A1524" s="4"/>
      <c r="B1524" s="4"/>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4"/>
    </row>
    <row r="1525">
      <c r="A1525" s="4"/>
      <c r="B1525" s="4"/>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4"/>
      <c r="AB1525" s="4"/>
      <c r="AC1525" s="4"/>
    </row>
    <row r="1526">
      <c r="A1526" s="4"/>
      <c r="B1526" s="4"/>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4"/>
      <c r="AB1526" s="4"/>
      <c r="AC1526" s="4"/>
    </row>
    <row r="1527">
      <c r="A1527" s="4"/>
      <c r="B1527" s="4"/>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c r="AB1527" s="4"/>
      <c r="AC1527" s="4"/>
    </row>
    <row r="1528">
      <c r="A1528" s="4"/>
      <c r="B1528" s="4"/>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c r="AB1528" s="4"/>
      <c r="AC1528" s="4"/>
    </row>
    <row r="1529">
      <c r="A1529" s="4"/>
      <c r="B1529" s="4"/>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4"/>
      <c r="AB1529" s="4"/>
      <c r="AC1529" s="4"/>
    </row>
    <row r="1530">
      <c r="A1530" s="4"/>
      <c r="B1530" s="4"/>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c r="AA1530" s="4"/>
      <c r="AB1530" s="4"/>
      <c r="AC1530" s="4"/>
    </row>
    <row r="1531">
      <c r="A1531" s="4"/>
      <c r="B1531" s="4"/>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4"/>
      <c r="AB1531" s="4"/>
      <c r="AC1531" s="4"/>
    </row>
    <row r="1532">
      <c r="A1532" s="4"/>
      <c r="B1532" s="4"/>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4"/>
      <c r="AB1532" s="4"/>
      <c r="AC1532" s="4"/>
    </row>
    <row r="1533">
      <c r="A1533" s="4"/>
      <c r="B1533" s="4"/>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c r="AB1533" s="4"/>
      <c r="AC1533" s="4"/>
    </row>
    <row r="1534">
      <c r="A1534" s="4"/>
      <c r="B1534" s="4"/>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c r="AB1534" s="4"/>
      <c r="AC1534" s="4"/>
    </row>
    <row r="1535">
      <c r="A1535" s="4"/>
      <c r="B1535" s="4"/>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4"/>
      <c r="AB1535" s="4"/>
      <c r="AC1535" s="4"/>
    </row>
    <row r="1536">
      <c r="A1536" s="4"/>
      <c r="B1536" s="4"/>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c r="AB1536" s="4"/>
      <c r="AC1536" s="4"/>
    </row>
    <row r="1537">
      <c r="A1537" s="4"/>
      <c r="B1537" s="4"/>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c r="AB1537" s="4"/>
      <c r="AC1537" s="4"/>
    </row>
    <row r="1538">
      <c r="A1538" s="4"/>
      <c r="B1538" s="4"/>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4"/>
      <c r="AB1538" s="4"/>
      <c r="AC1538" s="4"/>
    </row>
    <row r="1539">
      <c r="A1539" s="4"/>
      <c r="B1539" s="4"/>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4"/>
      <c r="AB1539" s="4"/>
      <c r="AC1539" s="4"/>
    </row>
    <row r="1540">
      <c r="A1540" s="4"/>
      <c r="B1540" s="4"/>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c r="AA1540" s="4"/>
      <c r="AB1540" s="4"/>
      <c r="AC1540" s="4"/>
    </row>
    <row r="1541">
      <c r="A1541" s="4"/>
      <c r="B1541" s="4"/>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c r="AA1541" s="4"/>
      <c r="AB1541" s="4"/>
      <c r="AC1541" s="4"/>
    </row>
    <row r="1542">
      <c r="A1542" s="4"/>
      <c r="B1542" s="4"/>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4"/>
      <c r="AB1542" s="4"/>
      <c r="AC1542" s="4"/>
    </row>
    <row r="1543">
      <c r="A1543" s="4"/>
      <c r="B1543" s="4"/>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4"/>
    </row>
    <row r="1544">
      <c r="A1544" s="4"/>
      <c r="B1544" s="4"/>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4"/>
      <c r="AB1544" s="4"/>
      <c r="AC1544" s="4"/>
    </row>
    <row r="1545">
      <c r="A1545" s="4"/>
      <c r="B1545" s="4"/>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4"/>
      <c r="AB1545" s="4"/>
      <c r="AC1545" s="4"/>
    </row>
    <row r="1546">
      <c r="A1546" s="4"/>
      <c r="B1546" s="4"/>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4"/>
    </row>
    <row r="1547">
      <c r="A1547" s="4"/>
      <c r="B1547" s="4"/>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c r="AA1547" s="4"/>
      <c r="AB1547" s="4"/>
      <c r="AC1547" s="4"/>
    </row>
    <row r="1548">
      <c r="A1548" s="4"/>
      <c r="B1548" s="4"/>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4"/>
      <c r="AB1548" s="4"/>
      <c r="AC1548" s="4"/>
    </row>
    <row r="1549">
      <c r="A1549" s="4"/>
      <c r="B1549" s="4"/>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4"/>
      <c r="AB1549" s="4"/>
      <c r="AC1549" s="4"/>
    </row>
    <row r="1550">
      <c r="A1550" s="4"/>
      <c r="B1550" s="4"/>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4"/>
      <c r="AB1550" s="4"/>
      <c r="AC1550" s="4"/>
    </row>
    <row r="1551">
      <c r="A1551" s="4"/>
      <c r="B1551" s="4"/>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4"/>
      <c r="AB1551" s="4"/>
      <c r="AC1551" s="4"/>
    </row>
    <row r="1552">
      <c r="A1552" s="4"/>
      <c r="B1552" s="4"/>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c r="AB1552" s="4"/>
      <c r="AC1552" s="4"/>
    </row>
    <row r="1553">
      <c r="A1553" s="4"/>
      <c r="B1553" s="4"/>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c r="AB1553" s="4"/>
      <c r="AC1553" s="4"/>
    </row>
    <row r="1554">
      <c r="A1554" s="4"/>
      <c r="B1554" s="4"/>
      <c r="C1554" s="4"/>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c r="AB1554" s="4"/>
      <c r="AC1554" s="4"/>
    </row>
    <row r="1555">
      <c r="A1555" s="4"/>
      <c r="B1555" s="4"/>
      <c r="C1555" s="4"/>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4"/>
      <c r="AB1555" s="4"/>
      <c r="AC1555" s="4"/>
    </row>
    <row r="1556">
      <c r="A1556" s="4"/>
      <c r="B1556" s="4"/>
      <c r="C1556" s="4"/>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4"/>
      <c r="AB1556" s="4"/>
      <c r="AC1556" s="4"/>
    </row>
    <row r="1557">
      <c r="A1557" s="4"/>
      <c r="B1557" s="4"/>
      <c r="C1557" s="4"/>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4"/>
      <c r="AB1557" s="4"/>
      <c r="AC1557" s="4"/>
    </row>
    <row r="1558">
      <c r="A1558" s="4"/>
      <c r="B1558" s="4"/>
      <c r="C1558" s="4"/>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c r="AB1558" s="4"/>
      <c r="AC1558" s="4"/>
    </row>
    <row r="1559">
      <c r="A1559" s="4"/>
      <c r="B1559" s="4"/>
      <c r="C1559" s="4"/>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c r="AB1559" s="4"/>
      <c r="AC1559" s="4"/>
    </row>
    <row r="1560">
      <c r="A1560" s="4"/>
      <c r="B1560" s="4"/>
      <c r="C1560" s="4"/>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c r="AB1560" s="4"/>
      <c r="AC1560" s="4"/>
    </row>
    <row r="1561">
      <c r="A1561" s="4"/>
      <c r="B1561" s="4"/>
      <c r="C1561" s="4"/>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4"/>
      <c r="AB1561" s="4"/>
      <c r="AC1561" s="4"/>
    </row>
    <row r="1562">
      <c r="A1562" s="4"/>
      <c r="B1562" s="4"/>
      <c r="C1562" s="4"/>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4"/>
      <c r="AB1562" s="4"/>
      <c r="AC1562" s="4"/>
    </row>
    <row r="1563">
      <c r="A1563" s="4"/>
      <c r="B1563" s="4"/>
      <c r="C1563" s="4"/>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4"/>
      <c r="AB1563" s="4"/>
      <c r="AC1563" s="4"/>
    </row>
    <row r="1564">
      <c r="A1564" s="4"/>
      <c r="B1564" s="4"/>
      <c r="C1564" s="4"/>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4"/>
      <c r="AB1564" s="4"/>
      <c r="AC1564" s="4"/>
    </row>
    <row r="1565">
      <c r="A1565" s="4"/>
      <c r="B1565" s="4"/>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c r="AB1565" s="4"/>
      <c r="AC1565" s="4"/>
    </row>
    <row r="1566">
      <c r="A1566" s="4"/>
      <c r="B1566" s="4"/>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4"/>
      <c r="AB1566" s="4"/>
      <c r="AC1566" s="4"/>
    </row>
    <row r="1567">
      <c r="A1567" s="4"/>
      <c r="B1567" s="4"/>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c r="AB1567" s="4"/>
      <c r="AC1567" s="4"/>
    </row>
    <row r="1568">
      <c r="A1568" s="4"/>
      <c r="B1568" s="4"/>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4"/>
      <c r="AB1568" s="4"/>
      <c r="AC1568" s="4"/>
    </row>
    <row r="1569">
      <c r="A1569" s="4"/>
      <c r="B1569" s="4"/>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4"/>
      <c r="AB1569" s="4"/>
      <c r="AC1569" s="4"/>
    </row>
    <row r="1570">
      <c r="A1570" s="4"/>
      <c r="B1570" s="4"/>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c r="AA1570" s="4"/>
      <c r="AB1570" s="4"/>
      <c r="AC1570" s="4"/>
    </row>
    <row r="1571">
      <c r="A1571" s="4"/>
      <c r="B1571" s="4"/>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4"/>
      <c r="AB1571" s="4"/>
      <c r="AC1571" s="4"/>
    </row>
    <row r="1572">
      <c r="A1572" s="4"/>
      <c r="B1572" s="4"/>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4"/>
      <c r="AB1572" s="4"/>
      <c r="AC1572" s="4"/>
    </row>
    <row r="1573">
      <c r="A1573" s="4"/>
      <c r="B1573" s="4"/>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c r="AA1573" s="4"/>
      <c r="AB1573" s="4"/>
      <c r="AC1573" s="4"/>
    </row>
    <row r="1574">
      <c r="A1574" s="4"/>
      <c r="B1574" s="4"/>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4"/>
      <c r="AB1574" s="4"/>
      <c r="AC1574" s="4"/>
    </row>
    <row r="1575">
      <c r="A1575" s="4"/>
      <c r="B1575" s="4"/>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c r="AA1575" s="4"/>
      <c r="AB1575" s="4"/>
      <c r="AC1575" s="4"/>
    </row>
    <row r="1576">
      <c r="A1576" s="4"/>
      <c r="B1576" s="4"/>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c r="AA1576" s="4"/>
      <c r="AB1576" s="4"/>
      <c r="AC1576" s="4"/>
    </row>
    <row r="1577">
      <c r="A1577" s="4"/>
      <c r="B1577" s="4"/>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4"/>
      <c r="AB1577" s="4"/>
      <c r="AC1577" s="4"/>
    </row>
    <row r="1578">
      <c r="A1578" s="4"/>
      <c r="B1578" s="4"/>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c r="AA1578" s="4"/>
      <c r="AB1578" s="4"/>
      <c r="AC1578" s="4"/>
    </row>
    <row r="1579">
      <c r="A1579" s="4"/>
      <c r="B1579" s="4"/>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4"/>
      <c r="AB1579" s="4"/>
      <c r="AC1579" s="4"/>
    </row>
    <row r="1580">
      <c r="A1580" s="4"/>
      <c r="B1580" s="4"/>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c r="AA1580" s="4"/>
      <c r="AB1580" s="4"/>
      <c r="AC1580" s="4"/>
    </row>
    <row r="1581">
      <c r="A1581" s="4"/>
      <c r="B1581" s="4"/>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c r="AA1581" s="4"/>
      <c r="AB1581" s="4"/>
      <c r="AC1581" s="4"/>
    </row>
    <row r="1582">
      <c r="A1582" s="4"/>
      <c r="B1582" s="4"/>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4"/>
      <c r="AB1582" s="4"/>
      <c r="AC1582" s="4"/>
    </row>
    <row r="1583">
      <c r="A1583" s="4"/>
      <c r="B1583" s="4"/>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4"/>
      <c r="AB1583" s="4"/>
      <c r="AC1583" s="4"/>
    </row>
    <row r="1584">
      <c r="A1584" s="4"/>
      <c r="B1584" s="4"/>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c r="AA1584" s="4"/>
      <c r="AB1584" s="4"/>
      <c r="AC1584" s="4"/>
    </row>
    <row r="1585">
      <c r="A1585" s="4"/>
      <c r="B1585" s="4"/>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4"/>
      <c r="AB1585" s="4"/>
      <c r="AC1585" s="4"/>
    </row>
    <row r="1586">
      <c r="A1586" s="4"/>
      <c r="B1586" s="4"/>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c r="AA1586" s="4"/>
      <c r="AB1586" s="4"/>
      <c r="AC1586" s="4"/>
    </row>
    <row r="1587">
      <c r="A1587" s="4"/>
      <c r="B1587" s="4"/>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c r="AA1587" s="4"/>
      <c r="AB1587" s="4"/>
      <c r="AC1587" s="4"/>
    </row>
    <row r="1588">
      <c r="A1588" s="4"/>
      <c r="B1588" s="4"/>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c r="AA1588" s="4"/>
      <c r="AB1588" s="4"/>
      <c r="AC1588" s="4"/>
    </row>
    <row r="1589">
      <c r="A1589" s="4"/>
      <c r="B1589" s="4"/>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4"/>
      <c r="AB1589" s="4"/>
      <c r="AC1589" s="4"/>
    </row>
    <row r="1590">
      <c r="A1590" s="4"/>
      <c r="B1590" s="4"/>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c r="AA1590" s="4"/>
      <c r="AB1590" s="4"/>
      <c r="AC1590" s="4"/>
    </row>
    <row r="1591">
      <c r="A1591" s="4"/>
      <c r="B1591" s="4"/>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c r="AA1591" s="4"/>
      <c r="AB1591" s="4"/>
      <c r="AC1591" s="4"/>
    </row>
    <row r="1592">
      <c r="A1592" s="4"/>
      <c r="B1592" s="4"/>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c r="AA1592" s="4"/>
      <c r="AB1592" s="4"/>
      <c r="AC1592" s="4"/>
    </row>
    <row r="1593">
      <c r="A1593" s="4"/>
      <c r="B1593" s="4"/>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4"/>
      <c r="AB1593" s="4"/>
      <c r="AC1593" s="4"/>
    </row>
    <row r="1594">
      <c r="A1594" s="4"/>
      <c r="B1594" s="4"/>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4"/>
      <c r="AB1594" s="4"/>
      <c r="AC1594" s="4"/>
    </row>
    <row r="1595">
      <c r="A1595" s="4"/>
      <c r="B1595" s="4"/>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4"/>
      <c r="AB1595" s="4"/>
      <c r="AC1595" s="4"/>
    </row>
    <row r="1596">
      <c r="A1596" s="4"/>
      <c r="B1596" s="4"/>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c r="AA1596" s="4"/>
      <c r="AB1596" s="4"/>
      <c r="AC1596" s="4"/>
    </row>
    <row r="1597">
      <c r="A1597" s="4"/>
      <c r="B1597" s="4"/>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c r="AA1597" s="4"/>
      <c r="AB1597" s="4"/>
      <c r="AC1597" s="4"/>
    </row>
    <row r="1598">
      <c r="A1598" s="4"/>
      <c r="B1598" s="4"/>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c r="AA1598" s="4"/>
      <c r="AB1598" s="4"/>
      <c r="AC1598" s="4"/>
    </row>
    <row r="1599">
      <c r="A1599" s="4"/>
      <c r="B1599" s="4"/>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c r="AA1599" s="4"/>
      <c r="AB1599" s="4"/>
      <c r="AC1599" s="4"/>
    </row>
    <row r="1600">
      <c r="A1600" s="4"/>
      <c r="B1600" s="4"/>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4"/>
      <c r="AB1600" s="4"/>
      <c r="AC1600" s="4"/>
    </row>
    <row r="1601">
      <c r="A1601" s="4"/>
      <c r="B1601" s="4"/>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4"/>
      <c r="AB1601" s="4"/>
      <c r="AC1601" s="4"/>
    </row>
    <row r="1602">
      <c r="A1602" s="4"/>
      <c r="B1602" s="4"/>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c r="AA1602" s="4"/>
      <c r="AB1602" s="4"/>
      <c r="AC1602" s="4"/>
    </row>
    <row r="1603">
      <c r="A1603" s="4"/>
      <c r="B1603" s="4"/>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c r="AA1603" s="4"/>
      <c r="AB1603" s="4"/>
      <c r="AC1603" s="4"/>
    </row>
    <row r="1604">
      <c r="A1604" s="4"/>
      <c r="B1604" s="4"/>
      <c r="C1604" s="4"/>
      <c r="D1604" s="4"/>
      <c r="E1604" s="4"/>
      <c r="F1604" s="4"/>
      <c r="G1604" s="4"/>
      <c r="H1604" s="4"/>
      <c r="I1604" s="4"/>
      <c r="J1604" s="4"/>
      <c r="K1604" s="4"/>
      <c r="L1604" s="4"/>
      <c r="M1604" s="4"/>
      <c r="N1604" s="4"/>
      <c r="O1604" s="4"/>
      <c r="P1604" s="4"/>
      <c r="Q1604" s="4"/>
      <c r="R1604" s="4"/>
      <c r="S1604" s="4"/>
      <c r="T1604" s="4"/>
      <c r="U1604" s="4"/>
      <c r="V1604" s="4"/>
      <c r="W1604" s="4"/>
      <c r="X1604" s="4"/>
      <c r="Y1604" s="4"/>
      <c r="Z1604" s="4"/>
      <c r="AA1604" s="4"/>
      <c r="AB1604" s="4"/>
      <c r="AC1604" s="4"/>
    </row>
    <row r="1605">
      <c r="A1605" s="4"/>
      <c r="B1605" s="4"/>
      <c r="C1605" s="4"/>
      <c r="D1605" s="4"/>
      <c r="E1605" s="4"/>
      <c r="F1605" s="4"/>
      <c r="G1605" s="4"/>
      <c r="H1605" s="4"/>
      <c r="I1605" s="4"/>
      <c r="J1605" s="4"/>
      <c r="K1605" s="4"/>
      <c r="L1605" s="4"/>
      <c r="M1605" s="4"/>
      <c r="N1605" s="4"/>
      <c r="O1605" s="4"/>
      <c r="P1605" s="4"/>
      <c r="Q1605" s="4"/>
      <c r="R1605" s="4"/>
      <c r="S1605" s="4"/>
      <c r="T1605" s="4"/>
      <c r="U1605" s="4"/>
      <c r="V1605" s="4"/>
      <c r="W1605" s="4"/>
      <c r="X1605" s="4"/>
      <c r="Y1605" s="4"/>
      <c r="Z1605" s="4"/>
      <c r="AA1605" s="4"/>
      <c r="AB1605" s="4"/>
      <c r="AC1605" s="4"/>
    </row>
    <row r="1606">
      <c r="A1606" s="4"/>
      <c r="B1606" s="4"/>
      <c r="C1606" s="4"/>
      <c r="D1606" s="4"/>
      <c r="E1606" s="4"/>
      <c r="F1606" s="4"/>
      <c r="G1606" s="4"/>
      <c r="H1606" s="4"/>
      <c r="I1606" s="4"/>
      <c r="J1606" s="4"/>
      <c r="K1606" s="4"/>
      <c r="L1606" s="4"/>
      <c r="M1606" s="4"/>
      <c r="N1606" s="4"/>
      <c r="O1606" s="4"/>
      <c r="P1606" s="4"/>
      <c r="Q1606" s="4"/>
      <c r="R1606" s="4"/>
      <c r="S1606" s="4"/>
      <c r="T1606" s="4"/>
      <c r="U1606" s="4"/>
      <c r="V1606" s="4"/>
      <c r="W1606" s="4"/>
      <c r="X1606" s="4"/>
      <c r="Y1606" s="4"/>
      <c r="Z1606" s="4"/>
      <c r="AA1606" s="4"/>
      <c r="AB1606" s="4"/>
      <c r="AC1606" s="4"/>
    </row>
    <row r="1607">
      <c r="A1607" s="4"/>
      <c r="B1607" s="4"/>
      <c r="C1607" s="4"/>
      <c r="D1607" s="4"/>
      <c r="E1607" s="4"/>
      <c r="F1607" s="4"/>
      <c r="G1607" s="4"/>
      <c r="H1607" s="4"/>
      <c r="I1607" s="4"/>
      <c r="J1607" s="4"/>
      <c r="K1607" s="4"/>
      <c r="L1607" s="4"/>
      <c r="M1607" s="4"/>
      <c r="N1607" s="4"/>
      <c r="O1607" s="4"/>
      <c r="P1607" s="4"/>
      <c r="Q1607" s="4"/>
      <c r="R1607" s="4"/>
      <c r="S1607" s="4"/>
      <c r="T1607" s="4"/>
      <c r="U1607" s="4"/>
      <c r="V1607" s="4"/>
      <c r="W1607" s="4"/>
      <c r="X1607" s="4"/>
      <c r="Y1607" s="4"/>
      <c r="Z1607" s="4"/>
      <c r="AA1607" s="4"/>
      <c r="AB1607" s="4"/>
      <c r="AC1607" s="4"/>
    </row>
    <row r="1608">
      <c r="A1608" s="4"/>
      <c r="B1608" s="4"/>
      <c r="C1608" s="4"/>
      <c r="D1608" s="4"/>
      <c r="E1608" s="4"/>
      <c r="F1608" s="4"/>
      <c r="G1608" s="4"/>
      <c r="H1608" s="4"/>
      <c r="I1608" s="4"/>
      <c r="J1608" s="4"/>
      <c r="K1608" s="4"/>
      <c r="L1608" s="4"/>
      <c r="M1608" s="4"/>
      <c r="N1608" s="4"/>
      <c r="O1608" s="4"/>
      <c r="P1608" s="4"/>
      <c r="Q1608" s="4"/>
      <c r="R1608" s="4"/>
      <c r="S1608" s="4"/>
      <c r="T1608" s="4"/>
      <c r="U1608" s="4"/>
      <c r="V1608" s="4"/>
      <c r="W1608" s="4"/>
      <c r="X1608" s="4"/>
      <c r="Y1608" s="4"/>
      <c r="Z1608" s="4"/>
      <c r="AA1608" s="4"/>
      <c r="AB1608" s="4"/>
      <c r="AC1608" s="4"/>
    </row>
    <row r="1609">
      <c r="A1609" s="4"/>
      <c r="B1609" s="4"/>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4"/>
      <c r="AB1609" s="4"/>
      <c r="AC1609" s="4"/>
    </row>
    <row r="1610">
      <c r="A1610" s="4"/>
      <c r="B1610" s="4"/>
      <c r="C1610" s="4"/>
      <c r="D1610" s="4"/>
      <c r="E1610" s="4"/>
      <c r="F1610" s="4"/>
      <c r="G1610" s="4"/>
      <c r="H1610" s="4"/>
      <c r="I1610" s="4"/>
      <c r="J1610" s="4"/>
      <c r="K1610" s="4"/>
      <c r="L1610" s="4"/>
      <c r="M1610" s="4"/>
      <c r="N1610" s="4"/>
      <c r="O1610" s="4"/>
      <c r="P1610" s="4"/>
      <c r="Q1610" s="4"/>
      <c r="R1610" s="4"/>
      <c r="S1610" s="4"/>
      <c r="T1610" s="4"/>
      <c r="U1610" s="4"/>
      <c r="V1610" s="4"/>
      <c r="W1610" s="4"/>
      <c r="X1610" s="4"/>
      <c r="Y1610" s="4"/>
      <c r="Z1610" s="4"/>
      <c r="AA1610" s="4"/>
      <c r="AB1610" s="4"/>
      <c r="AC1610" s="4"/>
    </row>
    <row r="1611">
      <c r="A1611" s="4"/>
      <c r="B1611" s="4"/>
      <c r="C1611" s="4"/>
      <c r="D1611" s="4"/>
      <c r="E1611" s="4"/>
      <c r="F1611" s="4"/>
      <c r="G1611" s="4"/>
      <c r="H1611" s="4"/>
      <c r="I1611" s="4"/>
      <c r="J1611" s="4"/>
      <c r="K1611" s="4"/>
      <c r="L1611" s="4"/>
      <c r="M1611" s="4"/>
      <c r="N1611" s="4"/>
      <c r="O1611" s="4"/>
      <c r="P1611" s="4"/>
      <c r="Q1611" s="4"/>
      <c r="R1611" s="4"/>
      <c r="S1611" s="4"/>
      <c r="T1611" s="4"/>
      <c r="U1611" s="4"/>
      <c r="V1611" s="4"/>
      <c r="W1611" s="4"/>
      <c r="X1611" s="4"/>
      <c r="Y1611" s="4"/>
      <c r="Z1611" s="4"/>
      <c r="AA1611" s="4"/>
      <c r="AB1611" s="4"/>
      <c r="AC1611" s="4"/>
    </row>
    <row r="1612">
      <c r="A1612" s="4"/>
      <c r="B1612" s="4"/>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4"/>
      <c r="AB1612" s="4"/>
      <c r="AC1612" s="4"/>
    </row>
    <row r="1613">
      <c r="A1613" s="4"/>
      <c r="B1613" s="4"/>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4"/>
      <c r="AB1613" s="4"/>
      <c r="AC1613" s="4"/>
    </row>
    <row r="1614">
      <c r="A1614" s="4"/>
      <c r="B1614" s="4"/>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4"/>
      <c r="AB1614" s="4"/>
      <c r="AC1614" s="4"/>
    </row>
    <row r="1615">
      <c r="A1615" s="4"/>
      <c r="B1615" s="4"/>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c r="AA1615" s="4"/>
      <c r="AB1615" s="4"/>
      <c r="AC1615" s="4"/>
    </row>
    <row r="1616">
      <c r="A1616" s="4"/>
      <c r="B1616" s="4"/>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4"/>
      <c r="AB1616" s="4"/>
      <c r="AC1616" s="4"/>
    </row>
    <row r="1617">
      <c r="A1617" s="4"/>
      <c r="B1617" s="4"/>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c r="AA1617" s="4"/>
      <c r="AB1617" s="4"/>
      <c r="AC1617" s="4"/>
    </row>
    <row r="1618">
      <c r="A1618" s="4"/>
      <c r="B1618" s="4"/>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c r="AA1618" s="4"/>
      <c r="AB1618" s="4"/>
      <c r="AC1618" s="4"/>
    </row>
    <row r="1619">
      <c r="A1619" s="4"/>
      <c r="B1619" s="4"/>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c r="AA1619" s="4"/>
      <c r="AB1619" s="4"/>
      <c r="AC1619" s="4"/>
    </row>
    <row r="1620">
      <c r="A1620" s="4"/>
      <c r="B1620" s="4"/>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4"/>
      <c r="AB1620" s="4"/>
      <c r="AC1620" s="4"/>
    </row>
    <row r="1621">
      <c r="A1621" s="4"/>
      <c r="B1621" s="4"/>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c r="AA1621" s="4"/>
      <c r="AB1621" s="4"/>
      <c r="AC1621" s="4"/>
    </row>
    <row r="1622">
      <c r="A1622" s="4"/>
      <c r="B1622" s="4"/>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4"/>
      <c r="AB1622" s="4"/>
      <c r="AC1622" s="4"/>
    </row>
    <row r="1623">
      <c r="A1623" s="4"/>
      <c r="B1623" s="4"/>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4"/>
      <c r="AB1623" s="4"/>
      <c r="AC1623" s="4"/>
    </row>
    <row r="1624">
      <c r="A1624" s="4"/>
      <c r="B1624" s="4"/>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c r="AA1624" s="4"/>
      <c r="AB1624" s="4"/>
      <c r="AC1624" s="4"/>
    </row>
    <row r="1625">
      <c r="A1625" s="4"/>
      <c r="B1625" s="4"/>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c r="AA1625" s="4"/>
      <c r="AB1625" s="4"/>
      <c r="AC1625" s="4"/>
    </row>
    <row r="1626">
      <c r="A1626" s="4"/>
      <c r="B1626" s="4"/>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c r="AA1626" s="4"/>
      <c r="AB1626" s="4"/>
      <c r="AC1626" s="4"/>
    </row>
    <row r="1627">
      <c r="A1627" s="4"/>
      <c r="B1627" s="4"/>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4"/>
      <c r="AB1627" s="4"/>
      <c r="AC1627" s="4"/>
    </row>
    <row r="1628">
      <c r="A1628" s="4"/>
      <c r="B1628" s="4"/>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c r="AA1628" s="4"/>
      <c r="AB1628" s="4"/>
      <c r="AC1628" s="4"/>
    </row>
    <row r="1629">
      <c r="A1629" s="4"/>
      <c r="B1629" s="4"/>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c r="AA1629" s="4"/>
      <c r="AB1629" s="4"/>
      <c r="AC1629" s="4"/>
    </row>
    <row r="1630">
      <c r="A1630" s="4"/>
      <c r="B1630" s="4"/>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4"/>
      <c r="AB1630" s="4"/>
      <c r="AC1630" s="4"/>
    </row>
    <row r="1631">
      <c r="A1631" s="4"/>
      <c r="B1631" s="4"/>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4"/>
      <c r="AB1631" s="4"/>
      <c r="AC1631" s="4"/>
    </row>
    <row r="1632">
      <c r="A1632" s="4"/>
      <c r="B1632" s="4"/>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c r="AA1632" s="4"/>
      <c r="AB1632" s="4"/>
      <c r="AC1632" s="4"/>
    </row>
    <row r="1633">
      <c r="A1633" s="4"/>
      <c r="B1633" s="4"/>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c r="AA1633" s="4"/>
      <c r="AB1633" s="4"/>
      <c r="AC1633" s="4"/>
    </row>
    <row r="1634">
      <c r="A1634" s="4"/>
      <c r="B1634" s="4"/>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4"/>
      <c r="AB1634" s="4"/>
      <c r="AC1634" s="4"/>
    </row>
    <row r="1635">
      <c r="A1635" s="4"/>
      <c r="B1635" s="4"/>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c r="AA1635" s="4"/>
      <c r="AB1635" s="4"/>
      <c r="AC1635" s="4"/>
    </row>
    <row r="1636">
      <c r="A1636" s="4"/>
      <c r="B1636" s="4"/>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4"/>
      <c r="AB1636" s="4"/>
      <c r="AC1636" s="4"/>
    </row>
    <row r="1637">
      <c r="A1637" s="4"/>
      <c r="B1637" s="4"/>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c r="AA1637" s="4"/>
      <c r="AB1637" s="4"/>
      <c r="AC1637" s="4"/>
    </row>
    <row r="1638">
      <c r="A1638" s="4"/>
      <c r="B1638" s="4"/>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4"/>
      <c r="AB1638" s="4"/>
      <c r="AC1638" s="4"/>
    </row>
    <row r="1639">
      <c r="A1639" s="4"/>
      <c r="B1639" s="4"/>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c r="AA1639" s="4"/>
      <c r="AB1639" s="4"/>
      <c r="AC1639" s="4"/>
    </row>
    <row r="1640">
      <c r="A1640" s="4"/>
      <c r="B1640" s="4"/>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c r="AA1640" s="4"/>
      <c r="AB1640" s="4"/>
      <c r="AC1640" s="4"/>
    </row>
    <row r="1641">
      <c r="A1641" s="4"/>
      <c r="B1641" s="4"/>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c r="AA1641" s="4"/>
      <c r="AB1641" s="4"/>
      <c r="AC1641" s="4"/>
    </row>
    <row r="1642">
      <c r="A1642" s="4"/>
      <c r="B1642" s="4"/>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4"/>
      <c r="AB1642" s="4"/>
      <c r="AC1642" s="4"/>
    </row>
    <row r="1643">
      <c r="A1643" s="4"/>
      <c r="B1643" s="4"/>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c r="AA1643" s="4"/>
      <c r="AB1643" s="4"/>
      <c r="AC1643" s="4"/>
    </row>
    <row r="1644">
      <c r="A1644" s="4"/>
      <c r="B1644" s="4"/>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4"/>
      <c r="AB1644" s="4"/>
      <c r="AC1644" s="4"/>
    </row>
    <row r="1645">
      <c r="A1645" s="4"/>
      <c r="B1645" s="4"/>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c r="AA1645" s="4"/>
      <c r="AB1645" s="4"/>
      <c r="AC1645" s="4"/>
    </row>
    <row r="1646">
      <c r="A1646" s="4"/>
      <c r="B1646" s="4"/>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4"/>
      <c r="AB1646" s="4"/>
      <c r="AC1646" s="4"/>
    </row>
    <row r="1647">
      <c r="A1647" s="4"/>
      <c r="B1647" s="4"/>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c r="AA1647" s="4"/>
      <c r="AB1647" s="4"/>
      <c r="AC1647" s="4"/>
    </row>
    <row r="1648">
      <c r="A1648" s="4"/>
      <c r="B1648" s="4"/>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4"/>
      <c r="AB1648" s="4"/>
      <c r="AC1648" s="4"/>
    </row>
    <row r="1649">
      <c r="A1649" s="4"/>
      <c r="B1649" s="4"/>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c r="AA1649" s="4"/>
      <c r="AB1649" s="4"/>
      <c r="AC1649" s="4"/>
    </row>
    <row r="1650">
      <c r="A1650" s="4"/>
      <c r="B1650" s="4"/>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4"/>
      <c r="AB1650" s="4"/>
      <c r="AC1650" s="4"/>
    </row>
    <row r="1651">
      <c r="A1651" s="4"/>
      <c r="B1651" s="4"/>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4"/>
      <c r="AB1651" s="4"/>
      <c r="AC1651" s="4"/>
    </row>
    <row r="1652">
      <c r="A1652" s="4"/>
      <c r="B1652" s="4"/>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4"/>
      <c r="AB1652" s="4"/>
      <c r="AC1652" s="4"/>
    </row>
    <row r="1653">
      <c r="A1653" s="4"/>
      <c r="B1653" s="4"/>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4"/>
      <c r="AB1653" s="4"/>
      <c r="AC1653" s="4"/>
    </row>
    <row r="1654">
      <c r="A1654" s="4"/>
      <c r="B1654" s="4"/>
      <c r="C1654" s="4"/>
      <c r="D1654" s="4"/>
      <c r="E1654" s="4"/>
      <c r="F1654" s="4"/>
      <c r="G1654" s="4"/>
      <c r="H1654" s="4"/>
      <c r="I1654" s="4"/>
      <c r="J1654" s="4"/>
      <c r="K1654" s="4"/>
      <c r="L1654" s="4"/>
      <c r="M1654" s="4"/>
      <c r="N1654" s="4"/>
      <c r="O1654" s="4"/>
      <c r="P1654" s="4"/>
      <c r="Q1654" s="4"/>
      <c r="R1654" s="4"/>
      <c r="S1654" s="4"/>
      <c r="T1654" s="4"/>
      <c r="U1654" s="4"/>
      <c r="V1654" s="4"/>
      <c r="W1654" s="4"/>
      <c r="X1654" s="4"/>
      <c r="Y1654" s="4"/>
      <c r="Z1654" s="4"/>
      <c r="AA1654" s="4"/>
      <c r="AB1654" s="4"/>
      <c r="AC1654" s="4"/>
    </row>
    <row r="1655">
      <c r="A1655" s="4"/>
      <c r="B1655" s="4"/>
      <c r="C1655" s="4"/>
      <c r="D1655" s="4"/>
      <c r="E1655" s="4"/>
      <c r="F1655" s="4"/>
      <c r="G1655" s="4"/>
      <c r="H1655" s="4"/>
      <c r="I1655" s="4"/>
      <c r="J1655" s="4"/>
      <c r="K1655" s="4"/>
      <c r="L1655" s="4"/>
      <c r="M1655" s="4"/>
      <c r="N1655" s="4"/>
      <c r="O1655" s="4"/>
      <c r="P1655" s="4"/>
      <c r="Q1655" s="4"/>
      <c r="R1655" s="4"/>
      <c r="S1655" s="4"/>
      <c r="T1655" s="4"/>
      <c r="U1655" s="4"/>
      <c r="V1655" s="4"/>
      <c r="W1655" s="4"/>
      <c r="X1655" s="4"/>
      <c r="Y1655" s="4"/>
      <c r="Z1655" s="4"/>
      <c r="AA1655" s="4"/>
      <c r="AB1655" s="4"/>
      <c r="AC1655" s="4"/>
    </row>
    <row r="1656">
      <c r="A1656" s="4"/>
      <c r="B1656" s="4"/>
      <c r="C1656" s="4"/>
      <c r="D1656" s="4"/>
      <c r="E1656" s="4"/>
      <c r="F1656" s="4"/>
      <c r="G1656" s="4"/>
      <c r="H1656" s="4"/>
      <c r="I1656" s="4"/>
      <c r="J1656" s="4"/>
      <c r="K1656" s="4"/>
      <c r="L1656" s="4"/>
      <c r="M1656" s="4"/>
      <c r="N1656" s="4"/>
      <c r="O1656" s="4"/>
      <c r="P1656" s="4"/>
      <c r="Q1656" s="4"/>
      <c r="R1656" s="4"/>
      <c r="S1656" s="4"/>
      <c r="T1656" s="4"/>
      <c r="U1656" s="4"/>
      <c r="V1656" s="4"/>
      <c r="W1656" s="4"/>
      <c r="X1656" s="4"/>
      <c r="Y1656" s="4"/>
      <c r="Z1656" s="4"/>
      <c r="AA1656" s="4"/>
      <c r="AB1656" s="4"/>
      <c r="AC1656" s="4"/>
    </row>
    <row r="1657">
      <c r="A1657" s="4"/>
      <c r="B1657" s="4"/>
      <c r="C1657" s="4"/>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4"/>
      <c r="AB1657" s="4"/>
      <c r="AC1657" s="4"/>
    </row>
    <row r="1658">
      <c r="A1658" s="4"/>
      <c r="B1658" s="4"/>
      <c r="C1658" s="4"/>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4"/>
      <c r="AB1658" s="4"/>
      <c r="AC1658" s="4"/>
    </row>
    <row r="1659">
      <c r="A1659" s="4"/>
      <c r="B1659" s="4"/>
      <c r="C1659" s="4"/>
      <c r="D1659" s="4"/>
      <c r="E1659" s="4"/>
      <c r="F1659" s="4"/>
      <c r="G1659" s="4"/>
      <c r="H1659" s="4"/>
      <c r="I1659" s="4"/>
      <c r="J1659" s="4"/>
      <c r="K1659" s="4"/>
      <c r="L1659" s="4"/>
      <c r="M1659" s="4"/>
      <c r="N1659" s="4"/>
      <c r="O1659" s="4"/>
      <c r="P1659" s="4"/>
      <c r="Q1659" s="4"/>
      <c r="R1659" s="4"/>
      <c r="S1659" s="4"/>
      <c r="T1659" s="4"/>
      <c r="U1659" s="4"/>
      <c r="V1659" s="4"/>
      <c r="W1659" s="4"/>
      <c r="X1659" s="4"/>
      <c r="Y1659" s="4"/>
      <c r="Z1659" s="4"/>
      <c r="AA1659" s="4"/>
      <c r="AB1659" s="4"/>
      <c r="AC1659" s="4"/>
    </row>
    <row r="1660">
      <c r="A1660" s="4"/>
      <c r="B1660" s="4"/>
      <c r="C1660" s="4"/>
      <c r="D1660" s="4"/>
      <c r="E1660" s="4"/>
      <c r="F1660" s="4"/>
      <c r="G1660" s="4"/>
      <c r="H1660" s="4"/>
      <c r="I1660" s="4"/>
      <c r="J1660" s="4"/>
      <c r="K1660" s="4"/>
      <c r="L1660" s="4"/>
      <c r="M1660" s="4"/>
      <c r="N1660" s="4"/>
      <c r="O1660" s="4"/>
      <c r="P1660" s="4"/>
      <c r="Q1660" s="4"/>
      <c r="R1660" s="4"/>
      <c r="S1660" s="4"/>
      <c r="T1660" s="4"/>
      <c r="U1660" s="4"/>
      <c r="V1660" s="4"/>
      <c r="W1660" s="4"/>
      <c r="X1660" s="4"/>
      <c r="Y1660" s="4"/>
      <c r="Z1660" s="4"/>
      <c r="AA1660" s="4"/>
      <c r="AB1660" s="4"/>
      <c r="AC1660" s="4"/>
    </row>
    <row r="1661">
      <c r="A1661" s="4"/>
      <c r="B1661" s="4"/>
      <c r="C1661" s="4"/>
      <c r="D1661" s="4"/>
      <c r="E1661" s="4"/>
      <c r="F1661" s="4"/>
      <c r="G1661" s="4"/>
      <c r="H1661" s="4"/>
      <c r="I1661" s="4"/>
      <c r="J1661" s="4"/>
      <c r="K1661" s="4"/>
      <c r="L1661" s="4"/>
      <c r="M1661" s="4"/>
      <c r="N1661" s="4"/>
      <c r="O1661" s="4"/>
      <c r="P1661" s="4"/>
      <c r="Q1661" s="4"/>
      <c r="R1661" s="4"/>
      <c r="S1661" s="4"/>
      <c r="T1661" s="4"/>
      <c r="U1661" s="4"/>
      <c r="V1661" s="4"/>
      <c r="W1661" s="4"/>
      <c r="X1661" s="4"/>
      <c r="Y1661" s="4"/>
      <c r="Z1661" s="4"/>
      <c r="AA1661" s="4"/>
      <c r="AB1661" s="4"/>
      <c r="AC1661" s="4"/>
    </row>
    <row r="1662">
      <c r="A1662" s="4"/>
      <c r="B1662" s="4"/>
      <c r="C1662" s="4"/>
      <c r="D1662" s="4"/>
      <c r="E1662" s="4"/>
      <c r="F1662" s="4"/>
      <c r="G1662" s="4"/>
      <c r="H1662" s="4"/>
      <c r="I1662" s="4"/>
      <c r="J1662" s="4"/>
      <c r="K1662" s="4"/>
      <c r="L1662" s="4"/>
      <c r="M1662" s="4"/>
      <c r="N1662" s="4"/>
      <c r="O1662" s="4"/>
      <c r="P1662" s="4"/>
      <c r="Q1662" s="4"/>
      <c r="R1662" s="4"/>
      <c r="S1662" s="4"/>
      <c r="T1662" s="4"/>
      <c r="U1662" s="4"/>
      <c r="V1662" s="4"/>
      <c r="W1662" s="4"/>
      <c r="X1662" s="4"/>
      <c r="Y1662" s="4"/>
      <c r="Z1662" s="4"/>
      <c r="AA1662" s="4"/>
      <c r="AB1662" s="4"/>
      <c r="AC1662" s="4"/>
    </row>
    <row r="1663">
      <c r="A1663" s="4"/>
      <c r="B1663" s="4"/>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4"/>
      <c r="AB1663" s="4"/>
      <c r="AC1663" s="4"/>
    </row>
    <row r="1664">
      <c r="A1664" s="4"/>
      <c r="B1664" s="4"/>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c r="AA1664" s="4"/>
      <c r="AB1664" s="4"/>
      <c r="AC1664" s="4"/>
    </row>
    <row r="1665">
      <c r="A1665" s="4"/>
      <c r="B1665" s="4"/>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c r="AA1665" s="4"/>
      <c r="AB1665" s="4"/>
      <c r="AC1665" s="4"/>
    </row>
    <row r="1666">
      <c r="A1666" s="4"/>
      <c r="B1666" s="4"/>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c r="AA1666" s="4"/>
      <c r="AB1666" s="4"/>
      <c r="AC1666" s="4"/>
    </row>
    <row r="1667">
      <c r="A1667" s="4"/>
      <c r="B1667" s="4"/>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c r="AA1667" s="4"/>
      <c r="AB1667" s="4"/>
      <c r="AC1667" s="4"/>
    </row>
    <row r="1668">
      <c r="A1668" s="4"/>
      <c r="B1668" s="4"/>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c r="AA1668" s="4"/>
      <c r="AB1668" s="4"/>
      <c r="AC1668" s="4"/>
    </row>
    <row r="1669">
      <c r="A1669" s="4"/>
      <c r="B1669" s="4"/>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c r="AA1669" s="4"/>
      <c r="AB1669" s="4"/>
      <c r="AC1669" s="4"/>
    </row>
    <row r="1670">
      <c r="A1670" s="4"/>
      <c r="B1670" s="4"/>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4"/>
      <c r="AB1670" s="4"/>
      <c r="AC1670" s="4"/>
    </row>
    <row r="1671">
      <c r="A1671" s="4"/>
      <c r="B1671" s="4"/>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c r="AA1671" s="4"/>
      <c r="AB1671" s="4"/>
      <c r="AC1671" s="4"/>
    </row>
    <row r="1672">
      <c r="A1672" s="4"/>
      <c r="B1672" s="4"/>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c r="AA1672" s="4"/>
      <c r="AB1672" s="4"/>
      <c r="AC1672" s="4"/>
    </row>
    <row r="1673">
      <c r="A1673" s="4"/>
      <c r="B1673" s="4"/>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4"/>
      <c r="AB1673" s="4"/>
      <c r="AC1673" s="4"/>
    </row>
    <row r="1674">
      <c r="A1674" s="4"/>
      <c r="B1674" s="4"/>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4"/>
      <c r="AB1674" s="4"/>
      <c r="AC1674" s="4"/>
    </row>
    <row r="1675">
      <c r="A1675" s="4"/>
      <c r="B1675" s="4"/>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4"/>
      <c r="AB1675" s="4"/>
      <c r="AC1675" s="4"/>
    </row>
    <row r="1676">
      <c r="A1676" s="4"/>
      <c r="B1676" s="4"/>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c r="AA1676" s="4"/>
      <c r="AB1676" s="4"/>
      <c r="AC1676" s="4"/>
    </row>
    <row r="1677">
      <c r="A1677" s="4"/>
      <c r="B1677" s="4"/>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c r="AA1677" s="4"/>
      <c r="AB1677" s="4"/>
      <c r="AC1677" s="4"/>
    </row>
    <row r="1678">
      <c r="A1678" s="4"/>
      <c r="B1678" s="4"/>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c r="AA1678" s="4"/>
      <c r="AB1678" s="4"/>
      <c r="AC1678" s="4"/>
    </row>
    <row r="1679">
      <c r="A1679" s="4"/>
      <c r="B1679" s="4"/>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c r="AA1679" s="4"/>
      <c r="AB1679" s="4"/>
      <c r="AC1679" s="4"/>
    </row>
    <row r="1680">
      <c r="A1680" s="4"/>
      <c r="B1680" s="4"/>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c r="AA1680" s="4"/>
      <c r="AB1680" s="4"/>
      <c r="AC1680" s="4"/>
    </row>
    <row r="1681">
      <c r="A1681" s="4"/>
      <c r="B1681" s="4"/>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c r="AA1681" s="4"/>
      <c r="AB1681" s="4"/>
      <c r="AC1681" s="4"/>
    </row>
    <row r="1682">
      <c r="A1682" s="4"/>
      <c r="B1682" s="4"/>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c r="AA1682" s="4"/>
      <c r="AB1682" s="4"/>
      <c r="AC1682" s="4"/>
    </row>
    <row r="1683">
      <c r="A1683" s="4"/>
      <c r="B1683" s="4"/>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4"/>
      <c r="AB1683" s="4"/>
      <c r="AC1683" s="4"/>
    </row>
    <row r="1684">
      <c r="A1684" s="4"/>
      <c r="B1684" s="4"/>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c r="AA1684" s="4"/>
      <c r="AB1684" s="4"/>
      <c r="AC1684" s="4"/>
    </row>
    <row r="1685">
      <c r="A1685" s="4"/>
      <c r="B1685" s="4"/>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c r="AA1685" s="4"/>
      <c r="AB1685" s="4"/>
      <c r="AC1685" s="4"/>
    </row>
    <row r="1686">
      <c r="A1686" s="4"/>
      <c r="B1686" s="4"/>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4"/>
      <c r="AB1686" s="4"/>
      <c r="AC1686" s="4"/>
    </row>
    <row r="1687">
      <c r="A1687" s="4"/>
      <c r="B1687" s="4"/>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4"/>
      <c r="AB1687" s="4"/>
      <c r="AC1687" s="4"/>
    </row>
    <row r="1688">
      <c r="A1688" s="4"/>
      <c r="B1688" s="4"/>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c r="AA1688" s="4"/>
      <c r="AB1688" s="4"/>
      <c r="AC1688" s="4"/>
    </row>
    <row r="1689">
      <c r="A1689" s="4"/>
      <c r="B1689" s="4"/>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c r="AA1689" s="4"/>
      <c r="AB1689" s="4"/>
      <c r="AC1689" s="4"/>
    </row>
    <row r="1690">
      <c r="A1690" s="4"/>
      <c r="B1690" s="4"/>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4"/>
      <c r="AB1690" s="4"/>
      <c r="AC1690" s="4"/>
    </row>
    <row r="1691">
      <c r="A1691" s="4"/>
      <c r="B1691" s="4"/>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c r="AA1691" s="4"/>
      <c r="AB1691" s="4"/>
      <c r="AC1691" s="4"/>
    </row>
    <row r="1692">
      <c r="A1692" s="4"/>
      <c r="B1692" s="4"/>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c r="AA1692" s="4"/>
      <c r="AB1692" s="4"/>
      <c r="AC1692" s="4"/>
    </row>
    <row r="1693">
      <c r="A1693" s="4"/>
      <c r="B1693" s="4"/>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4"/>
      <c r="AB1693" s="4"/>
      <c r="AC1693" s="4"/>
    </row>
    <row r="1694">
      <c r="A1694" s="4"/>
      <c r="B1694" s="4"/>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c r="AA1694" s="4"/>
      <c r="AB1694" s="4"/>
      <c r="AC1694" s="4"/>
    </row>
    <row r="1695">
      <c r="A1695" s="4"/>
      <c r="B1695" s="4"/>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4"/>
      <c r="AB1695" s="4"/>
      <c r="AC1695" s="4"/>
    </row>
    <row r="1696">
      <c r="A1696" s="4"/>
      <c r="B1696" s="4"/>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4"/>
      <c r="AB1696" s="4"/>
      <c r="AC1696" s="4"/>
    </row>
    <row r="1697">
      <c r="A1697" s="4"/>
      <c r="B1697" s="4"/>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4"/>
      <c r="AB1697" s="4"/>
      <c r="AC1697" s="4"/>
    </row>
    <row r="1698">
      <c r="A1698" s="4"/>
      <c r="B1698" s="4"/>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c r="AA1698" s="4"/>
      <c r="AB1698" s="4"/>
      <c r="AC1698" s="4"/>
    </row>
    <row r="1699">
      <c r="A1699" s="4"/>
      <c r="B1699" s="4"/>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c r="AA1699" s="4"/>
      <c r="AB1699" s="4"/>
      <c r="AC1699" s="4"/>
    </row>
    <row r="1700">
      <c r="A1700" s="4"/>
      <c r="B1700" s="4"/>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c r="AA1700" s="4"/>
      <c r="AB1700" s="4"/>
      <c r="AC1700" s="4"/>
    </row>
    <row r="1701">
      <c r="A1701" s="4"/>
      <c r="B1701" s="4"/>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c r="AA1701" s="4"/>
      <c r="AB1701" s="4"/>
      <c r="AC1701" s="4"/>
    </row>
    <row r="1702">
      <c r="A1702" s="4"/>
      <c r="B1702" s="4"/>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c r="AA1702" s="4"/>
      <c r="AB1702" s="4"/>
      <c r="AC1702" s="4"/>
    </row>
    <row r="1703">
      <c r="A1703" s="4"/>
      <c r="B1703" s="4"/>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c r="AA1703" s="4"/>
      <c r="AB1703" s="4"/>
      <c r="AC1703" s="4"/>
    </row>
    <row r="1704">
      <c r="A1704" s="4"/>
      <c r="B1704" s="4"/>
      <c r="C1704" s="4"/>
      <c r="D1704" s="4"/>
      <c r="E1704" s="4"/>
      <c r="F1704" s="4"/>
      <c r="G1704" s="4"/>
      <c r="H1704" s="4"/>
      <c r="I1704" s="4"/>
      <c r="J1704" s="4"/>
      <c r="K1704" s="4"/>
      <c r="L1704" s="4"/>
      <c r="M1704" s="4"/>
      <c r="N1704" s="4"/>
      <c r="O1704" s="4"/>
      <c r="P1704" s="4"/>
      <c r="Q1704" s="4"/>
      <c r="R1704" s="4"/>
      <c r="S1704" s="4"/>
      <c r="T1704" s="4"/>
      <c r="U1704" s="4"/>
      <c r="V1704" s="4"/>
      <c r="W1704" s="4"/>
      <c r="X1704" s="4"/>
      <c r="Y1704" s="4"/>
      <c r="Z1704" s="4"/>
      <c r="AA1704" s="4"/>
      <c r="AB1704" s="4"/>
      <c r="AC1704" s="4"/>
    </row>
    <row r="1705">
      <c r="A1705" s="4"/>
      <c r="B1705" s="4"/>
      <c r="C1705" s="4"/>
      <c r="D1705" s="4"/>
      <c r="E1705" s="4"/>
      <c r="F1705" s="4"/>
      <c r="G1705" s="4"/>
      <c r="H1705" s="4"/>
      <c r="I1705" s="4"/>
      <c r="J1705" s="4"/>
      <c r="K1705" s="4"/>
      <c r="L1705" s="4"/>
      <c r="M1705" s="4"/>
      <c r="N1705" s="4"/>
      <c r="O1705" s="4"/>
      <c r="P1705" s="4"/>
      <c r="Q1705" s="4"/>
      <c r="R1705" s="4"/>
      <c r="S1705" s="4"/>
      <c r="T1705" s="4"/>
      <c r="U1705" s="4"/>
      <c r="V1705" s="4"/>
      <c r="W1705" s="4"/>
      <c r="X1705" s="4"/>
      <c r="Y1705" s="4"/>
      <c r="Z1705" s="4"/>
      <c r="AA1705" s="4"/>
      <c r="AB1705" s="4"/>
      <c r="AC1705" s="4"/>
    </row>
    <row r="1706">
      <c r="A1706" s="4"/>
      <c r="B1706" s="4"/>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4"/>
      <c r="AB1706" s="4"/>
      <c r="AC1706" s="4"/>
    </row>
    <row r="1707">
      <c r="A1707" s="4"/>
      <c r="B1707" s="4"/>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4"/>
      <c r="AB1707" s="4"/>
      <c r="AC1707" s="4"/>
    </row>
    <row r="1708">
      <c r="A1708" s="4"/>
      <c r="B1708" s="4"/>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4"/>
      <c r="AB1708" s="4"/>
      <c r="AC1708" s="4"/>
    </row>
    <row r="1709">
      <c r="A1709" s="4"/>
      <c r="B1709" s="4"/>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4"/>
      <c r="AB1709" s="4"/>
      <c r="AC1709" s="4"/>
    </row>
    <row r="1710">
      <c r="A1710" s="4"/>
      <c r="B1710" s="4"/>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4"/>
      <c r="AB1710" s="4"/>
      <c r="AC1710" s="4"/>
    </row>
    <row r="1711">
      <c r="A1711" s="4"/>
      <c r="B1711" s="4"/>
      <c r="C1711" s="4"/>
      <c r="D1711" s="4"/>
      <c r="E1711" s="4"/>
      <c r="F1711" s="4"/>
      <c r="G1711" s="4"/>
      <c r="H1711" s="4"/>
      <c r="I1711" s="4"/>
      <c r="J1711" s="4"/>
      <c r="K1711" s="4"/>
      <c r="L1711" s="4"/>
      <c r="M1711" s="4"/>
      <c r="N1711" s="4"/>
      <c r="O1711" s="4"/>
      <c r="P1711" s="4"/>
      <c r="Q1711" s="4"/>
      <c r="R1711" s="4"/>
      <c r="S1711" s="4"/>
      <c r="T1711" s="4"/>
      <c r="U1711" s="4"/>
      <c r="V1711" s="4"/>
      <c r="W1711" s="4"/>
      <c r="X1711" s="4"/>
      <c r="Y1711" s="4"/>
      <c r="Z1711" s="4"/>
      <c r="AA1711" s="4"/>
      <c r="AB1711" s="4"/>
      <c r="AC1711" s="4"/>
    </row>
    <row r="1712">
      <c r="A1712" s="4"/>
      <c r="B1712" s="4"/>
      <c r="C1712" s="4"/>
      <c r="D1712" s="4"/>
      <c r="E1712" s="4"/>
      <c r="F1712" s="4"/>
      <c r="G1712" s="4"/>
      <c r="H1712" s="4"/>
      <c r="I1712" s="4"/>
      <c r="J1712" s="4"/>
      <c r="K1712" s="4"/>
      <c r="L1712" s="4"/>
      <c r="M1712" s="4"/>
      <c r="N1712" s="4"/>
      <c r="O1712" s="4"/>
      <c r="P1712" s="4"/>
      <c r="Q1712" s="4"/>
      <c r="R1712" s="4"/>
      <c r="S1712" s="4"/>
      <c r="T1712" s="4"/>
      <c r="U1712" s="4"/>
      <c r="V1712" s="4"/>
      <c r="W1712" s="4"/>
      <c r="X1712" s="4"/>
      <c r="Y1712" s="4"/>
      <c r="Z1712" s="4"/>
      <c r="AA1712" s="4"/>
      <c r="AB1712" s="4"/>
      <c r="AC1712" s="4"/>
    </row>
    <row r="1713">
      <c r="A1713" s="4"/>
      <c r="B1713" s="4"/>
      <c r="C1713" s="4"/>
      <c r="D1713" s="4"/>
      <c r="E1713" s="4"/>
      <c r="F1713" s="4"/>
      <c r="G1713" s="4"/>
      <c r="H1713" s="4"/>
      <c r="I1713" s="4"/>
      <c r="J1713" s="4"/>
      <c r="K1713" s="4"/>
      <c r="L1713" s="4"/>
      <c r="M1713" s="4"/>
      <c r="N1713" s="4"/>
      <c r="O1713" s="4"/>
      <c r="P1713" s="4"/>
      <c r="Q1713" s="4"/>
      <c r="R1713" s="4"/>
      <c r="S1713" s="4"/>
      <c r="T1713" s="4"/>
      <c r="U1713" s="4"/>
      <c r="V1713" s="4"/>
      <c r="W1713" s="4"/>
      <c r="X1713" s="4"/>
      <c r="Y1713" s="4"/>
      <c r="Z1713" s="4"/>
      <c r="AA1713" s="4"/>
      <c r="AB1713" s="4"/>
      <c r="AC1713" s="4"/>
    </row>
    <row r="1714">
      <c r="A1714" s="4"/>
      <c r="B1714" s="4"/>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c r="AA1714" s="4"/>
      <c r="AB1714" s="4"/>
      <c r="AC1714" s="4"/>
    </row>
    <row r="1715">
      <c r="A1715" s="4"/>
      <c r="B1715" s="4"/>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c r="AA1715" s="4"/>
      <c r="AB1715" s="4"/>
      <c r="AC1715" s="4"/>
    </row>
    <row r="1716">
      <c r="A1716" s="4"/>
      <c r="B1716" s="4"/>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c r="AA1716" s="4"/>
      <c r="AB1716" s="4"/>
      <c r="AC1716" s="4"/>
    </row>
    <row r="1717">
      <c r="A1717" s="4"/>
      <c r="B1717" s="4"/>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c r="AA1717" s="4"/>
      <c r="AB1717" s="4"/>
      <c r="AC1717" s="4"/>
    </row>
    <row r="1718">
      <c r="A1718" s="4"/>
      <c r="B1718" s="4"/>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c r="AA1718" s="4"/>
      <c r="AB1718" s="4"/>
      <c r="AC1718" s="4"/>
    </row>
    <row r="1719">
      <c r="A1719" s="4"/>
      <c r="B1719" s="4"/>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4"/>
      <c r="AB1719" s="4"/>
      <c r="AC1719" s="4"/>
    </row>
    <row r="1720">
      <c r="A1720" s="4"/>
      <c r="B1720" s="4"/>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c r="AA1720" s="4"/>
      <c r="AB1720" s="4"/>
      <c r="AC1720" s="4"/>
    </row>
    <row r="1721">
      <c r="A1721" s="4"/>
      <c r="B1721" s="4"/>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4"/>
      <c r="AB1721" s="4"/>
      <c r="AC1721" s="4"/>
    </row>
    <row r="1722">
      <c r="A1722" s="4"/>
      <c r="B1722" s="4"/>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c r="AA1722" s="4"/>
      <c r="AB1722" s="4"/>
      <c r="AC1722" s="4"/>
    </row>
    <row r="1723">
      <c r="A1723" s="4"/>
      <c r="B1723" s="4"/>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c r="AA1723" s="4"/>
      <c r="AB1723" s="4"/>
      <c r="AC1723" s="4"/>
    </row>
    <row r="1724">
      <c r="A1724" s="4"/>
      <c r="B1724" s="4"/>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4"/>
      <c r="AB1724" s="4"/>
      <c r="AC1724" s="4"/>
    </row>
    <row r="1725">
      <c r="A1725" s="4"/>
      <c r="B1725" s="4"/>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c r="AA1725" s="4"/>
      <c r="AB1725" s="4"/>
      <c r="AC1725" s="4"/>
    </row>
    <row r="1726">
      <c r="A1726" s="4"/>
      <c r="B1726" s="4"/>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4"/>
      <c r="AB1726" s="4"/>
      <c r="AC1726" s="4"/>
    </row>
    <row r="1727">
      <c r="A1727" s="4"/>
      <c r="B1727" s="4"/>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c r="AA1727" s="4"/>
      <c r="AB1727" s="4"/>
      <c r="AC1727" s="4"/>
    </row>
    <row r="1728">
      <c r="A1728" s="4"/>
      <c r="B1728" s="4"/>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4"/>
      <c r="AB1728" s="4"/>
      <c r="AC1728" s="4"/>
    </row>
    <row r="1729">
      <c r="A1729" s="4"/>
      <c r="B1729" s="4"/>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c r="AA1729" s="4"/>
      <c r="AB1729" s="4"/>
      <c r="AC1729" s="4"/>
    </row>
    <row r="1730">
      <c r="A1730" s="4"/>
      <c r="B1730" s="4"/>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4"/>
      <c r="AB1730" s="4"/>
      <c r="AC1730" s="4"/>
    </row>
    <row r="1731">
      <c r="A1731" s="4"/>
      <c r="B1731" s="4"/>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c r="AA1731" s="4"/>
      <c r="AB1731" s="4"/>
      <c r="AC1731" s="4"/>
    </row>
    <row r="1732">
      <c r="A1732" s="4"/>
      <c r="B1732" s="4"/>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c r="AA1732" s="4"/>
      <c r="AB1732" s="4"/>
      <c r="AC1732" s="4"/>
    </row>
    <row r="1733">
      <c r="A1733" s="4"/>
      <c r="B1733" s="4"/>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4"/>
      <c r="AB1733" s="4"/>
      <c r="AC1733" s="4"/>
    </row>
    <row r="1734">
      <c r="A1734" s="4"/>
      <c r="B1734" s="4"/>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4"/>
      <c r="AB1734" s="4"/>
      <c r="AC1734" s="4"/>
    </row>
    <row r="1735">
      <c r="A1735" s="4"/>
      <c r="B1735" s="4"/>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c r="AA1735" s="4"/>
      <c r="AB1735" s="4"/>
      <c r="AC1735" s="4"/>
    </row>
    <row r="1736">
      <c r="A1736" s="4"/>
      <c r="B1736" s="4"/>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c r="AA1736" s="4"/>
      <c r="AB1736" s="4"/>
      <c r="AC1736" s="4"/>
    </row>
    <row r="1737">
      <c r="A1737" s="4"/>
      <c r="B1737" s="4"/>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c r="AA1737" s="4"/>
      <c r="AB1737" s="4"/>
      <c r="AC1737" s="4"/>
    </row>
    <row r="1738">
      <c r="A1738" s="4"/>
      <c r="B1738" s="4"/>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c r="AA1738" s="4"/>
      <c r="AB1738" s="4"/>
      <c r="AC1738" s="4"/>
    </row>
    <row r="1739">
      <c r="A1739" s="4"/>
      <c r="B1739" s="4"/>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4"/>
      <c r="AB1739" s="4"/>
      <c r="AC1739" s="4"/>
    </row>
    <row r="1740">
      <c r="A1740" s="4"/>
      <c r="B1740" s="4"/>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c r="AA1740" s="4"/>
      <c r="AB1740" s="4"/>
      <c r="AC1740" s="4"/>
    </row>
    <row r="1741">
      <c r="A1741" s="4"/>
      <c r="B1741" s="4"/>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c r="AA1741" s="4"/>
      <c r="AB1741" s="4"/>
      <c r="AC1741" s="4"/>
    </row>
    <row r="1742">
      <c r="A1742" s="4"/>
      <c r="B1742" s="4"/>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c r="AA1742" s="4"/>
      <c r="AB1742" s="4"/>
      <c r="AC1742" s="4"/>
    </row>
    <row r="1743">
      <c r="A1743" s="4"/>
      <c r="B1743" s="4"/>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c r="AA1743" s="4"/>
      <c r="AB1743" s="4"/>
      <c r="AC1743" s="4"/>
    </row>
    <row r="1744">
      <c r="A1744" s="4"/>
      <c r="B1744" s="4"/>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4"/>
      <c r="AB1744" s="4"/>
      <c r="AC1744" s="4"/>
    </row>
    <row r="1745">
      <c r="A1745" s="4"/>
      <c r="B1745" s="4"/>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4"/>
      <c r="AB1745" s="4"/>
      <c r="AC1745" s="4"/>
    </row>
    <row r="1746">
      <c r="A1746" s="4"/>
      <c r="B1746" s="4"/>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c r="AA1746" s="4"/>
      <c r="AB1746" s="4"/>
      <c r="AC1746" s="4"/>
    </row>
    <row r="1747">
      <c r="A1747" s="4"/>
      <c r="B1747" s="4"/>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4"/>
      <c r="AB1747" s="4"/>
      <c r="AC1747" s="4"/>
    </row>
    <row r="1748">
      <c r="A1748" s="4"/>
      <c r="B1748" s="4"/>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c r="AA1748" s="4"/>
      <c r="AB1748" s="4"/>
      <c r="AC1748" s="4"/>
    </row>
    <row r="1749">
      <c r="A1749" s="4"/>
      <c r="B1749" s="4"/>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4"/>
      <c r="AB1749" s="4"/>
      <c r="AC1749" s="4"/>
    </row>
    <row r="1750">
      <c r="A1750" s="4"/>
      <c r="B1750" s="4"/>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4"/>
      <c r="AB1750" s="4"/>
      <c r="AC1750" s="4"/>
    </row>
    <row r="1751">
      <c r="A1751" s="4"/>
      <c r="B1751" s="4"/>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c r="AA1751" s="4"/>
      <c r="AB1751" s="4"/>
      <c r="AC1751" s="4"/>
    </row>
    <row r="1752">
      <c r="A1752" s="4"/>
      <c r="B1752" s="4"/>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4"/>
      <c r="AB1752" s="4"/>
      <c r="AC1752" s="4"/>
    </row>
    <row r="1753">
      <c r="A1753" s="4"/>
      <c r="B1753" s="4"/>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4"/>
      <c r="AB1753" s="4"/>
      <c r="AC1753" s="4"/>
    </row>
    <row r="1754">
      <c r="A1754" s="4"/>
      <c r="B1754" s="4"/>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4"/>
      <c r="AB1754" s="4"/>
      <c r="AC1754" s="4"/>
    </row>
    <row r="1755">
      <c r="A1755" s="4"/>
      <c r="B1755" s="4"/>
      <c r="C1755" s="4"/>
      <c r="D1755" s="4"/>
      <c r="E1755" s="4"/>
      <c r="F1755" s="4"/>
      <c r="G1755" s="4"/>
      <c r="H1755" s="4"/>
      <c r="I1755" s="4"/>
      <c r="J1755" s="4"/>
      <c r="K1755" s="4"/>
      <c r="L1755" s="4"/>
      <c r="M1755" s="4"/>
      <c r="N1755" s="4"/>
      <c r="O1755" s="4"/>
      <c r="P1755" s="4"/>
      <c r="Q1755" s="4"/>
      <c r="R1755" s="4"/>
      <c r="S1755" s="4"/>
      <c r="T1755" s="4"/>
      <c r="U1755" s="4"/>
      <c r="V1755" s="4"/>
      <c r="W1755" s="4"/>
      <c r="X1755" s="4"/>
      <c r="Y1755" s="4"/>
      <c r="Z1755" s="4"/>
      <c r="AA1755" s="4"/>
      <c r="AB1755" s="4"/>
      <c r="AC1755" s="4"/>
    </row>
    <row r="1756">
      <c r="A1756" s="4"/>
      <c r="B1756" s="4"/>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4"/>
      <c r="AB1756" s="4"/>
      <c r="AC1756" s="4"/>
    </row>
    <row r="1757">
      <c r="A1757" s="4"/>
      <c r="B1757" s="4"/>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4"/>
      <c r="AB1757" s="4"/>
      <c r="AC1757" s="4"/>
    </row>
    <row r="1758">
      <c r="A1758" s="4"/>
      <c r="B1758" s="4"/>
      <c r="C1758" s="4"/>
      <c r="D1758" s="4"/>
      <c r="E1758" s="4"/>
      <c r="F1758" s="4"/>
      <c r="G1758" s="4"/>
      <c r="H1758" s="4"/>
      <c r="I1758" s="4"/>
      <c r="J1758" s="4"/>
      <c r="K1758" s="4"/>
      <c r="L1758" s="4"/>
      <c r="M1758" s="4"/>
      <c r="N1758" s="4"/>
      <c r="O1758" s="4"/>
      <c r="P1758" s="4"/>
      <c r="Q1758" s="4"/>
      <c r="R1758" s="4"/>
      <c r="S1758" s="4"/>
      <c r="T1758" s="4"/>
      <c r="U1758" s="4"/>
      <c r="V1758" s="4"/>
      <c r="W1758" s="4"/>
      <c r="X1758" s="4"/>
      <c r="Y1758" s="4"/>
      <c r="Z1758" s="4"/>
      <c r="AA1758" s="4"/>
      <c r="AB1758" s="4"/>
      <c r="AC1758" s="4"/>
    </row>
    <row r="1759">
      <c r="A1759" s="4"/>
      <c r="B1759" s="4"/>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4"/>
      <c r="AB1759" s="4"/>
      <c r="AC1759" s="4"/>
    </row>
    <row r="1760">
      <c r="A1760" s="4"/>
      <c r="B1760" s="4"/>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4"/>
      <c r="AB1760" s="4"/>
      <c r="AC1760" s="4"/>
    </row>
    <row r="1761">
      <c r="A1761" s="4"/>
      <c r="B1761" s="4"/>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4"/>
      <c r="AB1761" s="4"/>
      <c r="AC1761" s="4"/>
    </row>
    <row r="1762">
      <c r="A1762" s="4"/>
      <c r="B1762" s="4"/>
      <c r="C1762" s="4"/>
      <c r="D1762" s="4"/>
      <c r="E1762" s="4"/>
      <c r="F1762" s="4"/>
      <c r="G1762" s="4"/>
      <c r="H1762" s="4"/>
      <c r="I1762" s="4"/>
      <c r="J1762" s="4"/>
      <c r="K1762" s="4"/>
      <c r="L1762" s="4"/>
      <c r="M1762" s="4"/>
      <c r="N1762" s="4"/>
      <c r="O1762" s="4"/>
      <c r="P1762" s="4"/>
      <c r="Q1762" s="4"/>
      <c r="R1762" s="4"/>
      <c r="S1762" s="4"/>
      <c r="T1762" s="4"/>
      <c r="U1762" s="4"/>
      <c r="V1762" s="4"/>
      <c r="W1762" s="4"/>
      <c r="X1762" s="4"/>
      <c r="Y1762" s="4"/>
      <c r="Z1762" s="4"/>
      <c r="AA1762" s="4"/>
      <c r="AB1762" s="4"/>
      <c r="AC1762" s="4"/>
    </row>
    <row r="1763">
      <c r="A1763" s="4"/>
      <c r="B1763" s="4"/>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4"/>
      <c r="AB1763" s="4"/>
      <c r="AC1763" s="4"/>
    </row>
    <row r="1764">
      <c r="A1764" s="4"/>
      <c r="B1764" s="4"/>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4"/>
      <c r="AB1764" s="4"/>
      <c r="AC1764" s="4"/>
    </row>
    <row r="1765">
      <c r="A1765" s="4"/>
      <c r="B1765" s="4"/>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4"/>
      <c r="AB1765" s="4"/>
      <c r="AC1765" s="4"/>
    </row>
    <row r="1766">
      <c r="A1766" s="4"/>
      <c r="B1766" s="4"/>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4"/>
      <c r="AB1766" s="4"/>
      <c r="AC1766" s="4"/>
    </row>
    <row r="1767">
      <c r="A1767" s="4"/>
      <c r="B1767" s="4"/>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c r="AA1767" s="4"/>
      <c r="AB1767" s="4"/>
      <c r="AC1767" s="4"/>
    </row>
    <row r="1768">
      <c r="A1768" s="4"/>
      <c r="B1768" s="4"/>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4"/>
      <c r="AB1768" s="4"/>
      <c r="AC1768" s="4"/>
    </row>
    <row r="1769">
      <c r="A1769" s="4"/>
      <c r="B1769" s="4"/>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4"/>
      <c r="AB1769" s="4"/>
      <c r="AC1769" s="4"/>
    </row>
    <row r="1770">
      <c r="A1770" s="4"/>
      <c r="B1770" s="4"/>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4"/>
      <c r="AB1770" s="4"/>
      <c r="AC1770" s="4"/>
    </row>
    <row r="1771">
      <c r="A1771" s="4"/>
      <c r="B1771" s="4"/>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c r="AA1771" s="4"/>
      <c r="AB1771" s="4"/>
      <c r="AC1771" s="4"/>
    </row>
    <row r="1772">
      <c r="A1772" s="4"/>
      <c r="B1772" s="4"/>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4"/>
      <c r="AB1772" s="4"/>
      <c r="AC1772" s="4"/>
    </row>
    <row r="1773">
      <c r="A1773" s="4"/>
      <c r="B1773" s="4"/>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c r="AA1773" s="4"/>
      <c r="AB1773" s="4"/>
      <c r="AC1773" s="4"/>
    </row>
    <row r="1774">
      <c r="A1774" s="4"/>
      <c r="B1774" s="4"/>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c r="AA1774" s="4"/>
      <c r="AB1774" s="4"/>
      <c r="AC1774" s="4"/>
    </row>
    <row r="1775">
      <c r="A1775" s="4"/>
      <c r="B1775" s="4"/>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c r="AA1775" s="4"/>
      <c r="AB1775" s="4"/>
      <c r="AC1775" s="4"/>
    </row>
    <row r="1776">
      <c r="A1776" s="4"/>
      <c r="B1776" s="4"/>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c r="AA1776" s="4"/>
      <c r="AB1776" s="4"/>
      <c r="AC1776" s="4"/>
    </row>
    <row r="1777">
      <c r="A1777" s="4"/>
      <c r="B1777" s="4"/>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c r="AA1777" s="4"/>
      <c r="AB1777" s="4"/>
      <c r="AC1777" s="4"/>
    </row>
    <row r="1778">
      <c r="A1778" s="4"/>
      <c r="B1778" s="4"/>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c r="AA1778" s="4"/>
      <c r="AB1778" s="4"/>
      <c r="AC1778" s="4"/>
    </row>
    <row r="1779">
      <c r="A1779" s="4"/>
      <c r="B1779" s="4"/>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c r="AA1779" s="4"/>
      <c r="AB1779" s="4"/>
      <c r="AC1779" s="4"/>
    </row>
    <row r="1780">
      <c r="A1780" s="4"/>
      <c r="B1780" s="4"/>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c r="AA1780" s="4"/>
      <c r="AB1780" s="4"/>
      <c r="AC1780" s="4"/>
    </row>
    <row r="1781">
      <c r="A1781" s="4"/>
      <c r="B1781" s="4"/>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c r="AA1781" s="4"/>
      <c r="AB1781" s="4"/>
      <c r="AC1781" s="4"/>
    </row>
    <row r="1782">
      <c r="A1782" s="4"/>
      <c r="B1782" s="4"/>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c r="AA1782" s="4"/>
      <c r="AB1782" s="4"/>
      <c r="AC1782" s="4"/>
    </row>
    <row r="1783">
      <c r="A1783" s="4"/>
      <c r="B1783" s="4"/>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c r="AA1783" s="4"/>
      <c r="AB1783" s="4"/>
      <c r="AC1783" s="4"/>
    </row>
    <row r="1784">
      <c r="A1784" s="4"/>
      <c r="B1784" s="4"/>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c r="AA1784" s="4"/>
      <c r="AB1784" s="4"/>
      <c r="AC1784" s="4"/>
    </row>
    <row r="1785">
      <c r="A1785" s="4"/>
      <c r="B1785" s="4"/>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c r="AA1785" s="4"/>
      <c r="AB1785" s="4"/>
      <c r="AC1785" s="4"/>
    </row>
    <row r="1786">
      <c r="A1786" s="4"/>
      <c r="B1786" s="4"/>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c r="AA1786" s="4"/>
      <c r="AB1786" s="4"/>
      <c r="AC1786" s="4"/>
    </row>
    <row r="1787">
      <c r="A1787" s="4"/>
      <c r="B1787" s="4"/>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c r="AA1787" s="4"/>
      <c r="AB1787" s="4"/>
      <c r="AC1787" s="4"/>
    </row>
    <row r="1788">
      <c r="A1788" s="4"/>
      <c r="B1788" s="4"/>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c r="AA1788" s="4"/>
      <c r="AB1788" s="4"/>
      <c r="AC1788" s="4"/>
    </row>
    <row r="1789">
      <c r="A1789" s="4"/>
      <c r="B1789" s="4"/>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c r="AA1789" s="4"/>
      <c r="AB1789" s="4"/>
      <c r="AC1789" s="4"/>
    </row>
    <row r="1790">
      <c r="A1790" s="4"/>
      <c r="B1790" s="4"/>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c r="AA1790" s="4"/>
      <c r="AB1790" s="4"/>
      <c r="AC1790" s="4"/>
    </row>
    <row r="1791">
      <c r="A1791" s="4"/>
      <c r="B1791" s="4"/>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c r="AA1791" s="4"/>
      <c r="AB1791" s="4"/>
      <c r="AC1791" s="4"/>
    </row>
    <row r="1792">
      <c r="A1792" s="4"/>
      <c r="B1792" s="4"/>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c r="AA1792" s="4"/>
      <c r="AB1792" s="4"/>
      <c r="AC1792" s="4"/>
    </row>
    <row r="1793">
      <c r="A1793" s="4"/>
      <c r="B1793" s="4"/>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c r="AA1793" s="4"/>
      <c r="AB1793" s="4"/>
      <c r="AC1793" s="4"/>
    </row>
    <row r="1794">
      <c r="A1794" s="4"/>
      <c r="B1794" s="4"/>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c r="AA1794" s="4"/>
      <c r="AB1794" s="4"/>
      <c r="AC1794" s="4"/>
    </row>
    <row r="1795">
      <c r="A1795" s="4"/>
      <c r="B1795" s="4"/>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c r="AA1795" s="4"/>
      <c r="AB1795" s="4"/>
      <c r="AC1795" s="4"/>
    </row>
    <row r="1796">
      <c r="A1796" s="4"/>
      <c r="B1796" s="4"/>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c r="AA1796" s="4"/>
      <c r="AB1796" s="4"/>
      <c r="AC1796" s="4"/>
    </row>
    <row r="1797">
      <c r="A1797" s="4"/>
      <c r="B1797" s="4"/>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c r="AA1797" s="4"/>
      <c r="AB1797" s="4"/>
      <c r="AC1797" s="4"/>
    </row>
    <row r="1798">
      <c r="A1798" s="4"/>
      <c r="B1798" s="4"/>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c r="AA1798" s="4"/>
      <c r="AB1798" s="4"/>
      <c r="AC1798" s="4"/>
    </row>
    <row r="1799">
      <c r="A1799" s="4"/>
      <c r="B1799" s="4"/>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c r="AA1799" s="4"/>
      <c r="AB1799" s="4"/>
      <c r="AC1799" s="4"/>
    </row>
    <row r="1800">
      <c r="A1800" s="4"/>
      <c r="B1800" s="4"/>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c r="AA1800" s="4"/>
      <c r="AB1800" s="4"/>
      <c r="AC1800" s="4"/>
    </row>
    <row r="1801">
      <c r="A1801" s="4"/>
      <c r="B1801" s="4"/>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c r="AA1801" s="4"/>
      <c r="AB1801" s="4"/>
      <c r="AC1801" s="4"/>
    </row>
    <row r="1802">
      <c r="A1802" s="4"/>
      <c r="B1802" s="4"/>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c r="AA1802" s="4"/>
      <c r="AB1802" s="4"/>
      <c r="AC1802" s="4"/>
    </row>
    <row r="1803">
      <c r="A1803" s="4"/>
      <c r="B1803" s="4"/>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c r="AA1803" s="4"/>
      <c r="AB1803" s="4"/>
      <c r="AC1803" s="4"/>
    </row>
    <row r="1804">
      <c r="A1804" s="4"/>
      <c r="B1804" s="4"/>
      <c r="C1804" s="4"/>
      <c r="D1804" s="4"/>
      <c r="E1804" s="4"/>
      <c r="F1804" s="4"/>
      <c r="G1804" s="4"/>
      <c r="H1804" s="4"/>
      <c r="I1804" s="4"/>
      <c r="J1804" s="4"/>
      <c r="K1804" s="4"/>
      <c r="L1804" s="4"/>
      <c r="M1804" s="4"/>
      <c r="N1804" s="4"/>
      <c r="O1804" s="4"/>
      <c r="P1804" s="4"/>
      <c r="Q1804" s="4"/>
      <c r="R1804" s="4"/>
      <c r="S1804" s="4"/>
      <c r="T1804" s="4"/>
      <c r="U1804" s="4"/>
      <c r="V1804" s="4"/>
      <c r="W1804" s="4"/>
      <c r="X1804" s="4"/>
      <c r="Y1804" s="4"/>
      <c r="Z1804" s="4"/>
      <c r="AA1804" s="4"/>
      <c r="AB1804" s="4"/>
      <c r="AC1804" s="4"/>
    </row>
    <row r="1805">
      <c r="A1805" s="4"/>
      <c r="B1805" s="4"/>
      <c r="C1805" s="4"/>
      <c r="D1805" s="4"/>
      <c r="E1805" s="4"/>
      <c r="F1805" s="4"/>
      <c r="G1805" s="4"/>
      <c r="H1805" s="4"/>
      <c r="I1805" s="4"/>
      <c r="J1805" s="4"/>
      <c r="K1805" s="4"/>
      <c r="L1805" s="4"/>
      <c r="M1805" s="4"/>
      <c r="N1805" s="4"/>
      <c r="O1805" s="4"/>
      <c r="P1805" s="4"/>
      <c r="Q1805" s="4"/>
      <c r="R1805" s="4"/>
      <c r="S1805" s="4"/>
      <c r="T1805" s="4"/>
      <c r="U1805" s="4"/>
      <c r="V1805" s="4"/>
      <c r="W1805" s="4"/>
      <c r="X1805" s="4"/>
      <c r="Y1805" s="4"/>
      <c r="Z1805" s="4"/>
      <c r="AA1805" s="4"/>
      <c r="AB1805" s="4"/>
      <c r="AC1805" s="4"/>
    </row>
    <row r="1806">
      <c r="A1806" s="4"/>
      <c r="B1806" s="4"/>
      <c r="C1806" s="4"/>
      <c r="D1806" s="4"/>
      <c r="E1806" s="4"/>
      <c r="F1806" s="4"/>
      <c r="G1806" s="4"/>
      <c r="H1806" s="4"/>
      <c r="I1806" s="4"/>
      <c r="J1806" s="4"/>
      <c r="K1806" s="4"/>
      <c r="L1806" s="4"/>
      <c r="M1806" s="4"/>
      <c r="N1806" s="4"/>
      <c r="O1806" s="4"/>
      <c r="P1806" s="4"/>
      <c r="Q1806" s="4"/>
      <c r="R1806" s="4"/>
      <c r="S1806" s="4"/>
      <c r="T1806" s="4"/>
      <c r="U1806" s="4"/>
      <c r="V1806" s="4"/>
      <c r="W1806" s="4"/>
      <c r="X1806" s="4"/>
      <c r="Y1806" s="4"/>
      <c r="Z1806" s="4"/>
      <c r="AA1806" s="4"/>
      <c r="AB1806" s="4"/>
      <c r="AC1806" s="4"/>
    </row>
    <row r="1807">
      <c r="A1807" s="4"/>
      <c r="B1807" s="4"/>
      <c r="C1807" s="4"/>
      <c r="D1807" s="4"/>
      <c r="E1807" s="4"/>
      <c r="F1807" s="4"/>
      <c r="G1807" s="4"/>
      <c r="H1807" s="4"/>
      <c r="I1807" s="4"/>
      <c r="J1807" s="4"/>
      <c r="K1807" s="4"/>
      <c r="L1807" s="4"/>
      <c r="M1807" s="4"/>
      <c r="N1807" s="4"/>
      <c r="O1807" s="4"/>
      <c r="P1807" s="4"/>
      <c r="Q1807" s="4"/>
      <c r="R1807" s="4"/>
      <c r="S1807" s="4"/>
      <c r="T1807" s="4"/>
      <c r="U1807" s="4"/>
      <c r="V1807" s="4"/>
      <c r="W1807" s="4"/>
      <c r="X1807" s="4"/>
      <c r="Y1807" s="4"/>
      <c r="Z1807" s="4"/>
      <c r="AA1807" s="4"/>
      <c r="AB1807" s="4"/>
      <c r="AC1807" s="4"/>
    </row>
    <row r="1808">
      <c r="A1808" s="4"/>
      <c r="B1808" s="4"/>
      <c r="C1808" s="4"/>
      <c r="D1808" s="4"/>
      <c r="E1808" s="4"/>
      <c r="F1808" s="4"/>
      <c r="G1808" s="4"/>
      <c r="H1808" s="4"/>
      <c r="I1808" s="4"/>
      <c r="J1808" s="4"/>
      <c r="K1808" s="4"/>
      <c r="L1808" s="4"/>
      <c r="M1808" s="4"/>
      <c r="N1808" s="4"/>
      <c r="O1808" s="4"/>
      <c r="P1808" s="4"/>
      <c r="Q1808" s="4"/>
      <c r="R1808" s="4"/>
      <c r="S1808" s="4"/>
      <c r="T1808" s="4"/>
      <c r="U1808" s="4"/>
      <c r="V1808" s="4"/>
      <c r="W1808" s="4"/>
      <c r="X1808" s="4"/>
      <c r="Y1808" s="4"/>
      <c r="Z1808" s="4"/>
      <c r="AA1808" s="4"/>
      <c r="AB1808" s="4"/>
      <c r="AC1808" s="4"/>
    </row>
    <row r="1809">
      <c r="A1809" s="4"/>
      <c r="B1809" s="4"/>
      <c r="C1809" s="4"/>
      <c r="D1809" s="4"/>
      <c r="E1809" s="4"/>
      <c r="F1809" s="4"/>
      <c r="G1809" s="4"/>
      <c r="H1809" s="4"/>
      <c r="I1809" s="4"/>
      <c r="J1809" s="4"/>
      <c r="K1809" s="4"/>
      <c r="L1809" s="4"/>
      <c r="M1809" s="4"/>
      <c r="N1809" s="4"/>
      <c r="O1809" s="4"/>
      <c r="P1809" s="4"/>
      <c r="Q1809" s="4"/>
      <c r="R1809" s="4"/>
      <c r="S1809" s="4"/>
      <c r="T1809" s="4"/>
      <c r="U1809" s="4"/>
      <c r="V1809" s="4"/>
      <c r="W1809" s="4"/>
      <c r="X1809" s="4"/>
      <c r="Y1809" s="4"/>
      <c r="Z1809" s="4"/>
      <c r="AA1809" s="4"/>
      <c r="AB1809" s="4"/>
      <c r="AC1809" s="4"/>
    </row>
    <row r="1810">
      <c r="A1810" s="4"/>
      <c r="B1810" s="4"/>
      <c r="C1810" s="4"/>
      <c r="D1810" s="4"/>
      <c r="E1810" s="4"/>
      <c r="F1810" s="4"/>
      <c r="G1810" s="4"/>
      <c r="H1810" s="4"/>
      <c r="I1810" s="4"/>
      <c r="J1810" s="4"/>
      <c r="K1810" s="4"/>
      <c r="L1810" s="4"/>
      <c r="M1810" s="4"/>
      <c r="N1810" s="4"/>
      <c r="O1810" s="4"/>
      <c r="P1810" s="4"/>
      <c r="Q1810" s="4"/>
      <c r="R1810" s="4"/>
      <c r="S1810" s="4"/>
      <c r="T1810" s="4"/>
      <c r="U1810" s="4"/>
      <c r="V1810" s="4"/>
      <c r="W1810" s="4"/>
      <c r="X1810" s="4"/>
      <c r="Y1810" s="4"/>
      <c r="Z1810" s="4"/>
      <c r="AA1810" s="4"/>
      <c r="AB1810" s="4"/>
      <c r="AC1810" s="4"/>
    </row>
    <row r="1811">
      <c r="A1811" s="4"/>
      <c r="B1811" s="4"/>
      <c r="C1811" s="4"/>
      <c r="D1811" s="4"/>
      <c r="E1811" s="4"/>
      <c r="F1811" s="4"/>
      <c r="G1811" s="4"/>
      <c r="H1811" s="4"/>
      <c r="I1811" s="4"/>
      <c r="J1811" s="4"/>
      <c r="K1811" s="4"/>
      <c r="L1811" s="4"/>
      <c r="M1811" s="4"/>
      <c r="N1811" s="4"/>
      <c r="O1811" s="4"/>
      <c r="P1811" s="4"/>
      <c r="Q1811" s="4"/>
      <c r="R1811" s="4"/>
      <c r="S1811" s="4"/>
      <c r="T1811" s="4"/>
      <c r="U1811" s="4"/>
      <c r="V1811" s="4"/>
      <c r="W1811" s="4"/>
      <c r="X1811" s="4"/>
      <c r="Y1811" s="4"/>
      <c r="Z1811" s="4"/>
      <c r="AA1811" s="4"/>
      <c r="AB1811" s="4"/>
      <c r="AC1811" s="4"/>
    </row>
    <row r="1812">
      <c r="A1812" s="4"/>
      <c r="B1812" s="4"/>
      <c r="C1812" s="4"/>
      <c r="D1812" s="4"/>
      <c r="E1812" s="4"/>
      <c r="F1812" s="4"/>
      <c r="G1812" s="4"/>
      <c r="H1812" s="4"/>
      <c r="I1812" s="4"/>
      <c r="J1812" s="4"/>
      <c r="K1812" s="4"/>
      <c r="L1812" s="4"/>
      <c r="M1812" s="4"/>
      <c r="N1812" s="4"/>
      <c r="O1812" s="4"/>
      <c r="P1812" s="4"/>
      <c r="Q1812" s="4"/>
      <c r="R1812" s="4"/>
      <c r="S1812" s="4"/>
      <c r="T1812" s="4"/>
      <c r="U1812" s="4"/>
      <c r="V1812" s="4"/>
      <c r="W1812" s="4"/>
      <c r="X1812" s="4"/>
      <c r="Y1812" s="4"/>
      <c r="Z1812" s="4"/>
      <c r="AA1812" s="4"/>
      <c r="AB1812" s="4"/>
      <c r="AC1812" s="4"/>
    </row>
    <row r="1813">
      <c r="A1813" s="4"/>
      <c r="B1813" s="4"/>
      <c r="C1813" s="4"/>
      <c r="D1813" s="4"/>
      <c r="E1813" s="4"/>
      <c r="F1813" s="4"/>
      <c r="G1813" s="4"/>
      <c r="H1813" s="4"/>
      <c r="I1813" s="4"/>
      <c r="J1813" s="4"/>
      <c r="K1813" s="4"/>
      <c r="L1813" s="4"/>
      <c r="M1813" s="4"/>
      <c r="N1813" s="4"/>
      <c r="O1813" s="4"/>
      <c r="P1813" s="4"/>
      <c r="Q1813" s="4"/>
      <c r="R1813" s="4"/>
      <c r="S1813" s="4"/>
      <c r="T1813" s="4"/>
      <c r="U1813" s="4"/>
      <c r="V1813" s="4"/>
      <c r="W1813" s="4"/>
      <c r="X1813" s="4"/>
      <c r="Y1813" s="4"/>
      <c r="Z1813" s="4"/>
      <c r="AA1813" s="4"/>
      <c r="AB1813" s="4"/>
      <c r="AC1813" s="4"/>
    </row>
    <row r="1814">
      <c r="A1814" s="4"/>
      <c r="B1814" s="4"/>
      <c r="C1814" s="4"/>
      <c r="D1814" s="4"/>
      <c r="E1814" s="4"/>
      <c r="F1814" s="4"/>
      <c r="G1814" s="4"/>
      <c r="H1814" s="4"/>
      <c r="I1814" s="4"/>
      <c r="J1814" s="4"/>
      <c r="K1814" s="4"/>
      <c r="L1814" s="4"/>
      <c r="M1814" s="4"/>
      <c r="N1814" s="4"/>
      <c r="O1814" s="4"/>
      <c r="P1814" s="4"/>
      <c r="Q1814" s="4"/>
      <c r="R1814" s="4"/>
      <c r="S1814" s="4"/>
      <c r="T1814" s="4"/>
      <c r="U1814" s="4"/>
      <c r="V1814" s="4"/>
      <c r="W1814" s="4"/>
      <c r="X1814" s="4"/>
      <c r="Y1814" s="4"/>
      <c r="Z1814" s="4"/>
      <c r="AA1814" s="4"/>
      <c r="AB1814" s="4"/>
      <c r="AC1814" s="4"/>
    </row>
    <row r="1815">
      <c r="A1815" s="4"/>
      <c r="B1815" s="4"/>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c r="AA1815" s="4"/>
      <c r="AB1815" s="4"/>
      <c r="AC1815" s="4"/>
    </row>
    <row r="1816">
      <c r="A1816" s="4"/>
      <c r="B1816" s="4"/>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c r="AA1816" s="4"/>
      <c r="AB1816" s="4"/>
      <c r="AC1816" s="4"/>
    </row>
    <row r="1817">
      <c r="A1817" s="4"/>
      <c r="B1817" s="4"/>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c r="AA1817" s="4"/>
      <c r="AB1817" s="4"/>
      <c r="AC1817" s="4"/>
    </row>
    <row r="1818">
      <c r="A1818" s="4"/>
      <c r="B1818" s="4"/>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c r="AA1818" s="4"/>
      <c r="AB1818" s="4"/>
      <c r="AC1818" s="4"/>
    </row>
    <row r="1819">
      <c r="A1819" s="4"/>
      <c r="B1819" s="4"/>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c r="AA1819" s="4"/>
      <c r="AB1819" s="4"/>
      <c r="AC1819" s="4"/>
    </row>
    <row r="1820">
      <c r="A1820" s="4"/>
      <c r="B1820" s="4"/>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c r="AA1820" s="4"/>
      <c r="AB1820" s="4"/>
      <c r="AC1820" s="4"/>
    </row>
    <row r="1821">
      <c r="A1821" s="4"/>
      <c r="B1821" s="4"/>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c r="AA1821" s="4"/>
      <c r="AB1821" s="4"/>
      <c r="AC1821" s="4"/>
    </row>
    <row r="1822">
      <c r="A1822" s="4"/>
      <c r="B1822" s="4"/>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c r="AA1822" s="4"/>
      <c r="AB1822" s="4"/>
      <c r="AC1822" s="4"/>
    </row>
    <row r="1823">
      <c r="A1823" s="4"/>
      <c r="B1823" s="4"/>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c r="AA1823" s="4"/>
      <c r="AB1823" s="4"/>
      <c r="AC1823" s="4"/>
    </row>
    <row r="1824">
      <c r="A1824" s="4"/>
      <c r="B1824" s="4"/>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c r="AA1824" s="4"/>
      <c r="AB1824" s="4"/>
      <c r="AC1824" s="4"/>
    </row>
    <row r="1825">
      <c r="A1825" s="4"/>
      <c r="B1825" s="4"/>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c r="AA1825" s="4"/>
      <c r="AB1825" s="4"/>
      <c r="AC1825" s="4"/>
    </row>
    <row r="1826">
      <c r="A1826" s="4"/>
      <c r="B1826" s="4"/>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c r="AA1826" s="4"/>
      <c r="AB1826" s="4"/>
      <c r="AC1826" s="4"/>
    </row>
    <row r="1827">
      <c r="A1827" s="4"/>
      <c r="B1827" s="4"/>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c r="AA1827" s="4"/>
      <c r="AB1827" s="4"/>
      <c r="AC1827" s="4"/>
    </row>
    <row r="1828">
      <c r="A1828" s="4"/>
      <c r="B1828" s="4"/>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c r="AA1828" s="4"/>
      <c r="AB1828" s="4"/>
      <c r="AC1828" s="4"/>
    </row>
    <row r="1829">
      <c r="A1829" s="4"/>
      <c r="B1829" s="4"/>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c r="AA1829" s="4"/>
      <c r="AB1829" s="4"/>
      <c r="AC1829" s="4"/>
    </row>
    <row r="1830">
      <c r="A1830" s="4"/>
      <c r="B1830" s="4"/>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c r="AA1830" s="4"/>
      <c r="AB1830" s="4"/>
      <c r="AC1830" s="4"/>
    </row>
    <row r="1831">
      <c r="A1831" s="4"/>
      <c r="B1831" s="4"/>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c r="AA1831" s="4"/>
      <c r="AB1831" s="4"/>
      <c r="AC1831" s="4"/>
    </row>
    <row r="1832">
      <c r="A1832" s="4"/>
      <c r="B1832" s="4"/>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c r="AA1832" s="4"/>
      <c r="AB1832" s="4"/>
      <c r="AC1832" s="4"/>
    </row>
    <row r="1833">
      <c r="A1833" s="4"/>
      <c r="B1833" s="4"/>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c r="AA1833" s="4"/>
      <c r="AB1833" s="4"/>
      <c r="AC1833" s="4"/>
    </row>
    <row r="1834">
      <c r="A1834" s="4"/>
      <c r="B1834" s="4"/>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c r="AA1834" s="4"/>
      <c r="AB1834" s="4"/>
      <c r="AC1834" s="4"/>
    </row>
    <row r="1835">
      <c r="A1835" s="4"/>
      <c r="B1835" s="4"/>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c r="AA1835" s="4"/>
      <c r="AB1835" s="4"/>
      <c r="AC1835" s="4"/>
    </row>
    <row r="1836">
      <c r="A1836" s="4"/>
      <c r="B1836" s="4"/>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c r="AA1836" s="4"/>
      <c r="AB1836" s="4"/>
      <c r="AC1836" s="4"/>
    </row>
    <row r="1837">
      <c r="A1837" s="4"/>
      <c r="B1837" s="4"/>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c r="AA1837" s="4"/>
      <c r="AB1837" s="4"/>
      <c r="AC1837" s="4"/>
    </row>
    <row r="1838">
      <c r="A1838" s="4"/>
      <c r="B1838" s="4"/>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c r="AA1838" s="4"/>
      <c r="AB1838" s="4"/>
      <c r="AC1838" s="4"/>
    </row>
    <row r="1839">
      <c r="A1839" s="4"/>
      <c r="B1839" s="4"/>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c r="AA1839" s="4"/>
      <c r="AB1839" s="4"/>
      <c r="AC1839"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1" max="11" width="21.43"/>
    <col customWidth="1" min="12" max="12" width="43.86"/>
    <col customWidth="1" min="14" max="14" width="32.0"/>
  </cols>
  <sheetData>
    <row r="1">
      <c r="A1" s="161" t="s">
        <v>3210</v>
      </c>
      <c r="J1" s="157"/>
      <c r="K1" s="157"/>
      <c r="L1" s="79"/>
      <c r="M1" s="157"/>
      <c r="N1" s="157"/>
      <c r="O1" s="157"/>
      <c r="P1" s="157"/>
      <c r="Q1" s="157"/>
      <c r="R1" s="157"/>
      <c r="S1" s="157"/>
      <c r="T1" s="157"/>
      <c r="U1" s="157"/>
      <c r="V1" s="157"/>
    </row>
    <row r="2">
      <c r="A2" s="162" t="s">
        <v>0</v>
      </c>
      <c r="B2" s="162" t="s">
        <v>3</v>
      </c>
      <c r="C2" s="162" t="s">
        <v>4</v>
      </c>
      <c r="D2" s="163" t="s">
        <v>5</v>
      </c>
      <c r="E2" s="164"/>
      <c r="F2" s="162" t="s">
        <v>1501</v>
      </c>
      <c r="G2" s="165" t="s">
        <v>1502</v>
      </c>
      <c r="H2" s="162" t="s">
        <v>1503</v>
      </c>
      <c r="I2" s="164"/>
      <c r="J2" s="150" t="s">
        <v>3093</v>
      </c>
      <c r="K2" s="154" t="s">
        <v>3094</v>
      </c>
      <c r="L2" s="151" t="s">
        <v>15</v>
      </c>
      <c r="M2" s="151" t="s">
        <v>3095</v>
      </c>
      <c r="N2" s="150" t="s">
        <v>16</v>
      </c>
      <c r="O2" s="151" t="s">
        <v>3096</v>
      </c>
      <c r="P2" s="151" t="s">
        <v>3097</v>
      </c>
      <c r="Q2" s="151" t="s">
        <v>3098</v>
      </c>
      <c r="R2" s="151" t="s">
        <v>3099</v>
      </c>
      <c r="S2" s="151" t="s">
        <v>3100</v>
      </c>
      <c r="T2" s="151" t="s">
        <v>3101</v>
      </c>
      <c r="U2" s="151" t="s">
        <v>1503</v>
      </c>
      <c r="V2" s="157"/>
    </row>
    <row r="3">
      <c r="J3" s="166" t="s">
        <v>3215</v>
      </c>
      <c r="L3" s="166" t="s">
        <v>3216</v>
      </c>
      <c r="N3" s="166" t="s">
        <v>3217</v>
      </c>
      <c r="O3" s="157"/>
      <c r="P3" s="157"/>
      <c r="Q3" s="157"/>
      <c r="R3" s="157"/>
      <c r="S3" s="157"/>
      <c r="T3" s="157"/>
      <c r="U3" s="157"/>
      <c r="V3" s="157"/>
    </row>
    <row r="4">
      <c r="A4" s="157">
        <v>624.0</v>
      </c>
      <c r="J4" s="91" t="s">
        <v>391</v>
      </c>
      <c r="L4" s="91" t="s">
        <v>393</v>
      </c>
      <c r="N4" s="91" t="s">
        <v>394</v>
      </c>
      <c r="O4" s="157"/>
      <c r="P4" s="157"/>
      <c r="Q4" s="157"/>
      <c r="R4" s="157"/>
      <c r="S4" s="157"/>
      <c r="T4" s="157" t="s">
        <v>392</v>
      </c>
      <c r="U4" s="157"/>
      <c r="V4" s="157"/>
    </row>
    <row r="5">
      <c r="A5" s="167">
        <v>625.0</v>
      </c>
      <c r="J5" s="91" t="s">
        <v>794</v>
      </c>
      <c r="L5" s="91" t="s">
        <v>801</v>
      </c>
      <c r="N5" s="91" t="s">
        <v>802</v>
      </c>
      <c r="O5" s="157"/>
      <c r="P5" s="157"/>
      <c r="Q5" s="157"/>
      <c r="R5" s="157"/>
      <c r="S5" s="157"/>
      <c r="T5" s="157" t="s">
        <v>795</v>
      </c>
      <c r="U5" s="157"/>
      <c r="V5" s="157"/>
    </row>
    <row r="6">
      <c r="A6" s="157">
        <v>626.0</v>
      </c>
      <c r="J6" s="91" t="s">
        <v>851</v>
      </c>
      <c r="L6" s="91" t="s">
        <v>853</v>
      </c>
      <c r="N6" s="91" t="s">
        <v>854</v>
      </c>
      <c r="O6" s="157"/>
      <c r="P6" s="157"/>
      <c r="Q6" s="157"/>
      <c r="R6" s="157"/>
      <c r="S6" s="157"/>
      <c r="T6" s="157" t="s">
        <v>852</v>
      </c>
      <c r="U6" s="157"/>
      <c r="V6" s="157"/>
    </row>
    <row r="7">
      <c r="A7" s="167">
        <v>627.0</v>
      </c>
      <c r="J7" s="91" t="s">
        <v>499</v>
      </c>
      <c r="L7" s="91" t="s">
        <v>501</v>
      </c>
      <c r="N7" s="91" t="s">
        <v>502</v>
      </c>
      <c r="O7" s="157"/>
      <c r="P7" s="157"/>
      <c r="Q7" s="157"/>
      <c r="R7" s="157"/>
      <c r="S7" s="157"/>
      <c r="T7" s="157" t="s">
        <v>500</v>
      </c>
      <c r="U7" s="157"/>
      <c r="V7" s="157"/>
    </row>
    <row r="8">
      <c r="A8" s="157">
        <v>628.0</v>
      </c>
      <c r="J8" s="91" t="s">
        <v>185</v>
      </c>
      <c r="L8" s="91" t="s">
        <v>187</v>
      </c>
      <c r="N8" s="91" t="s">
        <v>188</v>
      </c>
      <c r="O8" s="157"/>
      <c r="P8" s="157"/>
      <c r="Q8" s="157"/>
      <c r="R8" s="157"/>
      <c r="S8" s="157"/>
      <c r="T8" s="157" t="s">
        <v>186</v>
      </c>
      <c r="U8" s="157"/>
      <c r="V8" s="157"/>
    </row>
    <row r="9">
      <c r="A9" s="167">
        <v>629.0</v>
      </c>
      <c r="J9" s="91" t="s">
        <v>217</v>
      </c>
      <c r="L9" s="91" t="s">
        <v>219</v>
      </c>
      <c r="N9" s="91" t="s">
        <v>220</v>
      </c>
      <c r="O9" s="157"/>
      <c r="P9" s="157"/>
      <c r="Q9" s="157"/>
      <c r="R9" s="157"/>
      <c r="S9" s="157"/>
      <c r="T9" s="157" t="s">
        <v>218</v>
      </c>
      <c r="U9" s="157"/>
      <c r="V9" s="157"/>
    </row>
    <row r="10">
      <c r="A10" s="157">
        <v>630.0</v>
      </c>
      <c r="J10" s="91" t="s">
        <v>1113</v>
      </c>
      <c r="L10" s="91" t="s">
        <v>1115</v>
      </c>
      <c r="N10" s="91" t="s">
        <v>1116</v>
      </c>
      <c r="O10" s="157"/>
      <c r="P10" s="157"/>
      <c r="Q10" s="157"/>
      <c r="R10" s="157"/>
      <c r="S10" s="157"/>
      <c r="T10" s="157" t="s">
        <v>1114</v>
      </c>
      <c r="U10" s="157"/>
      <c r="V10" s="157"/>
    </row>
    <row r="11">
      <c r="A11" s="167">
        <v>631.0</v>
      </c>
      <c r="J11" s="91" t="s">
        <v>44</v>
      </c>
      <c r="L11" s="91" t="s">
        <v>896</v>
      </c>
      <c r="N11" s="91" t="s">
        <v>898</v>
      </c>
      <c r="O11" s="157"/>
      <c r="P11" s="157"/>
      <c r="Q11" s="157"/>
      <c r="R11" s="157"/>
      <c r="S11" s="157"/>
      <c r="T11" s="157" t="s">
        <v>895</v>
      </c>
      <c r="U11" s="157"/>
      <c r="V11" s="157"/>
    </row>
    <row r="12">
      <c r="A12" s="157">
        <v>632.0</v>
      </c>
      <c r="J12" s="91" t="s">
        <v>164</v>
      </c>
      <c r="L12" s="91" t="s">
        <v>166</v>
      </c>
      <c r="N12" s="91" t="s">
        <v>167</v>
      </c>
      <c r="O12" s="157"/>
      <c r="P12" s="157"/>
      <c r="Q12" s="157"/>
      <c r="R12" s="157"/>
      <c r="S12" s="157"/>
      <c r="T12" s="157" t="s">
        <v>165</v>
      </c>
      <c r="U12" s="157"/>
      <c r="V12" s="157"/>
    </row>
    <row r="13">
      <c r="A13" s="167">
        <v>633.0</v>
      </c>
      <c r="J13" s="91" t="s">
        <v>295</v>
      </c>
      <c r="L13" s="91" t="s">
        <v>297</v>
      </c>
      <c r="N13" s="91" t="s">
        <v>298</v>
      </c>
      <c r="O13" s="157"/>
      <c r="P13" s="157"/>
      <c r="Q13" s="157"/>
      <c r="R13" s="157"/>
      <c r="S13" s="157"/>
      <c r="T13" s="157" t="s">
        <v>296</v>
      </c>
      <c r="U13" s="157"/>
      <c r="V13" s="157"/>
    </row>
    <row r="14">
      <c r="A14" s="157">
        <v>634.0</v>
      </c>
      <c r="J14" s="91" t="s">
        <v>1022</v>
      </c>
      <c r="L14" s="91" t="s">
        <v>1024</v>
      </c>
      <c r="N14" s="91" t="s">
        <v>1025</v>
      </c>
      <c r="O14" s="157"/>
      <c r="P14" s="157"/>
      <c r="Q14" s="157"/>
      <c r="R14" s="157"/>
      <c r="S14" s="157"/>
      <c r="T14" s="157" t="s">
        <v>1023</v>
      </c>
      <c r="U14" s="157"/>
      <c r="V14" s="157"/>
    </row>
    <row r="15">
      <c r="A15" s="167">
        <v>635.0</v>
      </c>
      <c r="J15" s="91" t="s">
        <v>391</v>
      </c>
      <c r="L15" s="91" t="s">
        <v>400</v>
      </c>
      <c r="N15" s="91" t="s">
        <v>401</v>
      </c>
      <c r="O15" s="157"/>
      <c r="P15" s="157"/>
      <c r="Q15" s="157"/>
      <c r="R15" s="157"/>
      <c r="S15" s="157"/>
      <c r="T15" s="157" t="s">
        <v>399</v>
      </c>
      <c r="U15" s="157"/>
      <c r="V15" s="157"/>
    </row>
    <row r="16">
      <c r="A16" s="157">
        <v>636.0</v>
      </c>
      <c r="J16" s="79" t="s">
        <v>371</v>
      </c>
      <c r="L16" s="79" t="s">
        <v>373</v>
      </c>
      <c r="N16" s="79" t="s">
        <v>374</v>
      </c>
      <c r="O16" s="157"/>
      <c r="P16" s="157"/>
      <c r="Q16" s="157"/>
      <c r="R16" s="157"/>
      <c r="S16" s="157"/>
      <c r="T16" s="157" t="s">
        <v>372</v>
      </c>
      <c r="U16" s="157"/>
      <c r="V16" s="157"/>
    </row>
    <row r="17">
      <c r="A17" s="167">
        <v>637.0</v>
      </c>
      <c r="J17" s="91" t="s">
        <v>794</v>
      </c>
      <c r="L17" s="91" t="s">
        <v>808</v>
      </c>
      <c r="N17" s="91" t="s">
        <v>809</v>
      </c>
      <c r="O17" s="157"/>
      <c r="P17" s="157"/>
      <c r="Q17" s="157"/>
      <c r="R17" s="157"/>
      <c r="S17" s="157"/>
      <c r="T17" s="157" t="s">
        <v>807</v>
      </c>
      <c r="U17" s="157"/>
      <c r="V17" s="157"/>
    </row>
    <row r="18">
      <c r="A18" s="157">
        <v>638.0</v>
      </c>
      <c r="J18" s="79" t="s">
        <v>1089</v>
      </c>
      <c r="L18" s="79" t="s">
        <v>3220</v>
      </c>
      <c r="N18" s="79" t="s">
        <v>1092</v>
      </c>
      <c r="O18" s="157"/>
      <c r="P18" s="157"/>
      <c r="Q18" s="157"/>
      <c r="R18" s="157"/>
      <c r="S18" s="157"/>
      <c r="T18" s="157" t="s">
        <v>1090</v>
      </c>
      <c r="U18" s="157"/>
      <c r="V18" s="157"/>
    </row>
    <row r="19">
      <c r="A19" s="167">
        <v>639.0</v>
      </c>
      <c r="J19" s="91" t="s">
        <v>752</v>
      </c>
      <c r="L19" s="91" t="s">
        <v>754</v>
      </c>
      <c r="N19" s="91" t="s">
        <v>755</v>
      </c>
      <c r="O19" s="157"/>
      <c r="P19" s="157"/>
      <c r="Q19" s="157"/>
      <c r="R19" s="157"/>
      <c r="S19" s="157"/>
      <c r="T19" s="157" t="s">
        <v>753</v>
      </c>
      <c r="U19" s="157"/>
      <c r="V19" s="157"/>
    </row>
    <row r="20">
      <c r="A20" s="157">
        <v>640.0</v>
      </c>
      <c r="J20" s="79" t="s">
        <v>739</v>
      </c>
      <c r="L20" s="79" t="s">
        <v>741</v>
      </c>
      <c r="N20" s="156" t="s">
        <v>742</v>
      </c>
      <c r="O20" s="157"/>
      <c r="P20" s="157"/>
      <c r="Q20" s="157"/>
      <c r="R20" s="157"/>
      <c r="S20" s="157"/>
      <c r="T20" s="157" t="s">
        <v>740</v>
      </c>
      <c r="U20" s="157"/>
      <c r="V20" s="157"/>
    </row>
    <row r="21">
      <c r="A21" s="167">
        <v>641.0</v>
      </c>
      <c r="J21" s="91" t="s">
        <v>499</v>
      </c>
      <c r="L21" s="91" t="s">
        <v>504</v>
      </c>
      <c r="N21" s="91" t="s">
        <v>505</v>
      </c>
      <c r="O21" s="157"/>
      <c r="P21" s="157"/>
      <c r="Q21" s="157"/>
      <c r="R21" s="157"/>
      <c r="S21" s="157"/>
      <c r="T21" s="157" t="s">
        <v>503</v>
      </c>
      <c r="U21" s="157"/>
      <c r="V21" s="157"/>
    </row>
    <row r="22">
      <c r="A22" s="157">
        <v>642.0</v>
      </c>
      <c r="J22" s="79" t="s">
        <v>81</v>
      </c>
      <c r="L22" s="79" t="s">
        <v>83</v>
      </c>
      <c r="N22" s="79" t="s">
        <v>84</v>
      </c>
      <c r="O22" s="157"/>
      <c r="P22" s="157"/>
      <c r="Q22" s="157"/>
      <c r="R22" s="157"/>
      <c r="S22" s="157"/>
      <c r="T22" s="157" t="s">
        <v>82</v>
      </c>
      <c r="U22" s="157"/>
      <c r="V22" s="157"/>
    </row>
    <row r="23">
      <c r="A23" s="167">
        <v>643.0</v>
      </c>
      <c r="J23" s="91" t="s">
        <v>185</v>
      </c>
      <c r="L23" s="91" t="s">
        <v>190</v>
      </c>
      <c r="N23" s="91" t="s">
        <v>191</v>
      </c>
      <c r="O23" s="157"/>
      <c r="P23" s="157"/>
      <c r="Q23" s="157"/>
      <c r="R23" s="157"/>
      <c r="S23" s="157"/>
      <c r="T23" s="157" t="s">
        <v>189</v>
      </c>
      <c r="U23" s="157"/>
      <c r="V23" s="157"/>
    </row>
    <row r="24">
      <c r="A24" s="157">
        <v>644.0</v>
      </c>
      <c r="J24" s="79" t="s">
        <v>150</v>
      </c>
      <c r="L24" s="79" t="s">
        <v>152</v>
      </c>
      <c r="N24" s="79"/>
      <c r="O24" s="157"/>
      <c r="P24" s="157"/>
      <c r="Q24" s="157"/>
      <c r="R24" s="157"/>
      <c r="S24" s="157"/>
      <c r="T24" s="157" t="s">
        <v>151</v>
      </c>
      <c r="U24" s="157"/>
      <c r="V24" s="157"/>
    </row>
    <row r="25">
      <c r="A25" s="167">
        <v>645.0</v>
      </c>
      <c r="J25" s="79" t="s">
        <v>355</v>
      </c>
      <c r="L25" s="79" t="s">
        <v>357</v>
      </c>
      <c r="N25" s="79" t="s">
        <v>358</v>
      </c>
      <c r="O25" s="157"/>
      <c r="P25" s="157"/>
      <c r="Q25" s="157"/>
      <c r="R25" s="157"/>
      <c r="S25" s="157"/>
      <c r="T25" s="157" t="s">
        <v>356</v>
      </c>
      <c r="U25" s="157"/>
      <c r="V25" s="157"/>
    </row>
    <row r="26">
      <c r="A26" s="157">
        <v>646.0</v>
      </c>
      <c r="J26" s="91" t="s">
        <v>1113</v>
      </c>
      <c r="L26" s="168" t="s">
        <v>1118</v>
      </c>
      <c r="N26" s="79"/>
      <c r="O26" s="157"/>
      <c r="P26" s="157"/>
      <c r="Q26" s="157"/>
      <c r="R26" s="157"/>
      <c r="S26" s="157"/>
      <c r="T26" s="157" t="s">
        <v>1117</v>
      </c>
      <c r="U26" s="157"/>
      <c r="V26" s="157"/>
    </row>
    <row r="27">
      <c r="A27" s="167">
        <v>647.0</v>
      </c>
      <c r="J27" s="79" t="s">
        <v>567</v>
      </c>
      <c r="L27" s="79" t="s">
        <v>569</v>
      </c>
      <c r="N27" s="79" t="s">
        <v>570</v>
      </c>
      <c r="O27" s="157"/>
      <c r="P27" s="157"/>
      <c r="Q27" s="157"/>
      <c r="R27" s="157"/>
      <c r="S27" s="157"/>
      <c r="T27" s="157" t="s">
        <v>568</v>
      </c>
      <c r="U27" s="157"/>
      <c r="V27" s="157"/>
    </row>
    <row r="28">
      <c r="A28" s="157">
        <v>648.0</v>
      </c>
      <c r="J28" s="79" t="s">
        <v>198</v>
      </c>
      <c r="L28" s="79" t="s">
        <v>200</v>
      </c>
      <c r="N28" s="79" t="s">
        <v>201</v>
      </c>
      <c r="O28" s="157"/>
      <c r="P28" s="157"/>
      <c r="Q28" s="157"/>
      <c r="R28" s="157"/>
      <c r="S28" s="157"/>
      <c r="T28" s="157" t="s">
        <v>199</v>
      </c>
      <c r="U28" s="157"/>
      <c r="V28" s="157"/>
    </row>
    <row r="29">
      <c r="A29" s="167">
        <v>649.0</v>
      </c>
      <c r="J29" s="79" t="s">
        <v>630</v>
      </c>
      <c r="L29" s="79" t="s">
        <v>632</v>
      </c>
      <c r="N29" s="79" t="s">
        <v>633</v>
      </c>
      <c r="O29" s="157"/>
      <c r="P29" s="157"/>
      <c r="Q29" s="157"/>
      <c r="R29" s="157"/>
      <c r="S29" s="157"/>
      <c r="T29" s="157" t="s">
        <v>631</v>
      </c>
      <c r="U29" s="157"/>
      <c r="V29" s="157"/>
    </row>
    <row r="30">
      <c r="A30" s="157">
        <v>650.0</v>
      </c>
      <c r="J30" s="91" t="s">
        <v>295</v>
      </c>
      <c r="L30" s="91" t="s">
        <v>303</v>
      </c>
      <c r="N30" s="91" t="s">
        <v>304</v>
      </c>
      <c r="O30" s="157"/>
      <c r="P30" s="157"/>
      <c r="Q30" s="157"/>
      <c r="R30" s="157"/>
      <c r="S30" s="157"/>
      <c r="T30" s="157" t="s">
        <v>302</v>
      </c>
      <c r="U30" s="157"/>
      <c r="V30" s="157"/>
    </row>
    <row r="31">
      <c r="A31" s="167">
        <v>651.0</v>
      </c>
      <c r="J31" s="79" t="s">
        <v>810</v>
      </c>
      <c r="L31" s="79" t="s">
        <v>812</v>
      </c>
      <c r="N31" s="79" t="s">
        <v>813</v>
      </c>
      <c r="O31" s="157"/>
      <c r="P31" s="157"/>
      <c r="Q31" s="157"/>
      <c r="R31" s="157"/>
      <c r="S31" s="157"/>
      <c r="T31" s="157" t="s">
        <v>811</v>
      </c>
      <c r="U31" s="157"/>
      <c r="V31" s="157"/>
    </row>
    <row r="32">
      <c r="A32" s="157">
        <v>652.0</v>
      </c>
      <c r="J32" s="91" t="s">
        <v>1022</v>
      </c>
      <c r="L32" s="91" t="s">
        <v>1027</v>
      </c>
      <c r="N32" s="79"/>
      <c r="O32" s="157"/>
      <c r="P32" s="157"/>
      <c r="Q32" s="157"/>
      <c r="R32" s="157"/>
      <c r="S32" s="157"/>
      <c r="T32" s="157" t="s">
        <v>1026</v>
      </c>
      <c r="U32" s="157"/>
      <c r="V32" s="157"/>
    </row>
    <row r="33">
      <c r="A33" s="167">
        <v>653.0</v>
      </c>
      <c r="J33" s="79" t="s">
        <v>535</v>
      </c>
      <c r="L33" s="79" t="s">
        <v>537</v>
      </c>
      <c r="N33" s="79" t="s">
        <v>538</v>
      </c>
      <c r="O33" s="157"/>
      <c r="P33" s="157"/>
      <c r="Q33" s="157"/>
      <c r="R33" s="157"/>
      <c r="S33" s="157"/>
      <c r="T33" s="157" t="s">
        <v>536</v>
      </c>
      <c r="U33" s="157"/>
      <c r="V33" s="157"/>
    </row>
    <row r="34">
      <c r="A34" s="157">
        <v>654.0</v>
      </c>
      <c r="J34" s="79" t="s">
        <v>529</v>
      </c>
      <c r="L34" s="79" t="s">
        <v>531</v>
      </c>
      <c r="N34" s="79" t="s">
        <v>532</v>
      </c>
      <c r="O34" s="157"/>
      <c r="P34" s="157"/>
      <c r="Q34" s="157"/>
      <c r="R34" s="157"/>
      <c r="S34" s="157"/>
      <c r="T34" s="157" t="s">
        <v>530</v>
      </c>
      <c r="U34" s="157"/>
      <c r="V34" s="157"/>
    </row>
    <row r="35">
      <c r="A35" s="167">
        <v>655.0</v>
      </c>
      <c r="J35" s="79" t="s">
        <v>171</v>
      </c>
      <c r="L35" s="79" t="s">
        <v>173</v>
      </c>
      <c r="N35" s="79" t="s">
        <v>174</v>
      </c>
      <c r="O35" s="157"/>
      <c r="P35" s="157"/>
      <c r="Q35" s="157"/>
      <c r="R35" s="157"/>
      <c r="S35" s="157"/>
      <c r="T35" s="157" t="s">
        <v>172</v>
      </c>
      <c r="U35" s="157"/>
      <c r="V35" s="157"/>
    </row>
    <row r="36">
      <c r="A36" s="157">
        <v>656.0</v>
      </c>
      <c r="J36" s="79" t="s">
        <v>224</v>
      </c>
      <c r="L36" s="79" t="s">
        <v>226</v>
      </c>
      <c r="N36" s="79" t="s">
        <v>227</v>
      </c>
      <c r="O36" s="157"/>
      <c r="P36" s="157"/>
      <c r="Q36" s="157"/>
      <c r="R36" s="157"/>
      <c r="S36" s="157"/>
      <c r="T36" s="157" t="s">
        <v>225</v>
      </c>
      <c r="U36" s="157"/>
      <c r="V36" s="157"/>
    </row>
    <row r="37">
      <c r="A37" s="167">
        <v>657.0</v>
      </c>
      <c r="J37" s="79" t="s">
        <v>333</v>
      </c>
      <c r="L37" s="79" t="s">
        <v>335</v>
      </c>
      <c r="N37" s="79" t="s">
        <v>336</v>
      </c>
      <c r="O37" s="157"/>
      <c r="P37" s="157"/>
      <c r="Q37" s="157"/>
      <c r="R37" s="157"/>
      <c r="S37" s="157"/>
      <c r="T37" s="157" t="s">
        <v>334</v>
      </c>
      <c r="U37" s="157"/>
      <c r="V37" s="157"/>
    </row>
    <row r="38">
      <c r="A38" s="157">
        <v>658.0</v>
      </c>
      <c r="J38" s="79" t="s">
        <v>899</v>
      </c>
      <c r="L38" s="79" t="s">
        <v>901</v>
      </c>
      <c r="N38" s="79" t="s">
        <v>902</v>
      </c>
      <c r="O38" s="157"/>
      <c r="P38" s="157"/>
      <c r="Q38" s="157"/>
      <c r="R38" s="157"/>
      <c r="S38" s="157"/>
      <c r="T38" s="157" t="s">
        <v>900</v>
      </c>
      <c r="U38" s="157"/>
      <c r="V38" s="157"/>
    </row>
    <row r="39">
      <c r="A39" s="167">
        <v>659.0</v>
      </c>
      <c r="J39" s="79" t="s">
        <v>781</v>
      </c>
      <c r="L39" s="79" t="s">
        <v>783</v>
      </c>
      <c r="N39" s="79" t="s">
        <v>784</v>
      </c>
      <c r="O39" s="157"/>
      <c r="P39" s="157"/>
      <c r="Q39" s="157"/>
      <c r="R39" s="157"/>
      <c r="S39" s="157"/>
      <c r="T39" s="157" t="s">
        <v>782</v>
      </c>
      <c r="U39" s="157"/>
      <c r="V39" s="157"/>
    </row>
    <row r="40">
      <c r="A40" s="157">
        <v>660.0</v>
      </c>
      <c r="J40" s="79" t="s">
        <v>730</v>
      </c>
      <c r="L40" s="79" t="s">
        <v>732</v>
      </c>
      <c r="N40" s="79" t="s">
        <v>733</v>
      </c>
      <c r="O40" s="157"/>
      <c r="P40" s="157"/>
      <c r="Q40" s="157"/>
      <c r="R40" s="157"/>
      <c r="S40" s="157"/>
      <c r="T40" s="157" t="s">
        <v>731</v>
      </c>
      <c r="U40" s="157"/>
      <c r="V40" s="157"/>
    </row>
    <row r="41">
      <c r="A41" s="167">
        <v>661.0</v>
      </c>
      <c r="J41" s="79" t="s">
        <v>1072</v>
      </c>
      <c r="L41" s="79" t="s">
        <v>1074</v>
      </c>
      <c r="N41" s="79" t="s">
        <v>1075</v>
      </c>
      <c r="O41" s="157"/>
      <c r="P41" s="157"/>
      <c r="Q41" s="157"/>
      <c r="R41" s="157"/>
      <c r="S41" s="157"/>
      <c r="T41" s="157" t="s">
        <v>1073</v>
      </c>
      <c r="U41" s="157"/>
      <c r="V41" s="157"/>
    </row>
    <row r="42">
      <c r="A42" s="157">
        <v>662.0</v>
      </c>
      <c r="J42" s="91" t="s">
        <v>391</v>
      </c>
      <c r="L42" s="91" t="s">
        <v>403</v>
      </c>
      <c r="N42" s="91" t="s">
        <v>404</v>
      </c>
      <c r="O42" s="157"/>
      <c r="P42" s="157"/>
      <c r="Q42" s="157"/>
      <c r="R42" s="157"/>
      <c r="S42" s="157"/>
      <c r="T42" s="157" t="s">
        <v>402</v>
      </c>
      <c r="U42" s="157"/>
      <c r="V42" s="157"/>
    </row>
    <row r="43">
      <c r="A43" s="167">
        <v>663.0</v>
      </c>
      <c r="J43" s="79" t="s">
        <v>371</v>
      </c>
      <c r="L43" s="79" t="s">
        <v>376</v>
      </c>
      <c r="N43" s="79"/>
      <c r="O43" s="157"/>
      <c r="P43" s="157"/>
      <c r="Q43" s="157"/>
      <c r="R43" s="157"/>
      <c r="S43" s="157"/>
      <c r="T43" s="157" t="s">
        <v>375</v>
      </c>
      <c r="U43" s="157"/>
      <c r="V43" s="157"/>
    </row>
    <row r="44">
      <c r="A44" s="157">
        <v>664.0</v>
      </c>
      <c r="J44" s="79" t="s">
        <v>1089</v>
      </c>
      <c r="L44" s="79" t="s">
        <v>1094</v>
      </c>
      <c r="N44" s="79"/>
      <c r="O44" s="157"/>
      <c r="P44" s="157"/>
      <c r="Q44" s="157"/>
      <c r="R44" s="157"/>
      <c r="S44" s="157"/>
      <c r="T44" s="157" t="s">
        <v>1093</v>
      </c>
      <c r="U44" s="157"/>
      <c r="V44" s="157"/>
    </row>
    <row r="45">
      <c r="A45" s="167">
        <v>665.0</v>
      </c>
      <c r="J45" s="91" t="s">
        <v>752</v>
      </c>
      <c r="L45" s="91" t="s">
        <v>759</v>
      </c>
      <c r="N45" s="91" t="s">
        <v>760</v>
      </c>
      <c r="O45" s="157"/>
      <c r="P45" s="157"/>
      <c r="Q45" s="157"/>
      <c r="R45" s="157"/>
      <c r="S45" s="157"/>
      <c r="T45" s="157" t="s">
        <v>758</v>
      </c>
      <c r="U45" s="157"/>
      <c r="V45" s="157"/>
    </row>
    <row r="46">
      <c r="A46" s="157">
        <v>666.0</v>
      </c>
      <c r="J46" s="79" t="s">
        <v>739</v>
      </c>
      <c r="L46" s="79" t="s">
        <v>744</v>
      </c>
      <c r="N46" s="79" t="s">
        <v>745</v>
      </c>
      <c r="O46" s="157"/>
      <c r="P46" s="157"/>
      <c r="Q46" s="157"/>
      <c r="R46" s="157"/>
      <c r="S46" s="157"/>
      <c r="T46" s="157" t="s">
        <v>743</v>
      </c>
      <c r="U46" s="157"/>
      <c r="V46" s="157"/>
    </row>
    <row r="47">
      <c r="A47" s="167">
        <v>667.0</v>
      </c>
      <c r="J47" s="91" t="s">
        <v>499</v>
      </c>
      <c r="L47" s="91" t="s">
        <v>3224</v>
      </c>
      <c r="N47" s="91" t="s">
        <v>511</v>
      </c>
      <c r="O47" s="157"/>
      <c r="P47" s="157"/>
      <c r="Q47" s="157"/>
      <c r="R47" s="157"/>
      <c r="S47" s="157"/>
      <c r="T47" s="157" t="s">
        <v>509</v>
      </c>
      <c r="U47" s="157"/>
      <c r="V47" s="157"/>
    </row>
    <row r="48">
      <c r="A48" s="157">
        <v>668.0</v>
      </c>
      <c r="J48" s="79" t="s">
        <v>81</v>
      </c>
      <c r="L48" s="79" t="s">
        <v>89</v>
      </c>
      <c r="N48" s="79" t="s">
        <v>90</v>
      </c>
      <c r="O48" s="157"/>
      <c r="P48" s="157"/>
      <c r="Q48" s="157"/>
      <c r="R48" s="157"/>
      <c r="S48" s="157"/>
      <c r="T48" s="157" t="s">
        <v>88</v>
      </c>
      <c r="U48" s="157"/>
      <c r="V48" s="157"/>
    </row>
    <row r="49">
      <c r="A49" s="167">
        <v>669.0</v>
      </c>
      <c r="J49" s="91" t="s">
        <v>185</v>
      </c>
      <c r="L49" s="91" t="s">
        <v>196</v>
      </c>
      <c r="N49" s="91" t="s">
        <v>197</v>
      </c>
      <c r="O49" s="157"/>
      <c r="P49" s="157"/>
      <c r="Q49" s="157"/>
      <c r="R49" s="157"/>
      <c r="S49" s="157"/>
      <c r="T49" s="157" t="s">
        <v>195</v>
      </c>
      <c r="U49" s="157"/>
      <c r="V49" s="157"/>
    </row>
    <row r="50">
      <c r="A50" s="157">
        <v>670.0</v>
      </c>
      <c r="J50" s="79" t="s">
        <v>150</v>
      </c>
      <c r="L50" s="79" t="s">
        <v>154</v>
      </c>
      <c r="N50" s="79" t="s">
        <v>155</v>
      </c>
      <c r="O50" s="157"/>
      <c r="P50" s="157"/>
      <c r="Q50" s="157"/>
      <c r="R50" s="157"/>
      <c r="S50" s="157"/>
      <c r="T50" s="157" t="s">
        <v>153</v>
      </c>
      <c r="U50" s="157"/>
      <c r="V50" s="157"/>
    </row>
    <row r="51">
      <c r="A51" s="167">
        <v>671.0</v>
      </c>
      <c r="J51" s="79" t="s">
        <v>355</v>
      </c>
      <c r="L51" s="79" t="s">
        <v>360</v>
      </c>
      <c r="N51" s="79" t="s">
        <v>361</v>
      </c>
      <c r="O51" s="157"/>
      <c r="P51" s="157"/>
      <c r="Q51" s="157"/>
      <c r="R51" s="157"/>
      <c r="S51" s="157"/>
      <c r="T51" s="157" t="s">
        <v>359</v>
      </c>
      <c r="U51" s="157"/>
      <c r="V51" s="157"/>
    </row>
    <row r="52">
      <c r="A52" s="157">
        <v>672.0</v>
      </c>
      <c r="J52" s="79" t="s">
        <v>567</v>
      </c>
      <c r="L52" s="79" t="s">
        <v>572</v>
      </c>
      <c r="N52" s="79" t="s">
        <v>573</v>
      </c>
      <c r="O52" s="157"/>
      <c r="P52" s="157"/>
      <c r="Q52" s="157"/>
      <c r="R52" s="157"/>
      <c r="S52" s="157"/>
      <c r="T52" s="157" t="s">
        <v>571</v>
      </c>
      <c r="U52" s="157"/>
      <c r="V52" s="157"/>
    </row>
    <row r="53">
      <c r="A53" s="167">
        <v>673.0</v>
      </c>
      <c r="J53" s="79" t="s">
        <v>198</v>
      </c>
      <c r="L53" s="79" t="s">
        <v>203</v>
      </c>
      <c r="N53" s="79" t="s">
        <v>204</v>
      </c>
      <c r="O53" s="157"/>
      <c r="P53" s="157"/>
      <c r="Q53" s="157"/>
      <c r="R53" s="157"/>
      <c r="S53" s="157"/>
      <c r="T53" s="157" t="s">
        <v>202</v>
      </c>
      <c r="U53" s="157"/>
      <c r="V53" s="157"/>
    </row>
    <row r="54">
      <c r="A54" s="157">
        <v>674.0</v>
      </c>
      <c r="J54" s="79" t="s">
        <v>630</v>
      </c>
      <c r="L54" s="79" t="s">
        <v>635</v>
      </c>
      <c r="N54" s="79" t="s">
        <v>636</v>
      </c>
      <c r="O54" s="157"/>
      <c r="P54" s="157"/>
      <c r="Q54" s="157"/>
      <c r="R54" s="157"/>
      <c r="S54" s="157"/>
      <c r="T54" s="157" t="s">
        <v>634</v>
      </c>
      <c r="U54" s="157"/>
      <c r="V54" s="157"/>
    </row>
    <row r="55">
      <c r="A55" s="167">
        <v>675.0</v>
      </c>
      <c r="J55" s="79" t="s">
        <v>810</v>
      </c>
      <c r="L55" s="79" t="s">
        <v>815</v>
      </c>
      <c r="N55" s="79" t="s">
        <v>816</v>
      </c>
      <c r="O55" s="157"/>
      <c r="P55" s="157"/>
      <c r="Q55" s="157"/>
      <c r="R55" s="157"/>
      <c r="S55" s="157"/>
      <c r="T55" s="157" t="s">
        <v>814</v>
      </c>
      <c r="U55" s="157"/>
      <c r="V55" s="157"/>
    </row>
    <row r="56">
      <c r="A56" s="157">
        <v>676.0</v>
      </c>
      <c r="J56" s="91" t="s">
        <v>1022</v>
      </c>
      <c r="L56" s="91" t="s">
        <v>1032</v>
      </c>
      <c r="N56" s="91" t="s">
        <v>1033</v>
      </c>
      <c r="O56" s="157"/>
      <c r="P56" s="157"/>
      <c r="Q56" s="157"/>
      <c r="R56" s="157"/>
      <c r="S56" s="157"/>
      <c r="T56" s="157" t="s">
        <v>1031</v>
      </c>
      <c r="U56" s="157"/>
      <c r="V56" s="157"/>
    </row>
    <row r="57">
      <c r="A57" s="167">
        <v>677.0</v>
      </c>
      <c r="J57" s="79" t="s">
        <v>535</v>
      </c>
      <c r="L57" s="79" t="s">
        <v>540</v>
      </c>
      <c r="N57" s="79" t="s">
        <v>541</v>
      </c>
      <c r="O57" s="157"/>
      <c r="P57" s="157"/>
      <c r="Q57" s="157"/>
      <c r="R57" s="157"/>
      <c r="S57" s="157"/>
      <c r="T57" s="157" t="s">
        <v>539</v>
      </c>
      <c r="U57" s="157"/>
      <c r="V57" s="157"/>
    </row>
    <row r="58">
      <c r="A58" s="157">
        <v>678.0</v>
      </c>
      <c r="J58" s="79" t="s">
        <v>171</v>
      </c>
      <c r="L58" s="79" t="s">
        <v>176</v>
      </c>
      <c r="N58" s="79" t="s">
        <v>177</v>
      </c>
      <c r="O58" s="157"/>
      <c r="P58" s="157"/>
      <c r="Q58" s="157"/>
      <c r="R58" s="157"/>
      <c r="S58" s="157"/>
      <c r="T58" s="157" t="s">
        <v>175</v>
      </c>
      <c r="U58" s="157"/>
      <c r="V58" s="157"/>
    </row>
    <row r="59">
      <c r="A59" s="167">
        <v>679.0</v>
      </c>
      <c r="J59" s="79" t="s">
        <v>224</v>
      </c>
      <c r="L59" s="79" t="s">
        <v>229</v>
      </c>
      <c r="N59" s="79"/>
      <c r="O59" s="157"/>
      <c r="P59" s="157"/>
      <c r="Q59" s="157"/>
      <c r="R59" s="157"/>
      <c r="S59" s="157"/>
      <c r="T59" s="157" t="s">
        <v>228</v>
      </c>
      <c r="U59" s="157"/>
      <c r="V59" s="157"/>
    </row>
    <row r="60">
      <c r="A60" s="157">
        <v>680.0</v>
      </c>
      <c r="J60" s="79" t="s">
        <v>333</v>
      </c>
      <c r="L60" s="79" t="s">
        <v>338</v>
      </c>
      <c r="N60" s="79" t="s">
        <v>339</v>
      </c>
      <c r="O60" s="157"/>
      <c r="P60" s="157"/>
      <c r="Q60" s="157"/>
      <c r="R60" s="157"/>
      <c r="S60" s="157"/>
      <c r="T60" s="157" t="s">
        <v>337</v>
      </c>
      <c r="U60" s="157"/>
      <c r="V60" s="157"/>
    </row>
    <row r="61">
      <c r="A61" s="167">
        <v>681.0</v>
      </c>
      <c r="J61" s="79" t="s">
        <v>899</v>
      </c>
      <c r="L61" s="79" t="s">
        <v>906</v>
      </c>
      <c r="N61" s="79" t="s">
        <v>908</v>
      </c>
      <c r="O61" s="157"/>
      <c r="P61" s="157"/>
      <c r="Q61" s="157"/>
      <c r="R61" s="157"/>
      <c r="S61" s="157"/>
      <c r="T61" s="157" t="s">
        <v>905</v>
      </c>
      <c r="U61" s="157"/>
      <c r="V61" s="157"/>
    </row>
    <row r="62">
      <c r="A62" s="157">
        <v>682.0</v>
      </c>
      <c r="J62" s="79" t="s">
        <v>781</v>
      </c>
      <c r="L62" s="79" t="s">
        <v>786</v>
      </c>
      <c r="N62" s="79" t="s">
        <v>787</v>
      </c>
      <c r="O62" s="157"/>
      <c r="P62" s="157"/>
      <c r="Q62" s="157"/>
      <c r="R62" s="157"/>
      <c r="S62" s="157"/>
      <c r="T62" s="157" t="s">
        <v>785</v>
      </c>
      <c r="U62" s="157"/>
      <c r="V62" s="157"/>
    </row>
    <row r="63">
      <c r="A63" s="167">
        <v>683.0</v>
      </c>
      <c r="J63" s="79" t="s">
        <v>730</v>
      </c>
      <c r="L63" s="79" t="s">
        <v>735</v>
      </c>
      <c r="N63" s="79" t="s">
        <v>736</v>
      </c>
      <c r="O63" s="157"/>
      <c r="P63" s="157"/>
      <c r="Q63" s="157"/>
      <c r="R63" s="157"/>
      <c r="S63" s="157"/>
      <c r="T63" s="157" t="s">
        <v>734</v>
      </c>
      <c r="U63" s="157"/>
      <c r="V63" s="157"/>
    </row>
    <row r="64">
      <c r="A64" s="157">
        <v>684.0</v>
      </c>
      <c r="J64" s="79" t="s">
        <v>1072</v>
      </c>
      <c r="L64" s="79" t="s">
        <v>1077</v>
      </c>
      <c r="N64" s="79" t="s">
        <v>1078</v>
      </c>
      <c r="O64" s="157"/>
      <c r="P64" s="157"/>
      <c r="Q64" s="157"/>
      <c r="R64" s="157"/>
      <c r="S64" s="157"/>
      <c r="T64" s="157" t="s">
        <v>1076</v>
      </c>
      <c r="U64" s="157"/>
      <c r="V64" s="157"/>
    </row>
    <row r="65">
      <c r="A65" s="167">
        <v>685.0</v>
      </c>
      <c r="J65" s="91" t="s">
        <v>391</v>
      </c>
      <c r="L65" s="91" t="s">
        <v>406</v>
      </c>
      <c r="N65" s="91" t="s">
        <v>407</v>
      </c>
      <c r="O65" s="157"/>
      <c r="P65" s="157"/>
      <c r="Q65" s="157"/>
      <c r="R65" s="157"/>
      <c r="S65" s="157"/>
      <c r="T65" s="157" t="s">
        <v>405</v>
      </c>
      <c r="U65" s="157"/>
      <c r="V65" s="157"/>
    </row>
    <row r="66">
      <c r="A66" s="157">
        <v>686.0</v>
      </c>
      <c r="J66" s="79" t="s">
        <v>1089</v>
      </c>
      <c r="L66" s="79" t="s">
        <v>1096</v>
      </c>
      <c r="N66" s="79"/>
      <c r="O66" s="157"/>
      <c r="P66" s="157"/>
      <c r="Q66" s="157"/>
      <c r="R66" s="157"/>
      <c r="S66" s="157"/>
      <c r="T66" s="157" t="s">
        <v>1095</v>
      </c>
      <c r="U66" s="157"/>
      <c r="V66" s="157"/>
    </row>
    <row r="67">
      <c r="A67" s="167">
        <v>687.0</v>
      </c>
      <c r="J67" s="91" t="s">
        <v>752</v>
      </c>
      <c r="L67" s="91" t="s">
        <v>765</v>
      </c>
      <c r="N67" s="91" t="s">
        <v>766</v>
      </c>
      <c r="O67" s="157"/>
      <c r="P67" s="157"/>
      <c r="Q67" s="157"/>
      <c r="R67" s="157"/>
      <c r="S67" s="157"/>
      <c r="T67" s="157" t="s">
        <v>764</v>
      </c>
      <c r="U67" s="157"/>
      <c r="V67" s="157"/>
    </row>
    <row r="68">
      <c r="A68" s="157">
        <v>688.0</v>
      </c>
      <c r="J68" s="79" t="s">
        <v>739</v>
      </c>
      <c r="L68" s="79" t="s">
        <v>747</v>
      </c>
      <c r="N68" s="79" t="s">
        <v>748</v>
      </c>
      <c r="O68" s="157"/>
      <c r="P68" s="157"/>
      <c r="Q68" s="157"/>
      <c r="R68" s="157"/>
      <c r="S68" s="157"/>
      <c r="T68" s="157" t="s">
        <v>746</v>
      </c>
      <c r="U68" s="157"/>
      <c r="V68" s="157"/>
    </row>
    <row r="69">
      <c r="A69" s="167">
        <v>689.0</v>
      </c>
      <c r="J69" s="91" t="s">
        <v>499</v>
      </c>
      <c r="L69" s="168" t="s">
        <v>513</v>
      </c>
      <c r="N69" s="79"/>
      <c r="O69" s="157"/>
      <c r="P69" s="157"/>
      <c r="Q69" s="157"/>
      <c r="R69" s="157"/>
      <c r="S69" s="157"/>
      <c r="T69" s="157" t="s">
        <v>512</v>
      </c>
      <c r="U69" s="157"/>
      <c r="V69" s="157"/>
    </row>
    <row r="70">
      <c r="A70" s="157">
        <v>690.0</v>
      </c>
      <c r="J70" s="79" t="s">
        <v>81</v>
      </c>
      <c r="L70" s="79" t="s">
        <v>92</v>
      </c>
      <c r="N70" s="79" t="s">
        <v>93</v>
      </c>
      <c r="O70" s="157"/>
      <c r="P70" s="157"/>
      <c r="Q70" s="157"/>
      <c r="R70" s="157"/>
      <c r="S70" s="157"/>
      <c r="T70" s="157" t="s">
        <v>91</v>
      </c>
      <c r="U70" s="157"/>
      <c r="V70" s="157"/>
    </row>
    <row r="71">
      <c r="A71" s="167">
        <v>691.0</v>
      </c>
      <c r="J71" s="79" t="s">
        <v>355</v>
      </c>
      <c r="L71" s="79" t="s">
        <v>363</v>
      </c>
      <c r="N71" s="79" t="s">
        <v>364</v>
      </c>
      <c r="O71" s="157"/>
      <c r="P71" s="157"/>
      <c r="Q71" s="157"/>
      <c r="R71" s="157"/>
      <c r="S71" s="157"/>
      <c r="T71" s="157" t="s">
        <v>362</v>
      </c>
      <c r="U71" s="157"/>
      <c r="V71" s="157"/>
    </row>
    <row r="72">
      <c r="A72" s="157">
        <v>692.0</v>
      </c>
      <c r="J72" s="79" t="s">
        <v>567</v>
      </c>
      <c r="L72" s="79" t="s">
        <v>575</v>
      </c>
      <c r="N72" s="79" t="s">
        <v>576</v>
      </c>
      <c r="O72" s="157"/>
      <c r="P72" s="157"/>
      <c r="Q72" s="157"/>
      <c r="R72" s="157"/>
      <c r="S72" s="157"/>
      <c r="T72" s="157" t="s">
        <v>574</v>
      </c>
      <c r="U72" s="157"/>
      <c r="V72" s="157"/>
    </row>
    <row r="73">
      <c r="A73" s="167">
        <v>693.0</v>
      </c>
      <c r="J73" s="79" t="s">
        <v>198</v>
      </c>
      <c r="L73" s="79" t="s">
        <v>206</v>
      </c>
      <c r="N73" s="79" t="s">
        <v>207</v>
      </c>
      <c r="O73" s="157"/>
      <c r="P73" s="157"/>
      <c r="Q73" s="157"/>
      <c r="R73" s="157"/>
      <c r="S73" s="157"/>
      <c r="T73" s="157" t="s">
        <v>205</v>
      </c>
      <c r="U73" s="157"/>
      <c r="V73" s="157"/>
    </row>
    <row r="74">
      <c r="A74" s="157">
        <v>694.0</v>
      </c>
      <c r="J74" s="79" t="s">
        <v>630</v>
      </c>
      <c r="L74" s="79" t="s">
        <v>638</v>
      </c>
      <c r="N74" s="79" t="s">
        <v>639</v>
      </c>
      <c r="O74" s="157"/>
      <c r="P74" s="157"/>
      <c r="Q74" s="157"/>
      <c r="R74" s="157"/>
      <c r="S74" s="157"/>
      <c r="T74" s="157" t="s">
        <v>637</v>
      </c>
      <c r="U74" s="157"/>
      <c r="V74" s="157"/>
    </row>
    <row r="75">
      <c r="A75" s="167">
        <v>695.0</v>
      </c>
      <c r="J75" s="79" t="s">
        <v>810</v>
      </c>
      <c r="L75" s="79" t="s">
        <v>818</v>
      </c>
      <c r="N75" s="79" t="s">
        <v>819</v>
      </c>
      <c r="O75" s="157"/>
      <c r="P75" s="157"/>
      <c r="Q75" s="157"/>
      <c r="R75" s="157"/>
      <c r="S75" s="157"/>
      <c r="T75" s="157" t="s">
        <v>817</v>
      </c>
      <c r="U75" s="157"/>
      <c r="V75" s="157"/>
    </row>
    <row r="76">
      <c r="A76" s="157">
        <v>696.0</v>
      </c>
      <c r="J76" s="91" t="s">
        <v>1022</v>
      </c>
      <c r="L76" s="91" t="s">
        <v>1035</v>
      </c>
      <c r="N76" s="91" t="s">
        <v>1036</v>
      </c>
      <c r="O76" s="157"/>
      <c r="P76" s="157"/>
      <c r="Q76" s="157"/>
      <c r="R76" s="157"/>
      <c r="S76" s="157"/>
      <c r="T76" s="157" t="s">
        <v>1034</v>
      </c>
      <c r="U76" s="157"/>
      <c r="V76" s="157"/>
    </row>
    <row r="77">
      <c r="A77" s="167">
        <v>697.0</v>
      </c>
      <c r="J77" s="79" t="s">
        <v>535</v>
      </c>
      <c r="L77" s="79" t="s">
        <v>543</v>
      </c>
      <c r="N77" s="79" t="s">
        <v>544</v>
      </c>
      <c r="O77" s="157"/>
      <c r="P77" s="157"/>
      <c r="Q77" s="157"/>
      <c r="R77" s="157"/>
      <c r="S77" s="157"/>
      <c r="T77" s="157" t="s">
        <v>542</v>
      </c>
      <c r="U77" s="157"/>
      <c r="V77" s="157"/>
    </row>
    <row r="78">
      <c r="A78" s="157">
        <v>698.0</v>
      </c>
      <c r="J78" s="79" t="s">
        <v>224</v>
      </c>
      <c r="L78" s="79" t="s">
        <v>231</v>
      </c>
      <c r="N78" s="79"/>
      <c r="O78" s="157"/>
      <c r="P78" s="157"/>
      <c r="Q78" s="157"/>
      <c r="R78" s="157"/>
      <c r="S78" s="157"/>
      <c r="T78" s="157" t="s">
        <v>230</v>
      </c>
      <c r="U78" s="157"/>
      <c r="V78" s="157"/>
    </row>
    <row r="79">
      <c r="A79" s="167">
        <v>699.0</v>
      </c>
      <c r="J79" s="79" t="s">
        <v>333</v>
      </c>
      <c r="L79" s="79" t="s">
        <v>341</v>
      </c>
      <c r="N79" s="79" t="s">
        <v>342</v>
      </c>
      <c r="O79" s="157"/>
      <c r="P79" s="157"/>
      <c r="Q79" s="157"/>
      <c r="R79" s="157"/>
      <c r="S79" s="157"/>
      <c r="T79" s="157" t="s">
        <v>340</v>
      </c>
      <c r="U79" s="157"/>
      <c r="V79" s="157"/>
    </row>
    <row r="80">
      <c r="A80" s="157">
        <v>700.0</v>
      </c>
      <c r="J80" s="79" t="s">
        <v>899</v>
      </c>
      <c r="L80" s="79" t="s">
        <v>910</v>
      </c>
      <c r="N80" s="79" t="s">
        <v>911</v>
      </c>
      <c r="O80" s="157"/>
      <c r="P80" s="157"/>
      <c r="Q80" s="157"/>
      <c r="R80" s="157"/>
      <c r="S80" s="157"/>
      <c r="T80" s="157" t="s">
        <v>909</v>
      </c>
      <c r="U80" s="157"/>
      <c r="V80" s="157"/>
    </row>
    <row r="81">
      <c r="A81" s="167">
        <v>701.0</v>
      </c>
      <c r="J81" s="79" t="s">
        <v>781</v>
      </c>
      <c r="L81" s="79" t="s">
        <v>789</v>
      </c>
      <c r="N81" s="79" t="s">
        <v>790</v>
      </c>
      <c r="O81" s="157"/>
      <c r="P81" s="157"/>
      <c r="Q81" s="157"/>
      <c r="R81" s="157"/>
      <c r="S81" s="157"/>
      <c r="T81" s="157" t="s">
        <v>788</v>
      </c>
      <c r="U81" s="157"/>
      <c r="V81" s="157"/>
    </row>
    <row r="82">
      <c r="A82" s="157">
        <v>702.0</v>
      </c>
      <c r="J82" s="79" t="s">
        <v>1072</v>
      </c>
      <c r="L82" s="79" t="s">
        <v>1080</v>
      </c>
      <c r="N82" s="79" t="s">
        <v>1081</v>
      </c>
      <c r="O82" s="157"/>
      <c r="P82" s="157"/>
      <c r="Q82" s="157"/>
      <c r="R82" s="157"/>
      <c r="S82" s="157"/>
      <c r="T82" s="157" t="s">
        <v>1079</v>
      </c>
      <c r="U82" s="157"/>
      <c r="V82" s="157"/>
    </row>
    <row r="83">
      <c r="A83" s="167">
        <v>703.0</v>
      </c>
      <c r="J83" s="79" t="s">
        <v>81</v>
      </c>
      <c r="L83" s="79" t="s">
        <v>97</v>
      </c>
      <c r="N83" s="79" t="s">
        <v>99</v>
      </c>
      <c r="O83" s="157"/>
      <c r="P83" s="157"/>
      <c r="Q83" s="157"/>
      <c r="R83" s="157"/>
      <c r="S83" s="157"/>
      <c r="T83" s="157" t="s">
        <v>95</v>
      </c>
      <c r="U83" s="157"/>
      <c r="V83" s="157"/>
    </row>
    <row r="84">
      <c r="A84" s="157">
        <v>704.0</v>
      </c>
      <c r="J84" s="79" t="s">
        <v>355</v>
      </c>
      <c r="L84" s="79" t="s">
        <v>366</v>
      </c>
      <c r="N84" s="79" t="s">
        <v>367</v>
      </c>
      <c r="O84" s="157"/>
      <c r="P84" s="157"/>
      <c r="Q84" s="157"/>
      <c r="R84" s="157"/>
      <c r="S84" s="157"/>
      <c r="T84" s="157" t="s">
        <v>365</v>
      </c>
      <c r="U84" s="157"/>
      <c r="V84" s="157"/>
    </row>
    <row r="85">
      <c r="A85" s="167">
        <v>705.0</v>
      </c>
      <c r="J85" s="79" t="s">
        <v>567</v>
      </c>
      <c r="L85" s="79" t="s">
        <v>578</v>
      </c>
      <c r="N85" s="79"/>
      <c r="O85" s="157"/>
      <c r="P85" s="157"/>
      <c r="Q85" s="157"/>
      <c r="R85" s="157"/>
      <c r="S85" s="157"/>
      <c r="T85" s="157" t="s">
        <v>577</v>
      </c>
      <c r="U85" s="157"/>
      <c r="V85" s="157"/>
    </row>
    <row r="86">
      <c r="A86" s="157">
        <v>706.0</v>
      </c>
      <c r="J86" s="79" t="s">
        <v>198</v>
      </c>
      <c r="L86" s="79" t="s">
        <v>209</v>
      </c>
      <c r="N86" s="79" t="s">
        <v>210</v>
      </c>
      <c r="O86" s="157"/>
      <c r="P86" s="157"/>
      <c r="Q86" s="157"/>
      <c r="R86" s="157"/>
      <c r="S86" s="157"/>
      <c r="T86" s="157" t="s">
        <v>208</v>
      </c>
      <c r="U86" s="157"/>
      <c r="V86" s="157"/>
    </row>
    <row r="87">
      <c r="A87" s="167">
        <v>707.0</v>
      </c>
      <c r="J87" s="79" t="s">
        <v>810</v>
      </c>
      <c r="L87" s="79" t="s">
        <v>822</v>
      </c>
      <c r="N87" s="79"/>
      <c r="O87" s="157"/>
      <c r="P87" s="157"/>
      <c r="Q87" s="157"/>
      <c r="R87" s="157"/>
      <c r="S87" s="157"/>
      <c r="T87" s="157" t="s">
        <v>821</v>
      </c>
      <c r="U87" s="157"/>
      <c r="V87" s="157"/>
    </row>
    <row r="88">
      <c r="A88" s="157">
        <v>708.0</v>
      </c>
      <c r="J88" s="91" t="s">
        <v>1022</v>
      </c>
      <c r="L88" s="91" t="s">
        <v>1038</v>
      </c>
      <c r="N88" s="91" t="s">
        <v>1039</v>
      </c>
      <c r="O88" s="157"/>
      <c r="P88" s="157"/>
      <c r="Q88" s="157"/>
      <c r="R88" s="157"/>
      <c r="S88" s="157"/>
      <c r="T88" s="157" t="s">
        <v>1037</v>
      </c>
      <c r="U88" s="157"/>
      <c r="V88" s="157"/>
    </row>
    <row r="89">
      <c r="A89" s="167">
        <v>709.0</v>
      </c>
      <c r="J89" s="79" t="s">
        <v>535</v>
      </c>
      <c r="L89" s="79" t="s">
        <v>546</v>
      </c>
      <c r="N89" s="79" t="s">
        <v>547</v>
      </c>
      <c r="O89" s="157"/>
      <c r="P89" s="157"/>
      <c r="Q89" s="157"/>
      <c r="R89" s="157"/>
      <c r="S89" s="157"/>
      <c r="T89" s="157" t="s">
        <v>545</v>
      </c>
      <c r="U89" s="157"/>
      <c r="V89" s="157"/>
    </row>
    <row r="90">
      <c r="A90" s="157">
        <v>710.0</v>
      </c>
      <c r="J90" s="79" t="s">
        <v>224</v>
      </c>
      <c r="L90" s="79" t="s">
        <v>234</v>
      </c>
      <c r="N90" s="79" t="s">
        <v>235</v>
      </c>
      <c r="O90" s="157"/>
      <c r="P90" s="157"/>
      <c r="Q90" s="157"/>
      <c r="R90" s="157"/>
      <c r="S90" s="157"/>
      <c r="T90" s="157" t="s">
        <v>233</v>
      </c>
      <c r="U90" s="157"/>
      <c r="V90" s="157"/>
    </row>
    <row r="91">
      <c r="A91" s="167">
        <v>711.0</v>
      </c>
      <c r="J91" s="79" t="s">
        <v>333</v>
      </c>
      <c r="L91" s="79" t="s">
        <v>344</v>
      </c>
      <c r="N91" s="79" t="s">
        <v>345</v>
      </c>
      <c r="O91" s="157"/>
      <c r="P91" s="157"/>
      <c r="Q91" s="157"/>
      <c r="R91" s="157"/>
      <c r="S91" s="157"/>
      <c r="T91" s="157" t="s">
        <v>343</v>
      </c>
      <c r="U91" s="157"/>
      <c r="V91" s="157"/>
    </row>
    <row r="92">
      <c r="A92" s="157">
        <v>712.0</v>
      </c>
      <c r="J92" s="79" t="s">
        <v>899</v>
      </c>
      <c r="L92" s="79" t="s">
        <v>915</v>
      </c>
      <c r="N92" s="79" t="s">
        <v>916</v>
      </c>
      <c r="O92" s="157"/>
      <c r="P92" s="157"/>
      <c r="Q92" s="157"/>
      <c r="R92" s="157"/>
      <c r="S92" s="157"/>
      <c r="T92" s="157" t="s">
        <v>914</v>
      </c>
      <c r="U92" s="157"/>
      <c r="V92" s="157"/>
    </row>
    <row r="93">
      <c r="A93" s="167">
        <v>713.0</v>
      </c>
      <c r="J93" s="79" t="s">
        <v>81</v>
      </c>
      <c r="L93" s="79" t="s">
        <v>101</v>
      </c>
      <c r="N93" s="79" t="s">
        <v>102</v>
      </c>
      <c r="O93" s="157"/>
      <c r="P93" s="157"/>
      <c r="Q93" s="157"/>
      <c r="R93" s="157"/>
      <c r="S93" s="157"/>
      <c r="T93" s="157" t="s">
        <v>100</v>
      </c>
      <c r="U93" s="157"/>
      <c r="V93" s="157"/>
    </row>
    <row r="94">
      <c r="A94" s="157">
        <v>714.0</v>
      </c>
      <c r="J94" s="79" t="s">
        <v>567</v>
      </c>
      <c r="L94" s="79" t="s">
        <v>580</v>
      </c>
      <c r="N94" s="79"/>
      <c r="O94" s="157"/>
      <c r="P94" s="157"/>
      <c r="Q94" s="157"/>
      <c r="R94" s="157"/>
      <c r="S94" s="157"/>
      <c r="T94" s="157" t="s">
        <v>579</v>
      </c>
      <c r="U94" s="157"/>
      <c r="V94" s="157"/>
    </row>
    <row r="95">
      <c r="A95" s="167">
        <v>715.0</v>
      </c>
      <c r="J95" s="79" t="s">
        <v>810</v>
      </c>
      <c r="L95" s="79" t="s">
        <v>824</v>
      </c>
      <c r="N95" s="79"/>
      <c r="O95" s="157"/>
      <c r="P95" s="157"/>
      <c r="Q95" s="157"/>
      <c r="R95" s="157"/>
      <c r="S95" s="157"/>
      <c r="T95" s="157" t="s">
        <v>823</v>
      </c>
      <c r="U95" s="157"/>
      <c r="V95" s="157"/>
    </row>
    <row r="96">
      <c r="A96" s="157">
        <v>716.0</v>
      </c>
      <c r="J96" s="91" t="s">
        <v>1022</v>
      </c>
      <c r="L96" s="91" t="s">
        <v>1041</v>
      </c>
      <c r="N96" s="91" t="s">
        <v>1042</v>
      </c>
      <c r="O96" s="157"/>
      <c r="P96" s="157"/>
      <c r="Q96" s="157"/>
      <c r="R96" s="157"/>
      <c r="S96" s="157"/>
      <c r="T96" s="157" t="s">
        <v>1040</v>
      </c>
      <c r="U96" s="157"/>
      <c r="V96" s="157"/>
    </row>
    <row r="97">
      <c r="A97" s="167">
        <v>717.0</v>
      </c>
      <c r="J97" s="79" t="s">
        <v>535</v>
      </c>
      <c r="L97" s="79" t="s">
        <v>549</v>
      </c>
      <c r="N97" s="79" t="s">
        <v>550</v>
      </c>
      <c r="O97" s="157"/>
      <c r="P97" s="157"/>
      <c r="Q97" s="157"/>
      <c r="R97" s="157"/>
      <c r="S97" s="157"/>
      <c r="T97" s="157" t="s">
        <v>548</v>
      </c>
      <c r="U97" s="157"/>
      <c r="V97" s="157"/>
    </row>
    <row r="98">
      <c r="A98" s="157">
        <v>718.0</v>
      </c>
      <c r="J98" s="79" t="s">
        <v>899</v>
      </c>
      <c r="L98" s="79" t="s">
        <v>921</v>
      </c>
      <c r="N98" s="79" t="s">
        <v>922</v>
      </c>
      <c r="O98" s="157"/>
      <c r="P98" s="157"/>
      <c r="Q98" s="157"/>
      <c r="R98" s="157"/>
      <c r="S98" s="157"/>
      <c r="T98" s="157" t="s">
        <v>920</v>
      </c>
      <c r="U98" s="157"/>
      <c r="V98" s="157"/>
    </row>
    <row r="99">
      <c r="A99" s="167">
        <v>719.0</v>
      </c>
      <c r="J99" s="79" t="s">
        <v>81</v>
      </c>
      <c r="L99" s="79" t="s">
        <v>104</v>
      </c>
      <c r="N99" s="79" t="s">
        <v>105</v>
      </c>
      <c r="O99" s="157"/>
      <c r="P99" s="157"/>
      <c r="Q99" s="157"/>
      <c r="R99" s="157"/>
      <c r="S99" s="157"/>
      <c r="T99" s="157" t="s">
        <v>103</v>
      </c>
      <c r="U99" s="157"/>
      <c r="V99" s="157"/>
    </row>
    <row r="100">
      <c r="A100" s="157">
        <v>720.0</v>
      </c>
      <c r="J100" s="79" t="s">
        <v>810</v>
      </c>
      <c r="L100" s="79" t="s">
        <v>827</v>
      </c>
      <c r="N100" s="79" t="s">
        <v>828</v>
      </c>
      <c r="O100" s="157"/>
      <c r="P100" s="157"/>
      <c r="Q100" s="157"/>
      <c r="R100" s="157"/>
      <c r="S100" s="157"/>
      <c r="T100" s="157" t="s">
        <v>826</v>
      </c>
      <c r="U100" s="157"/>
      <c r="V100" s="157"/>
    </row>
    <row r="101">
      <c r="A101" s="167">
        <v>721.0</v>
      </c>
      <c r="J101" s="91" t="s">
        <v>1022</v>
      </c>
      <c r="L101" s="91" t="s">
        <v>1044</v>
      </c>
      <c r="N101" s="91" t="s">
        <v>1045</v>
      </c>
      <c r="O101" s="157"/>
      <c r="P101" s="157"/>
      <c r="Q101" s="157"/>
      <c r="R101" s="157"/>
      <c r="S101" s="157"/>
      <c r="T101" s="157" t="s">
        <v>1043</v>
      </c>
      <c r="U101" s="157"/>
      <c r="V101" s="157"/>
    </row>
    <row r="102">
      <c r="A102" s="157">
        <v>722.0</v>
      </c>
      <c r="J102" s="79" t="s">
        <v>535</v>
      </c>
      <c r="L102" s="79" t="s">
        <v>552</v>
      </c>
      <c r="N102" s="79" t="s">
        <v>553</v>
      </c>
      <c r="O102" s="157"/>
      <c r="P102" s="157"/>
      <c r="Q102" s="157"/>
      <c r="R102" s="157"/>
      <c r="S102" s="157"/>
      <c r="T102" s="157" t="s">
        <v>551</v>
      </c>
      <c r="U102" s="157"/>
      <c r="V102" s="157"/>
    </row>
    <row r="103">
      <c r="A103" s="167">
        <v>723.0</v>
      </c>
      <c r="J103" s="79" t="s">
        <v>899</v>
      </c>
      <c r="L103" s="79" t="s">
        <v>925</v>
      </c>
      <c r="N103" s="79" t="s">
        <v>926</v>
      </c>
      <c r="O103" s="157"/>
      <c r="P103" s="157"/>
      <c r="Q103" s="157"/>
      <c r="R103" s="157"/>
      <c r="S103" s="157"/>
      <c r="T103" s="157" t="s">
        <v>924</v>
      </c>
      <c r="U103" s="157"/>
      <c r="V103" s="157"/>
    </row>
    <row r="104">
      <c r="A104" s="157">
        <v>724.0</v>
      </c>
      <c r="J104" s="79" t="s">
        <v>81</v>
      </c>
      <c r="L104" s="79" t="s">
        <v>110</v>
      </c>
      <c r="N104" s="79"/>
      <c r="O104" s="157"/>
      <c r="P104" s="157"/>
      <c r="Q104" s="157"/>
      <c r="R104" s="157"/>
      <c r="S104" s="157"/>
      <c r="T104" s="157" t="s">
        <v>109</v>
      </c>
      <c r="U104" s="157"/>
      <c r="V104" s="157"/>
    </row>
    <row r="105">
      <c r="A105" s="167">
        <v>725.0</v>
      </c>
      <c r="J105" s="79" t="s">
        <v>810</v>
      </c>
      <c r="L105" s="79" t="s">
        <v>833</v>
      </c>
      <c r="N105" s="79"/>
      <c r="O105" s="157"/>
      <c r="P105" s="157"/>
      <c r="Q105" s="157"/>
      <c r="R105" s="157"/>
      <c r="S105" s="157"/>
      <c r="T105" s="157" t="s">
        <v>832</v>
      </c>
      <c r="U105" s="157"/>
      <c r="V105" s="157"/>
    </row>
    <row r="106">
      <c r="A106" s="157">
        <v>726.0</v>
      </c>
      <c r="J106" s="79" t="s">
        <v>899</v>
      </c>
      <c r="L106" s="79" t="s">
        <v>928</v>
      </c>
      <c r="N106" s="79" t="s">
        <v>929</v>
      </c>
      <c r="O106" s="157"/>
      <c r="P106" s="157"/>
      <c r="Q106" s="157"/>
      <c r="R106" s="157"/>
      <c r="S106" s="157"/>
      <c r="T106" s="157" t="s">
        <v>927</v>
      </c>
      <c r="U106" s="157"/>
      <c r="V106" s="157"/>
    </row>
    <row r="107">
      <c r="A107" s="167">
        <v>727.0</v>
      </c>
      <c r="J107" s="79" t="s">
        <v>810</v>
      </c>
      <c r="L107" s="79" t="s">
        <v>835</v>
      </c>
      <c r="N107" s="79"/>
      <c r="O107" s="157"/>
      <c r="P107" s="157"/>
      <c r="Q107" s="157"/>
      <c r="R107" s="157"/>
      <c r="S107" s="157"/>
      <c r="T107" s="157" t="s">
        <v>834</v>
      </c>
      <c r="U107" s="157"/>
      <c r="V107" s="157"/>
    </row>
    <row r="108">
      <c r="A108" s="157">
        <v>728.0</v>
      </c>
      <c r="J108" s="79" t="s">
        <v>899</v>
      </c>
      <c r="L108" s="79" t="s">
        <v>934</v>
      </c>
      <c r="N108" s="79" t="s">
        <v>935</v>
      </c>
      <c r="O108" s="157"/>
      <c r="P108" s="157"/>
      <c r="Q108" s="157"/>
      <c r="R108" s="157"/>
      <c r="S108" s="157"/>
      <c r="T108" s="157" t="s">
        <v>933</v>
      </c>
      <c r="U108" s="157"/>
      <c r="V108" s="157"/>
    </row>
    <row r="109">
      <c r="A109" s="167">
        <v>729.0</v>
      </c>
      <c r="J109" s="79" t="s">
        <v>810</v>
      </c>
      <c r="L109" s="79" t="s">
        <v>839</v>
      </c>
      <c r="N109" s="79" t="s">
        <v>840</v>
      </c>
      <c r="O109" s="157"/>
      <c r="P109" s="157"/>
      <c r="Q109" s="157"/>
      <c r="R109" s="157"/>
      <c r="S109" s="157"/>
      <c r="T109" s="157" t="s">
        <v>838</v>
      </c>
      <c r="U109" s="157"/>
      <c r="V109" s="157"/>
    </row>
    <row r="110">
      <c r="A110" s="157">
        <v>730.0</v>
      </c>
      <c r="J110" s="79" t="s">
        <v>899</v>
      </c>
      <c r="L110" s="79" t="s">
        <v>940</v>
      </c>
      <c r="N110" s="79"/>
      <c r="O110" s="157"/>
      <c r="P110" s="157"/>
      <c r="Q110" s="157"/>
      <c r="R110" s="157"/>
      <c r="S110" s="157"/>
      <c r="T110" s="157" t="s">
        <v>939</v>
      </c>
      <c r="U110" s="157"/>
      <c r="V110" s="157"/>
    </row>
    <row r="111">
      <c r="A111" s="167">
        <v>731.0</v>
      </c>
      <c r="J111" s="79" t="s">
        <v>371</v>
      </c>
      <c r="L111" s="79" t="s">
        <v>378</v>
      </c>
      <c r="N111" s="79" t="s">
        <v>379</v>
      </c>
      <c r="O111" s="157"/>
      <c r="P111" s="157"/>
      <c r="Q111" s="157"/>
      <c r="R111" s="157"/>
      <c r="S111" s="157"/>
      <c r="T111" s="157" t="s">
        <v>377</v>
      </c>
      <c r="U111" s="157"/>
      <c r="V111" s="157"/>
    </row>
    <row r="112">
      <c r="A112" s="157">
        <v>732.0</v>
      </c>
      <c r="J112" s="79" t="s">
        <v>1089</v>
      </c>
      <c r="L112" s="79" t="s">
        <v>1098</v>
      </c>
      <c r="N112" s="79" t="s">
        <v>1099</v>
      </c>
      <c r="O112" s="157"/>
      <c r="P112" s="157"/>
      <c r="Q112" s="157"/>
      <c r="R112" s="157"/>
      <c r="S112" s="157"/>
      <c r="T112" s="157" t="s">
        <v>1097</v>
      </c>
      <c r="U112" s="157"/>
      <c r="V112" s="157"/>
    </row>
    <row r="113">
      <c r="A113" s="167">
        <v>733.0</v>
      </c>
      <c r="J113" s="79" t="s">
        <v>491</v>
      </c>
      <c r="L113" s="79" t="s">
        <v>493</v>
      </c>
      <c r="N113" s="79" t="s">
        <v>494</v>
      </c>
      <c r="O113" s="157"/>
      <c r="P113" s="157"/>
      <c r="Q113" s="157"/>
      <c r="R113" s="157"/>
      <c r="S113" s="157"/>
      <c r="T113" s="157" t="s">
        <v>492</v>
      </c>
      <c r="U113" s="157"/>
      <c r="V113" s="157"/>
    </row>
    <row r="114">
      <c r="A114" s="157">
        <v>734.0</v>
      </c>
      <c r="J114" s="91" t="s">
        <v>752</v>
      </c>
      <c r="L114" s="91" t="s">
        <v>771</v>
      </c>
      <c r="N114" s="91" t="s">
        <v>772</v>
      </c>
      <c r="O114" s="157"/>
      <c r="P114" s="157"/>
      <c r="Q114" s="157"/>
      <c r="R114" s="157"/>
      <c r="S114" s="157"/>
      <c r="T114" s="157" t="s">
        <v>770</v>
      </c>
      <c r="U114" s="157"/>
      <c r="V114" s="157"/>
    </row>
    <row r="115">
      <c r="A115" s="167">
        <v>735.0</v>
      </c>
      <c r="J115" s="79" t="s">
        <v>739</v>
      </c>
      <c r="L115" s="79" t="s">
        <v>750</v>
      </c>
      <c r="N115" s="79" t="s">
        <v>751</v>
      </c>
      <c r="O115" s="157"/>
      <c r="P115" s="157"/>
      <c r="Q115" s="157"/>
      <c r="R115" s="157"/>
      <c r="S115" s="157"/>
      <c r="T115" s="157" t="s">
        <v>749</v>
      </c>
      <c r="U115" s="157"/>
      <c r="V115" s="157"/>
    </row>
    <row r="116">
      <c r="A116" s="157">
        <v>736.0</v>
      </c>
      <c r="J116" s="79" t="s">
        <v>81</v>
      </c>
      <c r="L116" s="79" t="s">
        <v>112</v>
      </c>
      <c r="N116" s="79" t="s">
        <v>113</v>
      </c>
      <c r="O116" s="157"/>
      <c r="P116" s="157"/>
      <c r="Q116" s="157"/>
      <c r="R116" s="157"/>
      <c r="S116" s="157"/>
      <c r="T116" s="157" t="s">
        <v>111</v>
      </c>
      <c r="U116" s="157"/>
      <c r="V116" s="157"/>
    </row>
    <row r="117">
      <c r="A117" s="167">
        <v>737.0</v>
      </c>
      <c r="J117" s="79" t="s">
        <v>150</v>
      </c>
      <c r="L117" s="79" t="s">
        <v>157</v>
      </c>
      <c r="N117" s="79" t="s">
        <v>158</v>
      </c>
      <c r="O117" s="157"/>
      <c r="P117" s="157"/>
      <c r="Q117" s="157"/>
      <c r="R117" s="157"/>
      <c r="S117" s="157"/>
      <c r="T117" s="157" t="s">
        <v>156</v>
      </c>
      <c r="U117" s="157"/>
      <c r="V117" s="157"/>
    </row>
    <row r="118">
      <c r="A118" s="157">
        <v>738.0</v>
      </c>
      <c r="J118" s="79" t="s">
        <v>355</v>
      </c>
      <c r="L118" s="79" t="s">
        <v>369</v>
      </c>
      <c r="N118" s="79" t="s">
        <v>370</v>
      </c>
      <c r="O118" s="157"/>
      <c r="P118" s="157"/>
      <c r="Q118" s="157"/>
      <c r="R118" s="157"/>
      <c r="S118" s="157"/>
      <c r="T118" s="157" t="s">
        <v>368</v>
      </c>
      <c r="U118" s="157"/>
      <c r="V118" s="157"/>
    </row>
    <row r="119">
      <c r="A119" s="167">
        <v>739.0</v>
      </c>
      <c r="J119" s="79" t="s">
        <v>567</v>
      </c>
      <c r="L119" s="79" t="s">
        <v>582</v>
      </c>
      <c r="N119" s="79" t="s">
        <v>583</v>
      </c>
      <c r="O119" s="157"/>
      <c r="P119" s="157"/>
      <c r="Q119" s="157"/>
      <c r="R119" s="157"/>
      <c r="S119" s="157"/>
      <c r="T119" s="157" t="s">
        <v>581</v>
      </c>
      <c r="U119" s="157"/>
      <c r="V119" s="157"/>
    </row>
    <row r="120">
      <c r="A120" s="157">
        <v>740.0</v>
      </c>
      <c r="J120" s="79" t="s">
        <v>198</v>
      </c>
      <c r="L120" s="79" t="s">
        <v>212</v>
      </c>
      <c r="N120" s="79" t="s">
        <v>213</v>
      </c>
      <c r="O120" s="157"/>
      <c r="P120" s="157"/>
      <c r="Q120" s="157"/>
      <c r="R120" s="157"/>
      <c r="S120" s="157"/>
      <c r="T120" s="157" t="s">
        <v>211</v>
      </c>
      <c r="U120" s="157"/>
      <c r="V120" s="157"/>
    </row>
    <row r="121">
      <c r="A121" s="167">
        <v>741.0</v>
      </c>
      <c r="J121" s="79" t="s">
        <v>630</v>
      </c>
      <c r="L121" s="79" t="s">
        <v>641</v>
      </c>
      <c r="N121" s="79" t="s">
        <v>642</v>
      </c>
      <c r="O121" s="157"/>
      <c r="P121" s="157"/>
      <c r="Q121" s="157"/>
      <c r="R121" s="157"/>
      <c r="S121" s="157"/>
      <c r="T121" s="157" t="s">
        <v>640</v>
      </c>
      <c r="U121" s="157"/>
      <c r="V121" s="157"/>
    </row>
    <row r="122">
      <c r="A122" s="157">
        <v>742.0</v>
      </c>
      <c r="J122" s="79" t="s">
        <v>810</v>
      </c>
      <c r="L122" s="79" t="s">
        <v>845</v>
      </c>
      <c r="N122" s="79" t="s">
        <v>847</v>
      </c>
      <c r="O122" s="157"/>
      <c r="P122" s="157"/>
      <c r="Q122" s="157"/>
      <c r="R122" s="157"/>
      <c r="S122" s="157"/>
      <c r="T122" s="157" t="s">
        <v>843</v>
      </c>
      <c r="U122" s="157"/>
      <c r="V122" s="157"/>
    </row>
    <row r="123">
      <c r="A123" s="167">
        <v>743.0</v>
      </c>
      <c r="J123" s="79" t="s">
        <v>535</v>
      </c>
      <c r="L123" s="79" t="s">
        <v>555</v>
      </c>
      <c r="N123" s="79" t="s">
        <v>556</v>
      </c>
      <c r="O123" s="157"/>
      <c r="P123" s="157"/>
      <c r="Q123" s="157"/>
      <c r="R123" s="157"/>
      <c r="S123" s="157"/>
      <c r="T123" s="157" t="s">
        <v>554</v>
      </c>
      <c r="U123" s="157"/>
      <c r="V123" s="157"/>
    </row>
    <row r="124">
      <c r="A124" s="157">
        <v>744.0</v>
      </c>
      <c r="J124" s="79" t="s">
        <v>529</v>
      </c>
      <c r="L124" s="79" t="s">
        <v>534</v>
      </c>
      <c r="N124" s="79"/>
      <c r="O124" s="157"/>
      <c r="P124" s="157"/>
      <c r="Q124" s="157"/>
      <c r="R124" s="157"/>
      <c r="S124" s="157"/>
      <c r="T124" s="157" t="s">
        <v>533</v>
      </c>
      <c r="U124" s="157"/>
      <c r="V124" s="157"/>
    </row>
    <row r="125">
      <c r="A125" s="167">
        <v>745.0</v>
      </c>
      <c r="J125" s="79" t="s">
        <v>171</v>
      </c>
      <c r="L125" s="79" t="s">
        <v>179</v>
      </c>
      <c r="N125" s="79" t="s">
        <v>180</v>
      </c>
      <c r="O125" s="157"/>
      <c r="P125" s="157"/>
      <c r="Q125" s="157"/>
      <c r="R125" s="157"/>
      <c r="S125" s="157"/>
      <c r="T125" s="157" t="s">
        <v>178</v>
      </c>
      <c r="U125" s="157"/>
      <c r="V125" s="157"/>
    </row>
    <row r="126">
      <c r="A126" s="157">
        <v>746.0</v>
      </c>
      <c r="J126" s="79" t="s">
        <v>224</v>
      </c>
      <c r="L126" s="79" t="s">
        <v>237</v>
      </c>
      <c r="N126" s="79" t="s">
        <v>238</v>
      </c>
      <c r="O126" s="157"/>
      <c r="P126" s="157"/>
      <c r="Q126" s="157"/>
      <c r="R126" s="157"/>
      <c r="S126" s="157"/>
      <c r="T126" s="157" t="s">
        <v>236</v>
      </c>
      <c r="U126" s="157"/>
      <c r="V126" s="157"/>
    </row>
    <row r="127">
      <c r="A127" s="167">
        <v>747.0</v>
      </c>
      <c r="J127" s="79" t="s">
        <v>333</v>
      </c>
      <c r="L127" s="79" t="s">
        <v>347</v>
      </c>
      <c r="N127" s="79" t="s">
        <v>348</v>
      </c>
      <c r="O127" s="157"/>
      <c r="P127" s="157"/>
      <c r="Q127" s="157"/>
      <c r="R127" s="157"/>
      <c r="S127" s="157"/>
      <c r="T127" s="157" t="s">
        <v>346</v>
      </c>
      <c r="U127" s="157"/>
      <c r="V127" s="157"/>
    </row>
    <row r="128">
      <c r="A128" s="157">
        <v>748.0</v>
      </c>
      <c r="J128" s="79" t="s">
        <v>899</v>
      </c>
      <c r="L128" s="79" t="s">
        <v>942</v>
      </c>
      <c r="N128" s="79" t="s">
        <v>943</v>
      </c>
      <c r="O128" s="157"/>
      <c r="P128" s="157"/>
      <c r="Q128" s="157"/>
      <c r="R128" s="157"/>
      <c r="S128" s="157"/>
      <c r="T128" s="157" t="s">
        <v>941</v>
      </c>
      <c r="U128" s="157"/>
      <c r="V128" s="157"/>
    </row>
    <row r="129">
      <c r="A129" s="167">
        <v>749.0</v>
      </c>
      <c r="J129" s="79" t="s">
        <v>781</v>
      </c>
      <c r="L129" s="79" t="s">
        <v>792</v>
      </c>
      <c r="N129" s="79" t="s">
        <v>793</v>
      </c>
      <c r="O129" s="157"/>
      <c r="P129" s="157"/>
      <c r="Q129" s="157"/>
      <c r="R129" s="157"/>
      <c r="S129" s="157"/>
      <c r="T129" s="157" t="s">
        <v>791</v>
      </c>
      <c r="U129" s="157"/>
      <c r="V129" s="157"/>
    </row>
    <row r="130">
      <c r="A130" s="157">
        <v>750.0</v>
      </c>
      <c r="J130" s="79" t="s">
        <v>584</v>
      </c>
      <c r="L130" s="79" t="s">
        <v>586</v>
      </c>
      <c r="N130" s="79"/>
      <c r="O130" s="157"/>
      <c r="P130" s="157"/>
      <c r="Q130" s="157"/>
      <c r="R130" s="157"/>
      <c r="S130" s="157"/>
      <c r="T130" s="157" t="s">
        <v>585</v>
      </c>
      <c r="U130" s="157"/>
      <c r="V130" s="157"/>
    </row>
    <row r="131">
      <c r="A131" s="167">
        <v>751.0</v>
      </c>
      <c r="J131" s="79" t="s">
        <v>730</v>
      </c>
      <c r="L131" s="79" t="s">
        <v>738</v>
      </c>
      <c r="N131" s="79"/>
      <c r="O131" s="157"/>
      <c r="P131" s="157"/>
      <c r="Q131" s="157"/>
      <c r="R131" s="157"/>
      <c r="S131" s="157"/>
      <c r="T131" s="157" t="s">
        <v>737</v>
      </c>
      <c r="U131" s="157"/>
      <c r="V131" s="157"/>
    </row>
    <row r="132">
      <c r="A132" s="157">
        <v>752.0</v>
      </c>
      <c r="J132" s="79" t="s">
        <v>1072</v>
      </c>
      <c r="L132" s="79" t="s">
        <v>1085</v>
      </c>
      <c r="N132" s="79" t="s">
        <v>1086</v>
      </c>
      <c r="O132" s="157"/>
      <c r="P132" s="157"/>
      <c r="Q132" s="157"/>
      <c r="R132" s="157"/>
      <c r="S132" s="157"/>
      <c r="T132" s="157" t="s">
        <v>1084</v>
      </c>
      <c r="U132" s="157"/>
      <c r="V132" s="157"/>
    </row>
    <row r="133">
      <c r="A133" s="167">
        <v>753.0</v>
      </c>
      <c r="J133" s="79" t="s">
        <v>383</v>
      </c>
      <c r="L133" s="79" t="s">
        <v>385</v>
      </c>
      <c r="N133" s="79" t="s">
        <v>386</v>
      </c>
      <c r="O133" s="157"/>
      <c r="P133" s="157"/>
      <c r="Q133" s="157"/>
      <c r="R133" s="157"/>
      <c r="S133" s="157"/>
      <c r="T133" s="157" t="s">
        <v>384</v>
      </c>
      <c r="U133" s="157"/>
      <c r="V133" s="157"/>
    </row>
    <row r="134">
      <c r="A134" s="157">
        <v>754.0</v>
      </c>
      <c r="J134" s="91" t="s">
        <v>752</v>
      </c>
      <c r="L134" s="91" t="s">
        <v>774</v>
      </c>
      <c r="N134" s="91" t="s">
        <v>775</v>
      </c>
      <c r="O134" s="157"/>
      <c r="P134" s="157"/>
      <c r="Q134" s="157"/>
      <c r="R134" s="157"/>
      <c r="S134" s="157"/>
      <c r="T134" s="157" t="s">
        <v>773</v>
      </c>
      <c r="U134" s="157"/>
      <c r="V134" s="157"/>
    </row>
    <row r="135">
      <c r="A135" s="167">
        <v>755.0</v>
      </c>
      <c r="J135" s="79" t="s">
        <v>481</v>
      </c>
      <c r="L135" s="79" t="s">
        <v>483</v>
      </c>
      <c r="N135" s="79" t="s">
        <v>484</v>
      </c>
      <c r="O135" s="157"/>
      <c r="P135" s="157"/>
      <c r="Q135" s="157"/>
      <c r="R135" s="157"/>
      <c r="S135" s="157"/>
      <c r="T135" s="157" t="s">
        <v>482</v>
      </c>
      <c r="U135" s="157"/>
      <c r="V135" s="157"/>
    </row>
    <row r="136">
      <c r="A136" s="157">
        <v>756.0</v>
      </c>
      <c r="J136" s="79" t="s">
        <v>333</v>
      </c>
      <c r="L136" s="79" t="s">
        <v>350</v>
      </c>
      <c r="N136" s="79" t="s">
        <v>351</v>
      </c>
      <c r="O136" s="157"/>
      <c r="P136" s="157"/>
      <c r="Q136" s="157"/>
      <c r="R136" s="157"/>
      <c r="S136" s="157"/>
      <c r="T136" s="157" t="s">
        <v>349</v>
      </c>
      <c r="U136" s="157"/>
      <c r="V136" s="157"/>
    </row>
    <row r="137">
      <c r="A137" s="167">
        <v>757.0</v>
      </c>
      <c r="J137" s="79" t="s">
        <v>535</v>
      </c>
      <c r="L137" s="79" t="s">
        <v>561</v>
      </c>
      <c r="N137" s="79" t="s">
        <v>562</v>
      </c>
      <c r="O137" s="157"/>
      <c r="P137" s="157"/>
      <c r="Q137" s="157"/>
      <c r="R137" s="157"/>
      <c r="S137" s="157"/>
      <c r="T137" s="157" t="s">
        <v>560</v>
      </c>
      <c r="U137" s="157"/>
      <c r="V137" s="157"/>
    </row>
    <row r="138">
      <c r="A138" s="157">
        <v>758.0</v>
      </c>
      <c r="J138" s="91" t="s">
        <v>499</v>
      </c>
      <c r="L138" s="91" t="s">
        <v>515</v>
      </c>
      <c r="N138" s="79"/>
      <c r="O138" s="157"/>
      <c r="P138" s="157"/>
      <c r="Q138" s="157"/>
      <c r="R138" s="157"/>
      <c r="S138" s="157"/>
      <c r="T138" s="157" t="s">
        <v>514</v>
      </c>
      <c r="U138" s="157"/>
      <c r="V138" s="157"/>
    </row>
    <row r="139">
      <c r="A139" s="167">
        <v>759.0</v>
      </c>
      <c r="J139" s="79" t="s">
        <v>951</v>
      </c>
      <c r="L139" s="79" t="s">
        <v>954</v>
      </c>
      <c r="N139" s="79" t="s">
        <v>955</v>
      </c>
      <c r="O139" s="157"/>
      <c r="P139" s="157"/>
      <c r="Q139" s="157"/>
      <c r="R139" s="157"/>
      <c r="S139" s="157"/>
      <c r="T139" s="157" t="s">
        <v>952</v>
      </c>
      <c r="U139" s="157"/>
      <c r="V139" s="157"/>
    </row>
    <row r="140">
      <c r="A140" s="157">
        <v>760.0</v>
      </c>
      <c r="J140" s="79" t="s">
        <v>116</v>
      </c>
      <c r="L140" s="79" t="s">
        <v>118</v>
      </c>
      <c r="N140" s="79" t="s">
        <v>119</v>
      </c>
      <c r="O140" s="157"/>
      <c r="P140" s="157"/>
      <c r="Q140" s="157"/>
      <c r="R140" s="157"/>
      <c r="S140" s="157"/>
      <c r="T140" s="157" t="s">
        <v>117</v>
      </c>
      <c r="U140" s="157"/>
      <c r="V140" s="157"/>
    </row>
    <row r="141">
      <c r="A141" s="167">
        <v>761.0</v>
      </c>
      <c r="J141" s="79" t="s">
        <v>1089</v>
      </c>
      <c r="L141" s="79" t="s">
        <v>1101</v>
      </c>
      <c r="N141" s="79"/>
      <c r="O141" s="157"/>
      <c r="P141" s="157"/>
      <c r="Q141" s="157"/>
      <c r="R141" s="157"/>
      <c r="S141" s="157"/>
      <c r="T141" s="157" t="s">
        <v>1100</v>
      </c>
      <c r="U141" s="157"/>
      <c r="V141" s="157"/>
    </row>
    <row r="142">
      <c r="A142" s="157">
        <v>762.0</v>
      </c>
      <c r="J142" s="91" t="s">
        <v>1022</v>
      </c>
      <c r="L142" s="91" t="s">
        <v>1047</v>
      </c>
      <c r="N142" s="91" t="s">
        <v>1048</v>
      </c>
      <c r="O142" s="157"/>
      <c r="P142" s="157"/>
      <c r="Q142" s="157"/>
      <c r="R142" s="157"/>
      <c r="S142" s="157"/>
      <c r="T142" s="157" t="s">
        <v>1046</v>
      </c>
      <c r="U142" s="157"/>
      <c r="V142" s="157"/>
    </row>
    <row r="143">
      <c r="A143" s="167">
        <v>763.0</v>
      </c>
      <c r="J143" s="79" t="s">
        <v>535</v>
      </c>
      <c r="L143" s="79" t="s">
        <v>564</v>
      </c>
      <c r="N143" s="79" t="s">
        <v>565</v>
      </c>
      <c r="O143" s="157"/>
      <c r="P143" s="157"/>
      <c r="Q143" s="157"/>
      <c r="R143" s="157"/>
      <c r="S143" s="157"/>
      <c r="T143" s="157" t="s">
        <v>563</v>
      </c>
      <c r="U143" s="157"/>
      <c r="V143" s="157"/>
    </row>
    <row r="144">
      <c r="A144" s="157">
        <v>764.0</v>
      </c>
      <c r="J144" s="79" t="s">
        <v>899</v>
      </c>
      <c r="L144" s="79" t="s">
        <v>950</v>
      </c>
      <c r="N144" s="79"/>
      <c r="O144" s="157"/>
      <c r="P144" s="157"/>
      <c r="Q144" s="157"/>
      <c r="R144" s="157"/>
      <c r="S144" s="157"/>
      <c r="T144" s="157" t="s">
        <v>948</v>
      </c>
      <c r="U144" s="157"/>
      <c r="V144" s="157"/>
    </row>
    <row r="145">
      <c r="A145" s="167">
        <v>765.0</v>
      </c>
      <c r="J145" s="79" t="s">
        <v>408</v>
      </c>
      <c r="L145" s="79" t="s">
        <v>410</v>
      </c>
      <c r="N145" s="79" t="s">
        <v>411</v>
      </c>
      <c r="O145" s="157"/>
      <c r="P145" s="157"/>
      <c r="Q145" s="157"/>
      <c r="R145" s="157"/>
      <c r="S145" s="157"/>
      <c r="T145" s="157" t="s">
        <v>409</v>
      </c>
      <c r="U145" s="157"/>
      <c r="V145" s="157"/>
    </row>
    <row r="146">
      <c r="A146" s="157">
        <v>766.0</v>
      </c>
      <c r="J146" s="79" t="s">
        <v>408</v>
      </c>
      <c r="L146" s="79" t="s">
        <v>413</v>
      </c>
      <c r="N146" s="79" t="s">
        <v>414</v>
      </c>
      <c r="O146" s="157"/>
      <c r="P146" s="157"/>
      <c r="Q146" s="157"/>
      <c r="R146" s="157"/>
      <c r="S146" s="157"/>
      <c r="T146" s="157" t="s">
        <v>409</v>
      </c>
      <c r="U146" s="157"/>
      <c r="V146" s="157"/>
    </row>
    <row r="147">
      <c r="A147" s="167">
        <v>767.0</v>
      </c>
      <c r="J147" s="79" t="s">
        <v>516</v>
      </c>
      <c r="L147" s="79" t="s">
        <v>518</v>
      </c>
      <c r="N147" s="79" t="s">
        <v>519</v>
      </c>
      <c r="O147" s="157"/>
      <c r="P147" s="157"/>
      <c r="Q147" s="157"/>
      <c r="R147" s="157"/>
      <c r="S147" s="157"/>
      <c r="T147" s="157" t="s">
        <v>517</v>
      </c>
      <c r="U147" s="157"/>
      <c r="V147" s="157"/>
    </row>
    <row r="148">
      <c r="A148" s="157">
        <v>768.0</v>
      </c>
      <c r="J148" s="79" t="s">
        <v>587</v>
      </c>
      <c r="L148" s="79" t="s">
        <v>589</v>
      </c>
      <c r="N148" s="79" t="s">
        <v>590</v>
      </c>
      <c r="O148" s="157"/>
      <c r="P148" s="157"/>
      <c r="Q148" s="157"/>
      <c r="R148" s="157"/>
      <c r="S148" s="157"/>
      <c r="T148" s="157" t="s">
        <v>588</v>
      </c>
      <c r="U148" s="157"/>
      <c r="V148" s="157"/>
    </row>
    <row r="149">
      <c r="A149" s="167">
        <v>769.0</v>
      </c>
      <c r="J149" s="79" t="s">
        <v>587</v>
      </c>
      <c r="L149" s="79" t="s">
        <v>592</v>
      </c>
      <c r="N149" s="79" t="s">
        <v>593</v>
      </c>
      <c r="O149" s="157"/>
      <c r="P149" s="157"/>
      <c r="Q149" s="157"/>
      <c r="R149" s="157"/>
      <c r="S149" s="157"/>
      <c r="T149" s="157" t="s">
        <v>588</v>
      </c>
      <c r="U149" s="157"/>
      <c r="V149" s="157"/>
    </row>
    <row r="150">
      <c r="A150" s="157">
        <v>770.0</v>
      </c>
      <c r="J150" s="79" t="s">
        <v>1102</v>
      </c>
      <c r="L150" s="79" t="s">
        <v>1104</v>
      </c>
      <c r="N150" s="79" t="s">
        <v>1105</v>
      </c>
      <c r="O150" s="157"/>
      <c r="P150" s="157"/>
      <c r="Q150" s="157"/>
      <c r="R150" s="157"/>
      <c r="S150" s="157"/>
      <c r="T150" s="157" t="s">
        <v>1103</v>
      </c>
      <c r="U150" s="157"/>
      <c r="V150" s="157"/>
    </row>
    <row r="151">
      <c r="A151" s="167">
        <v>771.0</v>
      </c>
      <c r="J151" s="79" t="s">
        <v>481</v>
      </c>
      <c r="L151" s="79" t="s">
        <v>486</v>
      </c>
      <c r="N151" s="79" t="s">
        <v>487</v>
      </c>
      <c r="O151" s="157"/>
      <c r="P151" s="157"/>
      <c r="Q151" s="157"/>
      <c r="R151" s="157"/>
      <c r="S151" s="157"/>
      <c r="T151" s="157" t="s">
        <v>485</v>
      </c>
      <c r="U151" s="157"/>
      <c r="V151" s="157"/>
    </row>
    <row r="152">
      <c r="A152" s="157">
        <v>772.0</v>
      </c>
      <c r="J152" s="79" t="s">
        <v>951</v>
      </c>
      <c r="L152" s="79" t="s">
        <v>966</v>
      </c>
      <c r="N152" s="79" t="s">
        <v>967</v>
      </c>
      <c r="O152" s="157"/>
      <c r="P152" s="157"/>
      <c r="Q152" s="157"/>
      <c r="R152" s="157"/>
      <c r="S152" s="157"/>
      <c r="T152" s="157" t="s">
        <v>965</v>
      </c>
      <c r="U152" s="157"/>
      <c r="V152" s="157"/>
    </row>
    <row r="153">
      <c r="A153" s="167">
        <v>773.0</v>
      </c>
      <c r="J153" s="79" t="s">
        <v>951</v>
      </c>
      <c r="L153" s="79" t="s">
        <v>969</v>
      </c>
      <c r="N153" s="79" t="s">
        <v>971</v>
      </c>
      <c r="O153" s="157"/>
      <c r="P153" s="157"/>
      <c r="Q153" s="157"/>
      <c r="R153" s="157"/>
      <c r="S153" s="157"/>
      <c r="T153" s="157" t="s">
        <v>965</v>
      </c>
      <c r="U153" s="157"/>
      <c r="V153" s="157"/>
    </row>
    <row r="154">
      <c r="A154" s="157">
        <v>774.0</v>
      </c>
      <c r="J154" s="79" t="s">
        <v>24</v>
      </c>
      <c r="L154" s="79" t="s">
        <v>27</v>
      </c>
      <c r="N154" s="79" t="s">
        <v>28</v>
      </c>
      <c r="O154" s="157"/>
      <c r="P154" s="157"/>
      <c r="Q154" s="157"/>
      <c r="R154" s="157"/>
      <c r="S154" s="157"/>
      <c r="T154" s="157" t="s">
        <v>25</v>
      </c>
      <c r="U154" s="157"/>
      <c r="V154" s="157"/>
    </row>
    <row r="155">
      <c r="A155" s="167">
        <v>775.0</v>
      </c>
      <c r="J155" s="79" t="s">
        <v>116</v>
      </c>
      <c r="L155" s="79" t="s">
        <v>123</v>
      </c>
      <c r="N155" s="169" t="s">
        <v>124</v>
      </c>
      <c r="O155" s="157"/>
      <c r="P155" s="157"/>
      <c r="Q155" s="157"/>
      <c r="R155" s="157"/>
      <c r="S155" s="157"/>
      <c r="T155" s="157" t="s">
        <v>121</v>
      </c>
      <c r="U155" s="157"/>
      <c r="V155" s="157"/>
    </row>
    <row r="156">
      <c r="A156" s="157">
        <v>776.0</v>
      </c>
      <c r="J156" s="79" t="s">
        <v>630</v>
      </c>
      <c r="L156" s="79" t="s">
        <v>648</v>
      </c>
      <c r="N156" s="79" t="s">
        <v>649</v>
      </c>
      <c r="O156" s="157"/>
      <c r="P156" s="157"/>
      <c r="Q156" s="157"/>
      <c r="R156" s="157"/>
      <c r="S156" s="157"/>
      <c r="T156" s="157" t="s">
        <v>647</v>
      </c>
      <c r="U156" s="157"/>
      <c r="V156" s="157"/>
    </row>
    <row r="157">
      <c r="A157" s="167">
        <v>777.0</v>
      </c>
      <c r="J157" s="79" t="s">
        <v>630</v>
      </c>
      <c r="L157" s="79" t="s">
        <v>650</v>
      </c>
      <c r="N157" s="4"/>
      <c r="O157" s="157"/>
      <c r="P157" s="157"/>
      <c r="Q157" s="157"/>
      <c r="R157" s="157"/>
      <c r="S157" s="157"/>
      <c r="T157" s="157" t="s">
        <v>647</v>
      </c>
      <c r="U157" s="157"/>
      <c r="V157" s="157"/>
    </row>
    <row r="158">
      <c r="A158" s="157">
        <v>778.0</v>
      </c>
      <c r="J158" s="79" t="s">
        <v>679</v>
      </c>
      <c r="L158" s="79" t="s">
        <v>684</v>
      </c>
      <c r="N158" s="79" t="s">
        <v>685</v>
      </c>
      <c r="O158" s="157"/>
      <c r="P158" s="157"/>
      <c r="Q158" s="157"/>
      <c r="R158" s="157"/>
      <c r="S158" s="157"/>
      <c r="T158" s="157" t="s">
        <v>683</v>
      </c>
      <c r="U158" s="157"/>
      <c r="V158" s="157"/>
    </row>
    <row r="159">
      <c r="A159" s="167">
        <v>779.0</v>
      </c>
      <c r="J159" s="170" t="s">
        <v>859</v>
      </c>
      <c r="L159" s="170" t="s">
        <v>861</v>
      </c>
      <c r="N159" s="170" t="s">
        <v>862</v>
      </c>
      <c r="O159" s="157"/>
      <c r="P159" s="157"/>
      <c r="Q159" s="157"/>
      <c r="R159" s="157"/>
      <c r="S159" s="157"/>
      <c r="T159" s="157" t="s">
        <v>855</v>
      </c>
      <c r="U159" s="157"/>
      <c r="V159" s="157"/>
    </row>
    <row r="160">
      <c r="A160" s="157">
        <v>780.0</v>
      </c>
      <c r="J160" s="170" t="s">
        <v>309</v>
      </c>
      <c r="L160" s="170" t="s">
        <v>311</v>
      </c>
      <c r="N160" s="170" t="s">
        <v>312</v>
      </c>
      <c r="O160" s="157"/>
      <c r="P160" s="157"/>
      <c r="Q160" s="157"/>
      <c r="R160" s="157"/>
      <c r="S160" s="157"/>
      <c r="T160" s="157" t="s">
        <v>310</v>
      </c>
      <c r="U160" s="157"/>
      <c r="V160" s="157"/>
    </row>
    <row r="161">
      <c r="A161" s="167">
        <v>781.0</v>
      </c>
      <c r="J161" s="170" t="s">
        <v>1065</v>
      </c>
      <c r="L161" s="170" t="s">
        <v>1067</v>
      </c>
      <c r="N161" s="170" t="s">
        <v>1068</v>
      </c>
      <c r="O161" s="157"/>
      <c r="P161" s="157"/>
      <c r="Q161" s="157"/>
      <c r="R161" s="157"/>
      <c r="S161" s="157"/>
      <c r="T161" s="157" t="s">
        <v>1066</v>
      </c>
      <c r="U161" s="157"/>
      <c r="V161" s="157"/>
    </row>
    <row r="162">
      <c r="A162" s="157">
        <v>782.0</v>
      </c>
      <c r="J162" s="170" t="s">
        <v>1049</v>
      </c>
      <c r="L162" s="170" t="s">
        <v>1051</v>
      </c>
      <c r="N162" s="170" t="s">
        <v>1052</v>
      </c>
      <c r="O162" s="157"/>
      <c r="P162" s="157"/>
      <c r="Q162" s="157"/>
      <c r="R162" s="157"/>
      <c r="S162" s="157"/>
      <c r="T162" s="157" t="s">
        <v>1050</v>
      </c>
      <c r="U162" s="157"/>
      <c r="V162" s="157"/>
    </row>
    <row r="163">
      <c r="A163" s="167">
        <v>783.0</v>
      </c>
      <c r="J163" s="170" t="s">
        <v>239</v>
      </c>
      <c r="L163" s="170" t="s">
        <v>241</v>
      </c>
      <c r="N163" s="79" t="s">
        <v>242</v>
      </c>
      <c r="O163" s="157"/>
      <c r="P163" s="157"/>
      <c r="Q163" s="157"/>
      <c r="R163" s="157"/>
      <c r="S163" s="157"/>
      <c r="T163" s="157" t="s">
        <v>240</v>
      </c>
      <c r="U163" s="157"/>
      <c r="V163" s="157"/>
    </row>
    <row r="164">
      <c r="A164" s="157">
        <v>784.0</v>
      </c>
      <c r="J164" s="170" t="s">
        <v>239</v>
      </c>
      <c r="L164" s="170" t="s">
        <v>244</v>
      </c>
      <c r="N164" s="171"/>
      <c r="O164" s="157"/>
      <c r="P164" s="157"/>
      <c r="Q164" s="157"/>
      <c r="R164" s="157"/>
      <c r="S164" s="157"/>
      <c r="T164" s="157" t="s">
        <v>240</v>
      </c>
      <c r="U164" s="157"/>
      <c r="V164" s="157"/>
    </row>
    <row r="165">
      <c r="A165" s="167">
        <v>785.0</v>
      </c>
      <c r="J165" s="79" t="s">
        <v>408</v>
      </c>
      <c r="L165" s="79" t="s">
        <v>420</v>
      </c>
      <c r="N165" s="79" t="s">
        <v>421</v>
      </c>
      <c r="O165" s="157"/>
      <c r="P165" s="157"/>
      <c r="Q165" s="157"/>
      <c r="R165" s="157"/>
      <c r="S165" s="157"/>
      <c r="T165" s="157" t="s">
        <v>419</v>
      </c>
      <c r="U165" s="157"/>
      <c r="V165" s="157"/>
    </row>
    <row r="166">
      <c r="A166" s="157">
        <v>786.0</v>
      </c>
      <c r="J166" s="79" t="s">
        <v>516</v>
      </c>
      <c r="L166" s="79" t="s">
        <v>524</v>
      </c>
      <c r="N166" s="79" t="s">
        <v>525</v>
      </c>
      <c r="O166" s="157"/>
      <c r="P166" s="157"/>
      <c r="Q166" s="157"/>
      <c r="R166" s="157"/>
      <c r="S166" s="157"/>
      <c r="T166" s="157" t="s">
        <v>523</v>
      </c>
      <c r="U166" s="157"/>
      <c r="V166" s="157"/>
    </row>
    <row r="167">
      <c r="A167" s="167">
        <v>787.0</v>
      </c>
      <c r="J167" s="79" t="s">
        <v>587</v>
      </c>
      <c r="L167" s="79" t="s">
        <v>595</v>
      </c>
      <c r="N167" s="79" t="s">
        <v>596</v>
      </c>
      <c r="O167" s="157"/>
      <c r="P167" s="157"/>
      <c r="Q167" s="157"/>
      <c r="R167" s="157"/>
      <c r="S167" s="157"/>
      <c r="T167" s="157" t="s">
        <v>594</v>
      </c>
      <c r="U167" s="157"/>
      <c r="V167" s="157"/>
    </row>
    <row r="168">
      <c r="A168" s="157">
        <v>788.0</v>
      </c>
      <c r="J168" s="79" t="s">
        <v>1102</v>
      </c>
      <c r="L168" s="79" t="s">
        <v>1107</v>
      </c>
      <c r="N168" s="79" t="s">
        <v>1108</v>
      </c>
      <c r="O168" s="157"/>
      <c r="P168" s="157"/>
      <c r="Q168" s="157"/>
      <c r="R168" s="157"/>
      <c r="S168" s="157"/>
      <c r="T168" s="157" t="s">
        <v>1106</v>
      </c>
      <c r="U168" s="157"/>
      <c r="V168" s="157"/>
    </row>
    <row r="169">
      <c r="A169" s="167">
        <v>789.0</v>
      </c>
      <c r="J169" s="79" t="s">
        <v>951</v>
      </c>
      <c r="L169" s="79" t="s">
        <v>975</v>
      </c>
      <c r="N169" s="79" t="s">
        <v>976</v>
      </c>
      <c r="O169" s="157"/>
      <c r="P169" s="157"/>
      <c r="Q169" s="157"/>
      <c r="R169" s="157"/>
      <c r="S169" s="157"/>
      <c r="T169" s="157" t="s">
        <v>974</v>
      </c>
      <c r="U169" s="157"/>
      <c r="V169" s="157"/>
    </row>
    <row r="170">
      <c r="A170" s="157">
        <v>790.0</v>
      </c>
      <c r="J170" s="79" t="s">
        <v>24</v>
      </c>
      <c r="L170" s="79" t="s">
        <v>34</v>
      </c>
      <c r="N170" s="79" t="s">
        <v>35</v>
      </c>
      <c r="O170" s="157"/>
      <c r="P170" s="157"/>
      <c r="Q170" s="157"/>
      <c r="R170" s="157"/>
      <c r="S170" s="157"/>
      <c r="T170" s="157" t="s">
        <v>33</v>
      </c>
      <c r="U170" s="157"/>
      <c r="V170" s="157"/>
    </row>
    <row r="171">
      <c r="A171" s="167">
        <v>791.0</v>
      </c>
      <c r="J171" s="79" t="s">
        <v>116</v>
      </c>
      <c r="L171" s="79" t="s">
        <v>131</v>
      </c>
      <c r="N171" s="79" t="s">
        <v>132</v>
      </c>
      <c r="O171" s="157"/>
      <c r="P171" s="157"/>
      <c r="Q171" s="157"/>
      <c r="R171" s="157"/>
      <c r="S171" s="157"/>
      <c r="T171" s="157" t="s">
        <v>130</v>
      </c>
      <c r="U171" s="157"/>
      <c r="V171" s="157"/>
    </row>
    <row r="172">
      <c r="A172" s="157">
        <v>792.0</v>
      </c>
      <c r="J172" s="79" t="s">
        <v>630</v>
      </c>
      <c r="L172" s="79" t="s">
        <v>656</v>
      </c>
      <c r="N172" s="79" t="s">
        <v>657</v>
      </c>
      <c r="O172" s="157"/>
      <c r="P172" s="157"/>
      <c r="Q172" s="157"/>
      <c r="R172" s="157"/>
      <c r="S172" s="157"/>
      <c r="T172" s="157" t="s">
        <v>655</v>
      </c>
      <c r="U172" s="157"/>
      <c r="V172" s="157"/>
    </row>
    <row r="173">
      <c r="A173" s="167">
        <v>793.0</v>
      </c>
      <c r="J173" s="79" t="s">
        <v>679</v>
      </c>
      <c r="L173" s="79" t="s">
        <v>687</v>
      </c>
      <c r="N173" s="79" t="s">
        <v>688</v>
      </c>
      <c r="O173" s="157"/>
      <c r="P173" s="157"/>
      <c r="Q173" s="157"/>
      <c r="R173" s="157"/>
      <c r="S173" s="157"/>
      <c r="T173" s="157" t="s">
        <v>686</v>
      </c>
      <c r="U173" s="157"/>
      <c r="V173" s="157"/>
    </row>
    <row r="174">
      <c r="A174" s="157">
        <v>794.0</v>
      </c>
      <c r="J174" s="170" t="s">
        <v>859</v>
      </c>
      <c r="L174" s="170" t="s">
        <v>864</v>
      </c>
      <c r="N174" s="170" t="s">
        <v>865</v>
      </c>
      <c r="O174" s="157"/>
      <c r="P174" s="157"/>
      <c r="Q174" s="157"/>
      <c r="R174" s="157"/>
      <c r="S174" s="157"/>
      <c r="T174" s="157" t="s">
        <v>863</v>
      </c>
      <c r="U174" s="157"/>
      <c r="V174" s="157"/>
    </row>
    <row r="175">
      <c r="A175" s="167">
        <v>795.0</v>
      </c>
      <c r="J175" s="170" t="s">
        <v>309</v>
      </c>
      <c r="L175" s="170" t="s">
        <v>314</v>
      </c>
      <c r="N175" s="171"/>
      <c r="O175" s="157"/>
      <c r="P175" s="157"/>
      <c r="Q175" s="157"/>
      <c r="R175" s="157"/>
      <c r="S175" s="157"/>
      <c r="T175" s="157" t="s">
        <v>313</v>
      </c>
      <c r="U175" s="157"/>
      <c r="V175" s="157"/>
    </row>
    <row r="176">
      <c r="A176" s="157">
        <v>796.0</v>
      </c>
      <c r="J176" s="170" t="s">
        <v>1049</v>
      </c>
      <c r="L176" s="170" t="s">
        <v>1054</v>
      </c>
      <c r="N176" s="170" t="s">
        <v>1055</v>
      </c>
      <c r="O176" s="157"/>
      <c r="P176" s="157"/>
      <c r="Q176" s="157"/>
      <c r="R176" s="157"/>
      <c r="S176" s="157"/>
      <c r="T176" s="157" t="s">
        <v>1053</v>
      </c>
      <c r="U176" s="157"/>
      <c r="V176" s="157"/>
    </row>
    <row r="177">
      <c r="A177" s="167">
        <v>797.0</v>
      </c>
      <c r="J177" s="170" t="s">
        <v>239</v>
      </c>
      <c r="L177" s="170" t="s">
        <v>246</v>
      </c>
      <c r="N177" s="170" t="s">
        <v>247</v>
      </c>
      <c r="O177" s="157"/>
      <c r="P177" s="157"/>
      <c r="Q177" s="157"/>
      <c r="R177" s="157"/>
      <c r="S177" s="157"/>
      <c r="T177" s="157" t="s">
        <v>245</v>
      </c>
      <c r="U177" s="157"/>
      <c r="V177" s="157"/>
    </row>
    <row r="178">
      <c r="A178" s="157">
        <v>798.0</v>
      </c>
      <c r="J178" s="79" t="s">
        <v>408</v>
      </c>
      <c r="L178" s="79" t="s">
        <v>423</v>
      </c>
      <c r="N178" s="79" t="s">
        <v>424</v>
      </c>
      <c r="O178" s="157"/>
      <c r="P178" s="157"/>
      <c r="Q178" s="157"/>
      <c r="R178" s="157"/>
      <c r="S178" s="157"/>
      <c r="T178" s="157" t="s">
        <v>422</v>
      </c>
      <c r="U178" s="157"/>
      <c r="V178" s="157"/>
    </row>
    <row r="179">
      <c r="A179" s="167">
        <v>799.0</v>
      </c>
      <c r="J179" s="79" t="s">
        <v>587</v>
      </c>
      <c r="L179" s="79" t="s">
        <v>601</v>
      </c>
      <c r="N179" s="79" t="s">
        <v>602</v>
      </c>
      <c r="O179" s="157"/>
      <c r="P179" s="157"/>
      <c r="Q179" s="157"/>
      <c r="R179" s="157"/>
      <c r="S179" s="157"/>
      <c r="T179" s="157" t="s">
        <v>600</v>
      </c>
      <c r="U179" s="157"/>
      <c r="V179" s="157"/>
    </row>
    <row r="180">
      <c r="A180" s="157">
        <v>800.0</v>
      </c>
      <c r="J180" s="79" t="s">
        <v>951</v>
      </c>
      <c r="L180" s="79" t="s">
        <v>981</v>
      </c>
      <c r="N180" s="79" t="s">
        <v>983</v>
      </c>
      <c r="O180" s="157"/>
      <c r="P180" s="157"/>
      <c r="Q180" s="157"/>
      <c r="R180" s="157"/>
      <c r="S180" s="157"/>
      <c r="T180" s="157" t="s">
        <v>979</v>
      </c>
      <c r="U180" s="157"/>
      <c r="V180" s="157"/>
    </row>
    <row r="181">
      <c r="A181" s="167">
        <v>801.0</v>
      </c>
      <c r="J181" s="79" t="s">
        <v>24</v>
      </c>
      <c r="L181" s="79" t="s">
        <v>40</v>
      </c>
      <c r="N181" s="79" t="s">
        <v>41</v>
      </c>
      <c r="O181" s="157"/>
      <c r="P181" s="157"/>
      <c r="Q181" s="157"/>
      <c r="R181" s="157"/>
      <c r="S181" s="157"/>
      <c r="T181" s="157" t="s">
        <v>39</v>
      </c>
      <c r="U181" s="157"/>
      <c r="V181" s="157"/>
    </row>
    <row r="182">
      <c r="A182" s="157">
        <v>802.0</v>
      </c>
      <c r="J182" s="79" t="s">
        <v>116</v>
      </c>
      <c r="L182" s="79" t="s">
        <v>138</v>
      </c>
      <c r="N182" s="79" t="s">
        <v>139</v>
      </c>
      <c r="O182" s="157"/>
      <c r="P182" s="157"/>
      <c r="Q182" s="157"/>
      <c r="R182" s="157"/>
      <c r="S182" s="157"/>
      <c r="T182" s="157" t="s">
        <v>137</v>
      </c>
      <c r="U182" s="157"/>
      <c r="V182" s="157"/>
    </row>
    <row r="183">
      <c r="A183" s="167">
        <v>803.0</v>
      </c>
      <c r="J183" s="79" t="s">
        <v>630</v>
      </c>
      <c r="L183" s="79" t="s">
        <v>663</v>
      </c>
      <c r="N183" s="79" t="s">
        <v>664</v>
      </c>
      <c r="O183" s="157"/>
      <c r="P183" s="157"/>
      <c r="Q183" s="157"/>
      <c r="R183" s="157"/>
      <c r="S183" s="157"/>
      <c r="T183" s="157" t="s">
        <v>662</v>
      </c>
      <c r="U183" s="157"/>
      <c r="V183" s="157"/>
    </row>
    <row r="184">
      <c r="A184" s="157">
        <v>804.0</v>
      </c>
      <c r="J184" s="79" t="s">
        <v>679</v>
      </c>
      <c r="L184" s="79" t="s">
        <v>693</v>
      </c>
      <c r="N184" s="79" t="s">
        <v>694</v>
      </c>
      <c r="O184" s="157"/>
      <c r="P184" s="157"/>
      <c r="Q184" s="157"/>
      <c r="R184" s="157"/>
      <c r="S184" s="157"/>
      <c r="T184" s="157" t="s">
        <v>692</v>
      </c>
      <c r="U184" s="157"/>
      <c r="V184" s="157"/>
    </row>
    <row r="185">
      <c r="A185" s="167">
        <v>805.0</v>
      </c>
      <c r="J185" s="170" t="s">
        <v>859</v>
      </c>
      <c r="L185" s="170" t="s">
        <v>870</v>
      </c>
      <c r="N185" s="170" t="s">
        <v>871</v>
      </c>
      <c r="O185" s="157"/>
      <c r="P185" s="157"/>
      <c r="Q185" s="157"/>
      <c r="R185" s="157"/>
      <c r="S185" s="157"/>
      <c r="T185" s="157" t="s">
        <v>869</v>
      </c>
      <c r="U185" s="157"/>
      <c r="V185" s="157"/>
    </row>
    <row r="186">
      <c r="A186" s="157">
        <v>806.0</v>
      </c>
      <c r="J186" s="170" t="s">
        <v>309</v>
      </c>
      <c r="L186" s="170" t="s">
        <v>319</v>
      </c>
      <c r="N186" s="170" t="s">
        <v>320</v>
      </c>
      <c r="O186" s="157"/>
      <c r="P186" s="157"/>
      <c r="Q186" s="157"/>
      <c r="R186" s="157"/>
      <c r="S186" s="157"/>
      <c r="T186" s="157" t="s">
        <v>318</v>
      </c>
      <c r="U186" s="157"/>
      <c r="V186" s="157"/>
    </row>
    <row r="187">
      <c r="A187" s="167">
        <v>807.0</v>
      </c>
      <c r="J187" s="170" t="s">
        <v>1049</v>
      </c>
      <c r="L187" s="170" t="s">
        <v>1057</v>
      </c>
      <c r="N187" s="170" t="s">
        <v>1058</v>
      </c>
      <c r="O187" s="157"/>
      <c r="P187" s="157"/>
      <c r="Q187" s="157"/>
      <c r="R187" s="157"/>
      <c r="S187" s="157"/>
      <c r="T187" s="157" t="s">
        <v>1056</v>
      </c>
      <c r="U187" s="157"/>
      <c r="V187" s="157"/>
    </row>
    <row r="188">
      <c r="A188" s="157">
        <v>808.0</v>
      </c>
      <c r="J188" s="170" t="s">
        <v>239</v>
      </c>
      <c r="L188" s="170" t="s">
        <v>249</v>
      </c>
      <c r="N188" s="170" t="s">
        <v>250</v>
      </c>
      <c r="O188" s="157"/>
      <c r="P188" s="157"/>
      <c r="Q188" s="157"/>
      <c r="R188" s="157"/>
      <c r="S188" s="157"/>
      <c r="T188" s="157" t="s">
        <v>248</v>
      </c>
      <c r="U188" s="157"/>
      <c r="V188" s="157"/>
    </row>
    <row r="189">
      <c r="A189" s="167">
        <v>809.0</v>
      </c>
      <c r="J189" s="79" t="s">
        <v>408</v>
      </c>
      <c r="L189" s="79" t="s">
        <v>430</v>
      </c>
      <c r="N189" s="79" t="s">
        <v>431</v>
      </c>
      <c r="O189" s="157"/>
      <c r="P189" s="157"/>
      <c r="Q189" s="157"/>
      <c r="R189" s="157"/>
      <c r="S189" s="157"/>
      <c r="T189" s="157" t="s">
        <v>429</v>
      </c>
      <c r="U189" s="157"/>
      <c r="V189" s="157"/>
    </row>
    <row r="190">
      <c r="A190" s="157">
        <v>810.0</v>
      </c>
      <c r="J190" s="79" t="s">
        <v>587</v>
      </c>
      <c r="L190" s="79" t="s">
        <v>604</v>
      </c>
      <c r="N190" s="79" t="s">
        <v>605</v>
      </c>
      <c r="O190" s="157"/>
      <c r="P190" s="157"/>
      <c r="Q190" s="157"/>
      <c r="R190" s="157"/>
      <c r="S190" s="157"/>
      <c r="T190" s="157" t="s">
        <v>603</v>
      </c>
      <c r="U190" s="157"/>
      <c r="V190" s="157"/>
    </row>
    <row r="191">
      <c r="A191" s="167">
        <v>811.0</v>
      </c>
      <c r="J191" s="79" t="s">
        <v>951</v>
      </c>
      <c r="L191" s="79" t="s">
        <v>991</v>
      </c>
      <c r="N191" s="79" t="s">
        <v>992</v>
      </c>
      <c r="O191" s="157"/>
      <c r="P191" s="157"/>
      <c r="Q191" s="157"/>
      <c r="R191" s="157"/>
      <c r="S191" s="157"/>
      <c r="T191" s="157" t="s">
        <v>990</v>
      </c>
      <c r="U191" s="157"/>
      <c r="V191" s="157"/>
    </row>
    <row r="192">
      <c r="A192" s="157">
        <v>812.0</v>
      </c>
      <c r="J192" s="79" t="s">
        <v>24</v>
      </c>
      <c r="L192" s="79" t="s">
        <v>49</v>
      </c>
      <c r="N192" s="79" t="s">
        <v>50</v>
      </c>
      <c r="O192" s="157"/>
      <c r="P192" s="157"/>
      <c r="Q192" s="157"/>
      <c r="R192" s="157"/>
      <c r="S192" s="157"/>
      <c r="T192" s="157" t="s">
        <v>48</v>
      </c>
      <c r="U192" s="157"/>
      <c r="V192" s="157"/>
    </row>
    <row r="193">
      <c r="A193" s="167">
        <v>813.0</v>
      </c>
      <c r="J193" s="79" t="s">
        <v>116</v>
      </c>
      <c r="L193" s="79" t="s">
        <v>145</v>
      </c>
      <c r="N193" s="79" t="s">
        <v>146</v>
      </c>
      <c r="O193" s="157"/>
      <c r="P193" s="157"/>
      <c r="Q193" s="157"/>
      <c r="R193" s="157"/>
      <c r="S193" s="157"/>
      <c r="T193" s="157" t="s">
        <v>144</v>
      </c>
      <c r="U193" s="157"/>
      <c r="V193" s="157"/>
    </row>
    <row r="194">
      <c r="A194" s="157">
        <v>814.0</v>
      </c>
      <c r="J194" s="79" t="s">
        <v>630</v>
      </c>
      <c r="L194" s="79" t="s">
        <v>666</v>
      </c>
      <c r="N194" s="79" t="s">
        <v>667</v>
      </c>
      <c r="O194" s="157"/>
      <c r="P194" s="157"/>
      <c r="Q194" s="157"/>
      <c r="R194" s="157"/>
      <c r="S194" s="157"/>
      <c r="T194" s="157" t="s">
        <v>665</v>
      </c>
      <c r="U194" s="157"/>
      <c r="V194" s="157"/>
    </row>
    <row r="195">
      <c r="A195" s="167">
        <v>815.0</v>
      </c>
      <c r="J195" s="79" t="s">
        <v>679</v>
      </c>
      <c r="L195" s="79" t="s">
        <v>699</v>
      </c>
      <c r="N195" s="79" t="s">
        <v>700</v>
      </c>
      <c r="O195" s="157"/>
      <c r="P195" s="157"/>
      <c r="Q195" s="157"/>
      <c r="R195" s="157"/>
      <c r="S195" s="157"/>
      <c r="T195" s="157" t="s">
        <v>698</v>
      </c>
      <c r="U195" s="157"/>
      <c r="V195" s="157"/>
    </row>
    <row r="196">
      <c r="A196" s="157">
        <v>816.0</v>
      </c>
      <c r="J196" s="170" t="s">
        <v>859</v>
      </c>
      <c r="L196" s="170" t="s">
        <v>875</v>
      </c>
      <c r="N196" s="171" t="s">
        <v>876</v>
      </c>
      <c r="O196" s="157"/>
      <c r="P196" s="157"/>
      <c r="Q196" s="157"/>
      <c r="R196" s="157"/>
      <c r="S196" s="157"/>
      <c r="T196" s="157" t="s">
        <v>874</v>
      </c>
      <c r="U196" s="157"/>
      <c r="V196" s="157"/>
    </row>
    <row r="197">
      <c r="A197" s="167">
        <v>817.0</v>
      </c>
      <c r="J197" s="170" t="s">
        <v>309</v>
      </c>
      <c r="L197" s="170" t="s">
        <v>325</v>
      </c>
      <c r="N197" s="170" t="s">
        <v>326</v>
      </c>
      <c r="O197" s="157"/>
      <c r="P197" s="157"/>
      <c r="Q197" s="157"/>
      <c r="R197" s="157"/>
      <c r="S197" s="157"/>
      <c r="T197" s="157" t="s">
        <v>324</v>
      </c>
      <c r="U197" s="157"/>
      <c r="V197" s="157"/>
    </row>
    <row r="198">
      <c r="A198" s="157">
        <v>818.0</v>
      </c>
      <c r="J198" s="170" t="s">
        <v>1049</v>
      </c>
      <c r="L198" s="170" t="s">
        <v>1060</v>
      </c>
      <c r="N198" s="170" t="s">
        <v>1061</v>
      </c>
      <c r="O198" s="157"/>
      <c r="P198" s="157"/>
      <c r="Q198" s="157"/>
      <c r="R198" s="157"/>
      <c r="S198" s="157"/>
      <c r="T198" s="157" t="s">
        <v>1059</v>
      </c>
      <c r="U198" s="157"/>
      <c r="V198" s="157"/>
    </row>
    <row r="199">
      <c r="A199" s="167">
        <v>819.0</v>
      </c>
      <c r="J199" s="170" t="s">
        <v>239</v>
      </c>
      <c r="L199" s="170" t="s">
        <v>252</v>
      </c>
      <c r="N199" s="170" t="s">
        <v>253</v>
      </c>
      <c r="O199" s="157"/>
      <c r="P199" s="157"/>
      <c r="Q199" s="157"/>
      <c r="R199" s="157"/>
      <c r="S199" s="157"/>
      <c r="T199" s="157" t="s">
        <v>251</v>
      </c>
      <c r="U199" s="157"/>
      <c r="V199" s="157"/>
    </row>
    <row r="200">
      <c r="A200" s="157">
        <v>820.0</v>
      </c>
      <c r="J200" s="79" t="s">
        <v>408</v>
      </c>
      <c r="L200" s="79" t="s">
        <v>436</v>
      </c>
      <c r="N200" s="79" t="s">
        <v>437</v>
      </c>
      <c r="O200" s="157"/>
      <c r="P200" s="157"/>
      <c r="Q200" s="157"/>
      <c r="R200" s="157"/>
      <c r="S200" s="157"/>
      <c r="T200" s="157" t="s">
        <v>435</v>
      </c>
      <c r="U200" s="157"/>
      <c r="V200" s="157"/>
    </row>
    <row r="201">
      <c r="A201" s="167">
        <v>821.0</v>
      </c>
      <c r="J201" s="79" t="s">
        <v>587</v>
      </c>
      <c r="L201" s="79" t="s">
        <v>607</v>
      </c>
      <c r="N201" s="79" t="s">
        <v>608</v>
      </c>
      <c r="O201" s="157"/>
      <c r="P201" s="157"/>
      <c r="Q201" s="157"/>
      <c r="R201" s="157"/>
      <c r="S201" s="157"/>
      <c r="T201" s="157" t="s">
        <v>606</v>
      </c>
      <c r="U201" s="157"/>
      <c r="V201" s="157"/>
    </row>
    <row r="202">
      <c r="A202" s="157">
        <v>822.0</v>
      </c>
      <c r="J202" s="79" t="s">
        <v>951</v>
      </c>
      <c r="L202" s="79" t="s">
        <v>994</v>
      </c>
      <c r="N202" s="79" t="s">
        <v>995</v>
      </c>
      <c r="O202" s="157"/>
      <c r="P202" s="157"/>
      <c r="Q202" s="157"/>
      <c r="R202" s="157"/>
      <c r="S202" s="157"/>
      <c r="T202" s="157" t="s">
        <v>993</v>
      </c>
      <c r="U202" s="157"/>
      <c r="V202" s="157"/>
    </row>
    <row r="203">
      <c r="A203" s="167">
        <v>823.0</v>
      </c>
      <c r="J203" s="79" t="s">
        <v>24</v>
      </c>
      <c r="L203" s="79" t="s">
        <v>55</v>
      </c>
      <c r="N203" s="79" t="s">
        <v>56</v>
      </c>
      <c r="O203" s="157"/>
      <c r="P203" s="157"/>
      <c r="Q203" s="157"/>
      <c r="R203" s="157"/>
      <c r="S203" s="157"/>
      <c r="T203" s="157" t="s">
        <v>54</v>
      </c>
      <c r="U203" s="157"/>
      <c r="V203" s="157"/>
    </row>
    <row r="204">
      <c r="A204" s="157">
        <v>824.0</v>
      </c>
      <c r="J204" s="79" t="s">
        <v>630</v>
      </c>
      <c r="L204" s="79" t="s">
        <v>669</v>
      </c>
      <c r="N204" s="79"/>
      <c r="O204" s="157"/>
      <c r="P204" s="157"/>
      <c r="Q204" s="157"/>
      <c r="R204" s="157"/>
      <c r="S204" s="157"/>
      <c r="T204" s="157" t="s">
        <v>668</v>
      </c>
      <c r="U204" s="157"/>
      <c r="V204" s="157"/>
    </row>
    <row r="205">
      <c r="A205" s="167">
        <v>825.0</v>
      </c>
      <c r="J205" s="79" t="s">
        <v>679</v>
      </c>
      <c r="L205" s="79" t="s">
        <v>705</v>
      </c>
      <c r="N205" s="79" t="s">
        <v>706</v>
      </c>
      <c r="O205" s="157"/>
      <c r="P205" s="157"/>
      <c r="Q205" s="157"/>
      <c r="R205" s="157"/>
      <c r="S205" s="157"/>
      <c r="T205" s="157" t="s">
        <v>704</v>
      </c>
      <c r="U205" s="157"/>
      <c r="V205" s="157"/>
    </row>
    <row r="206">
      <c r="A206" s="157">
        <v>826.0</v>
      </c>
      <c r="J206" s="170" t="s">
        <v>859</v>
      </c>
      <c r="L206" s="170" t="s">
        <v>881</v>
      </c>
      <c r="N206" s="171"/>
      <c r="O206" s="157"/>
      <c r="P206" s="157"/>
      <c r="Q206" s="157"/>
      <c r="R206" s="157"/>
      <c r="S206" s="157"/>
      <c r="T206" s="157" t="s">
        <v>880</v>
      </c>
      <c r="U206" s="157"/>
      <c r="V206" s="157"/>
    </row>
    <row r="207">
      <c r="A207" s="167">
        <v>827.0</v>
      </c>
      <c r="J207" s="170" t="s">
        <v>239</v>
      </c>
      <c r="L207" s="170" t="s">
        <v>255</v>
      </c>
      <c r="N207" s="170" t="s">
        <v>256</v>
      </c>
      <c r="O207" s="157"/>
      <c r="P207" s="157"/>
      <c r="Q207" s="157"/>
      <c r="R207" s="157"/>
      <c r="S207" s="157"/>
      <c r="T207" s="157" t="s">
        <v>254</v>
      </c>
      <c r="U207" s="157"/>
      <c r="V207" s="157"/>
    </row>
    <row r="208">
      <c r="A208" s="157">
        <v>828.0</v>
      </c>
      <c r="J208" s="79" t="s">
        <v>408</v>
      </c>
      <c r="L208" s="79" t="s">
        <v>442</v>
      </c>
      <c r="N208" s="79" t="s">
        <v>443</v>
      </c>
      <c r="O208" s="157"/>
      <c r="P208" s="157"/>
      <c r="Q208" s="157"/>
      <c r="R208" s="157"/>
      <c r="S208" s="157"/>
      <c r="T208" s="157" t="s">
        <v>441</v>
      </c>
      <c r="U208" s="157"/>
      <c r="V208" s="157"/>
    </row>
    <row r="209">
      <c r="A209" s="167">
        <v>829.0</v>
      </c>
      <c r="J209" s="79" t="s">
        <v>587</v>
      </c>
      <c r="L209" s="79" t="s">
        <v>613</v>
      </c>
      <c r="N209" s="79" t="s">
        <v>614</v>
      </c>
      <c r="O209" s="157"/>
      <c r="P209" s="157"/>
      <c r="Q209" s="157"/>
      <c r="R209" s="157"/>
      <c r="S209" s="157"/>
      <c r="T209" s="157" t="s">
        <v>612</v>
      </c>
      <c r="U209" s="157"/>
      <c r="V209" s="157"/>
    </row>
    <row r="210">
      <c r="A210" s="157">
        <v>830.0</v>
      </c>
      <c r="J210" s="79" t="s">
        <v>951</v>
      </c>
      <c r="L210" s="79" t="s">
        <v>1001</v>
      </c>
      <c r="N210" s="79" t="s">
        <v>1002</v>
      </c>
      <c r="O210" s="157"/>
      <c r="P210" s="157"/>
      <c r="Q210" s="157"/>
      <c r="R210" s="157"/>
      <c r="S210" s="157"/>
      <c r="T210" s="157" t="s">
        <v>1000</v>
      </c>
      <c r="U210" s="157"/>
      <c r="V210" s="157"/>
    </row>
    <row r="211">
      <c r="A211" s="167">
        <v>831.0</v>
      </c>
      <c r="J211" s="79" t="s">
        <v>24</v>
      </c>
      <c r="L211" s="79" t="s">
        <v>62</v>
      </c>
      <c r="N211" s="79" t="s">
        <v>63</v>
      </c>
      <c r="O211" s="157"/>
      <c r="P211" s="157"/>
      <c r="Q211" s="157"/>
      <c r="R211" s="157"/>
      <c r="S211" s="157"/>
      <c r="T211" s="157" t="s">
        <v>61</v>
      </c>
      <c r="U211" s="157"/>
      <c r="V211" s="157"/>
    </row>
    <row r="212">
      <c r="A212" s="157">
        <v>832.0</v>
      </c>
      <c r="J212" s="79" t="s">
        <v>630</v>
      </c>
      <c r="L212" s="79" t="s">
        <v>671</v>
      </c>
      <c r="N212" s="79" t="s">
        <v>672</v>
      </c>
      <c r="O212" s="157"/>
      <c r="P212" s="157"/>
      <c r="Q212" s="157"/>
      <c r="R212" s="157"/>
      <c r="S212" s="157"/>
      <c r="T212" s="157" t="s">
        <v>670</v>
      </c>
      <c r="U212" s="157"/>
      <c r="V212" s="157"/>
    </row>
    <row r="213">
      <c r="A213" s="167">
        <v>833.0</v>
      </c>
      <c r="J213" s="79" t="s">
        <v>679</v>
      </c>
      <c r="L213" s="79" t="s">
        <v>711</v>
      </c>
      <c r="N213" s="79"/>
      <c r="O213" s="157"/>
      <c r="P213" s="157"/>
      <c r="Q213" s="157"/>
      <c r="R213" s="157"/>
      <c r="S213" s="157"/>
      <c r="T213" s="157" t="s">
        <v>710</v>
      </c>
      <c r="U213" s="157"/>
      <c r="V213" s="157"/>
    </row>
    <row r="214">
      <c r="A214" s="157">
        <v>834.0</v>
      </c>
      <c r="J214" s="170" t="s">
        <v>859</v>
      </c>
      <c r="L214" s="170" t="s">
        <v>883</v>
      </c>
      <c r="N214" s="170" t="s">
        <v>884</v>
      </c>
      <c r="O214" s="157"/>
      <c r="P214" s="157"/>
      <c r="Q214" s="157"/>
      <c r="R214" s="157"/>
      <c r="S214" s="157"/>
      <c r="T214" s="157" t="s">
        <v>882</v>
      </c>
      <c r="U214" s="157"/>
      <c r="V214" s="157"/>
    </row>
    <row r="215">
      <c r="A215" s="167">
        <v>835.0</v>
      </c>
      <c r="J215" s="170" t="s">
        <v>239</v>
      </c>
      <c r="L215" s="170" t="s">
        <v>259</v>
      </c>
      <c r="N215" s="170" t="s">
        <v>260</v>
      </c>
      <c r="O215" s="157"/>
      <c r="P215" s="157"/>
      <c r="Q215" s="157"/>
      <c r="R215" s="157"/>
      <c r="S215" s="157"/>
      <c r="T215" s="157" t="s">
        <v>258</v>
      </c>
      <c r="U215" s="157"/>
      <c r="V215" s="157"/>
    </row>
    <row r="216">
      <c r="A216" s="157">
        <v>836.0</v>
      </c>
      <c r="J216" s="79" t="s">
        <v>408</v>
      </c>
      <c r="L216" s="79" t="s">
        <v>449</v>
      </c>
      <c r="N216" s="79" t="s">
        <v>450</v>
      </c>
      <c r="O216" s="157"/>
      <c r="P216" s="157"/>
      <c r="Q216" s="157"/>
      <c r="R216" s="157"/>
      <c r="S216" s="157"/>
      <c r="T216" s="157" t="s">
        <v>448</v>
      </c>
      <c r="U216" s="157"/>
      <c r="V216" s="157"/>
    </row>
    <row r="217">
      <c r="A217" s="167">
        <v>837.0</v>
      </c>
      <c r="J217" s="79" t="s">
        <v>587</v>
      </c>
      <c r="L217" s="79" t="s">
        <v>616</v>
      </c>
      <c r="N217" s="79" t="s">
        <v>617</v>
      </c>
      <c r="O217" s="157"/>
      <c r="P217" s="157"/>
      <c r="Q217" s="157"/>
      <c r="R217" s="157"/>
      <c r="S217" s="157"/>
      <c r="T217" s="157" t="s">
        <v>615</v>
      </c>
      <c r="U217" s="157"/>
      <c r="V217" s="157"/>
    </row>
    <row r="218">
      <c r="A218" s="157">
        <v>838.0</v>
      </c>
      <c r="J218" s="79" t="s">
        <v>951</v>
      </c>
      <c r="L218" s="79" t="s">
        <v>1004</v>
      </c>
      <c r="N218" s="79" t="s">
        <v>1005</v>
      </c>
      <c r="O218" s="157"/>
      <c r="P218" s="157"/>
      <c r="Q218" s="157"/>
      <c r="R218" s="157"/>
      <c r="S218" s="157"/>
      <c r="T218" s="157" t="s">
        <v>1003</v>
      </c>
      <c r="U218" s="157"/>
      <c r="V218" s="157"/>
    </row>
    <row r="219">
      <c r="A219" s="167">
        <v>839.0</v>
      </c>
      <c r="J219" s="79" t="s">
        <v>24</v>
      </c>
      <c r="L219" s="79" t="s">
        <v>66</v>
      </c>
      <c r="N219" s="79" t="s">
        <v>67</v>
      </c>
      <c r="O219" s="157"/>
      <c r="P219" s="157"/>
      <c r="Q219" s="157"/>
      <c r="R219" s="157"/>
      <c r="S219" s="157"/>
      <c r="T219" s="157" t="s">
        <v>65</v>
      </c>
      <c r="U219" s="157"/>
      <c r="V219" s="157"/>
    </row>
    <row r="220">
      <c r="A220" s="157">
        <v>840.0</v>
      </c>
      <c r="J220" s="79" t="s">
        <v>630</v>
      </c>
      <c r="L220" s="79" t="s">
        <v>674</v>
      </c>
      <c r="N220" s="79" t="s">
        <v>675</v>
      </c>
      <c r="O220" s="157"/>
      <c r="P220" s="157"/>
      <c r="Q220" s="157"/>
      <c r="R220" s="157"/>
      <c r="S220" s="157"/>
      <c r="T220" s="157" t="s">
        <v>673</v>
      </c>
      <c r="U220" s="157"/>
      <c r="V220" s="157"/>
    </row>
    <row r="221">
      <c r="A221" s="167">
        <v>841.0</v>
      </c>
      <c r="J221" s="79" t="s">
        <v>679</v>
      </c>
      <c r="L221" s="79" t="s">
        <v>716</v>
      </c>
      <c r="N221" s="79" t="s">
        <v>717</v>
      </c>
      <c r="O221" s="157"/>
      <c r="P221" s="157"/>
      <c r="Q221" s="157"/>
      <c r="R221" s="157"/>
      <c r="S221" s="157"/>
      <c r="T221" s="157" t="s">
        <v>715</v>
      </c>
      <c r="U221" s="157"/>
      <c r="V221" s="157"/>
    </row>
    <row r="222">
      <c r="A222" s="157">
        <v>842.0</v>
      </c>
      <c r="J222" s="170" t="s">
        <v>859</v>
      </c>
      <c r="L222" s="170" t="s">
        <v>886</v>
      </c>
      <c r="N222" s="170" t="s">
        <v>888</v>
      </c>
      <c r="O222" s="157"/>
      <c r="P222" s="157"/>
      <c r="Q222" s="157"/>
      <c r="R222" s="157"/>
      <c r="S222" s="157"/>
      <c r="T222" s="157" t="s">
        <v>885</v>
      </c>
      <c r="U222" s="157"/>
      <c r="V222" s="157"/>
    </row>
    <row r="223">
      <c r="A223" s="167">
        <v>843.0</v>
      </c>
      <c r="J223" s="170" t="s">
        <v>239</v>
      </c>
      <c r="L223" s="170" t="s">
        <v>262</v>
      </c>
      <c r="N223" s="171"/>
      <c r="O223" s="157"/>
      <c r="P223" s="157"/>
      <c r="Q223" s="157"/>
      <c r="R223" s="157"/>
      <c r="S223" s="157"/>
      <c r="T223" s="157" t="s">
        <v>261</v>
      </c>
      <c r="U223" s="157"/>
      <c r="V223" s="157"/>
    </row>
    <row r="224">
      <c r="A224" s="157">
        <v>844.0</v>
      </c>
      <c r="J224" s="79" t="s">
        <v>408</v>
      </c>
      <c r="L224" s="79" t="s">
        <v>455</v>
      </c>
      <c r="N224" s="79" t="s">
        <v>456</v>
      </c>
      <c r="O224" s="157"/>
      <c r="P224" s="157"/>
      <c r="Q224" s="157"/>
      <c r="R224" s="157"/>
      <c r="S224" s="157"/>
      <c r="T224" s="157" t="s">
        <v>454</v>
      </c>
      <c r="U224" s="157"/>
      <c r="V224" s="157"/>
    </row>
    <row r="225">
      <c r="A225" s="167">
        <v>845.0</v>
      </c>
      <c r="J225" s="79" t="s">
        <v>587</v>
      </c>
      <c r="L225" s="79" t="s">
        <v>619</v>
      </c>
      <c r="N225" s="79" t="s">
        <v>620</v>
      </c>
      <c r="O225" s="157"/>
      <c r="P225" s="157"/>
      <c r="Q225" s="157"/>
      <c r="R225" s="157"/>
      <c r="S225" s="157"/>
      <c r="T225" s="157" t="s">
        <v>618</v>
      </c>
      <c r="U225" s="157"/>
      <c r="V225" s="157"/>
    </row>
    <row r="226">
      <c r="A226" s="157">
        <v>846.0</v>
      </c>
      <c r="J226" s="79" t="s">
        <v>951</v>
      </c>
      <c r="L226" s="79" t="s">
        <v>1007</v>
      </c>
      <c r="N226" s="79" t="s">
        <v>1008</v>
      </c>
      <c r="O226" s="157"/>
      <c r="P226" s="157"/>
      <c r="Q226" s="157"/>
      <c r="R226" s="157"/>
      <c r="S226" s="157"/>
      <c r="T226" s="157" t="s">
        <v>1006</v>
      </c>
      <c r="U226" s="157"/>
      <c r="V226" s="157"/>
    </row>
    <row r="227">
      <c r="A227" s="167">
        <v>847.0</v>
      </c>
      <c r="J227" s="79" t="s">
        <v>24</v>
      </c>
      <c r="L227" s="79" t="s">
        <v>70</v>
      </c>
      <c r="N227" s="79" t="s">
        <v>71</v>
      </c>
      <c r="O227" s="157"/>
      <c r="P227" s="157"/>
      <c r="Q227" s="157"/>
      <c r="R227" s="157"/>
      <c r="S227" s="157"/>
      <c r="T227" s="157" t="s">
        <v>69</v>
      </c>
      <c r="U227" s="157"/>
      <c r="V227" s="157"/>
    </row>
    <row r="228">
      <c r="A228" s="157">
        <v>848.0</v>
      </c>
      <c r="J228" s="79" t="s">
        <v>679</v>
      </c>
      <c r="L228" s="79" t="s">
        <v>719</v>
      </c>
      <c r="N228" s="79" t="s">
        <v>720</v>
      </c>
      <c r="O228" s="157"/>
      <c r="P228" s="157"/>
      <c r="Q228" s="157"/>
      <c r="R228" s="157"/>
      <c r="S228" s="157"/>
      <c r="T228" s="157" t="s">
        <v>718</v>
      </c>
      <c r="U228" s="157"/>
      <c r="V228" s="157"/>
    </row>
    <row r="229">
      <c r="A229" s="167">
        <v>849.0</v>
      </c>
      <c r="J229" s="170" t="s">
        <v>239</v>
      </c>
      <c r="L229" s="170" t="s">
        <v>268</v>
      </c>
      <c r="N229" s="79" t="s">
        <v>269</v>
      </c>
      <c r="O229" s="157"/>
      <c r="P229" s="157"/>
      <c r="Q229" s="157"/>
      <c r="R229" s="157"/>
      <c r="S229" s="157"/>
      <c r="T229" s="157" t="s">
        <v>267</v>
      </c>
      <c r="U229" s="157"/>
      <c r="V229" s="157"/>
    </row>
    <row r="230">
      <c r="A230" s="157">
        <v>850.0</v>
      </c>
      <c r="J230" s="79" t="s">
        <v>408</v>
      </c>
      <c r="L230" s="79" t="s">
        <v>458</v>
      </c>
      <c r="N230" s="79" t="s">
        <v>456</v>
      </c>
      <c r="O230" s="157"/>
      <c r="P230" s="157"/>
      <c r="Q230" s="157"/>
      <c r="R230" s="157"/>
      <c r="S230" s="157"/>
      <c r="T230" s="157" t="s">
        <v>457</v>
      </c>
      <c r="U230" s="157"/>
      <c r="V230" s="157"/>
    </row>
    <row r="231">
      <c r="A231" s="167">
        <v>851.0</v>
      </c>
      <c r="J231" s="79" t="s">
        <v>587</v>
      </c>
      <c r="L231" s="79" t="s">
        <v>625</v>
      </c>
      <c r="N231" s="79" t="s">
        <v>626</v>
      </c>
      <c r="O231" s="157"/>
      <c r="P231" s="157"/>
      <c r="Q231" s="157"/>
      <c r="R231" s="157"/>
      <c r="S231" s="157"/>
      <c r="T231" s="157" t="s">
        <v>624</v>
      </c>
      <c r="U231" s="157"/>
      <c r="V231" s="157"/>
    </row>
    <row r="232">
      <c r="A232" s="157">
        <v>852.0</v>
      </c>
      <c r="J232" s="79" t="s">
        <v>951</v>
      </c>
      <c r="L232" s="79" t="s">
        <v>1010</v>
      </c>
      <c r="N232" s="79" t="s">
        <v>1011</v>
      </c>
      <c r="O232" s="157"/>
      <c r="P232" s="157"/>
      <c r="Q232" s="157"/>
      <c r="R232" s="157"/>
      <c r="S232" s="157"/>
      <c r="T232" s="157" t="s">
        <v>1009</v>
      </c>
      <c r="U232" s="157"/>
      <c r="V232" s="157"/>
    </row>
    <row r="233">
      <c r="A233" s="167">
        <v>853.0</v>
      </c>
      <c r="J233" s="79" t="s">
        <v>679</v>
      </c>
      <c r="L233" s="79" t="s">
        <v>722</v>
      </c>
      <c r="N233" s="79" t="s">
        <v>723</v>
      </c>
      <c r="O233" s="157"/>
      <c r="P233" s="157"/>
      <c r="Q233" s="157"/>
      <c r="R233" s="157"/>
      <c r="S233" s="157"/>
      <c r="T233" s="157" t="s">
        <v>721</v>
      </c>
      <c r="U233" s="157"/>
      <c r="V233" s="157"/>
    </row>
    <row r="234">
      <c r="A234" s="157">
        <v>854.0</v>
      </c>
      <c r="J234" s="170" t="s">
        <v>239</v>
      </c>
      <c r="L234" s="170" t="s">
        <v>274</v>
      </c>
      <c r="N234" s="170" t="s">
        <v>275</v>
      </c>
      <c r="O234" s="157"/>
      <c r="P234" s="157"/>
      <c r="Q234" s="157"/>
      <c r="R234" s="157"/>
      <c r="S234" s="157"/>
      <c r="T234" s="157" t="s">
        <v>273</v>
      </c>
      <c r="U234" s="157"/>
      <c r="V234" s="157"/>
    </row>
    <row r="235">
      <c r="A235" s="167">
        <v>855.0</v>
      </c>
      <c r="J235" s="91" t="s">
        <v>752</v>
      </c>
      <c r="L235" s="91" t="s">
        <v>779</v>
      </c>
      <c r="N235" s="91" t="s">
        <v>780</v>
      </c>
      <c r="O235" s="157"/>
      <c r="P235" s="157"/>
      <c r="Q235" s="157"/>
      <c r="R235" s="157"/>
      <c r="S235" s="157"/>
      <c r="T235" s="157" t="s">
        <v>462</v>
      </c>
      <c r="U235" s="157"/>
      <c r="V235" s="157"/>
    </row>
    <row r="236">
      <c r="A236" s="157">
        <v>856.0</v>
      </c>
      <c r="J236" s="79" t="s">
        <v>408</v>
      </c>
      <c r="L236" s="79" t="s">
        <v>463</v>
      </c>
      <c r="N236" s="79" t="s">
        <v>464</v>
      </c>
      <c r="O236" s="157"/>
      <c r="P236" s="157"/>
      <c r="Q236" s="157"/>
      <c r="R236" s="157"/>
      <c r="S236" s="157"/>
      <c r="T236" s="157" t="s">
        <v>462</v>
      </c>
      <c r="U236" s="157"/>
      <c r="V236" s="157"/>
    </row>
    <row r="237">
      <c r="A237" s="167">
        <v>857.0</v>
      </c>
      <c r="J237" s="79" t="s">
        <v>951</v>
      </c>
      <c r="L237" s="79" t="s">
        <v>1014</v>
      </c>
      <c r="N237" s="79" t="s">
        <v>1015</v>
      </c>
      <c r="O237" s="157"/>
      <c r="P237" s="157"/>
      <c r="Q237" s="157"/>
      <c r="R237" s="157"/>
      <c r="S237" s="157"/>
      <c r="T237" s="157" t="s">
        <v>1013</v>
      </c>
      <c r="U237" s="157"/>
      <c r="V237" s="157"/>
    </row>
    <row r="238">
      <c r="A238" s="157">
        <v>858.0</v>
      </c>
      <c r="J238" s="170" t="s">
        <v>239</v>
      </c>
      <c r="L238" s="170" t="s">
        <v>281</v>
      </c>
      <c r="N238" s="170" t="s">
        <v>282</v>
      </c>
      <c r="O238" s="157"/>
      <c r="P238" s="157"/>
      <c r="Q238" s="157"/>
      <c r="R238" s="157"/>
      <c r="S238" s="157"/>
      <c r="T238" s="157" t="s">
        <v>280</v>
      </c>
      <c r="U238" s="157"/>
      <c r="V238" s="157"/>
    </row>
    <row r="239">
      <c r="A239" s="167">
        <v>859.0</v>
      </c>
      <c r="J239" s="79" t="s">
        <v>408</v>
      </c>
      <c r="L239" s="79" t="s">
        <v>470</v>
      </c>
      <c r="N239" s="79" t="s">
        <v>471</v>
      </c>
      <c r="O239" s="157"/>
      <c r="P239" s="157"/>
      <c r="Q239" s="157"/>
      <c r="R239" s="157"/>
      <c r="S239" s="157"/>
      <c r="T239" s="157" t="s">
        <v>469</v>
      </c>
      <c r="U239" s="157"/>
      <c r="V239" s="157"/>
    </row>
    <row r="240">
      <c r="A240" s="157">
        <v>860.0</v>
      </c>
      <c r="J240" s="79" t="s">
        <v>951</v>
      </c>
      <c r="L240" s="79" t="s">
        <v>1017</v>
      </c>
      <c r="N240" s="79" t="s">
        <v>1018</v>
      </c>
      <c r="O240" s="157"/>
      <c r="P240" s="157"/>
      <c r="Q240" s="157"/>
      <c r="R240" s="157"/>
      <c r="S240" s="157"/>
      <c r="T240" s="157" t="s">
        <v>1016</v>
      </c>
      <c r="U240" s="157"/>
      <c r="V240" s="157"/>
    </row>
    <row r="241">
      <c r="A241" s="167">
        <v>861.0</v>
      </c>
      <c r="J241" s="170" t="s">
        <v>239</v>
      </c>
      <c r="L241" s="170" t="s">
        <v>284</v>
      </c>
      <c r="N241" s="170" t="s">
        <v>285</v>
      </c>
      <c r="O241" s="157"/>
      <c r="P241" s="157"/>
      <c r="Q241" s="157"/>
      <c r="R241" s="157"/>
      <c r="S241" s="157"/>
      <c r="T241" s="157" t="s">
        <v>283</v>
      </c>
      <c r="U241" s="157"/>
      <c r="V241" s="157"/>
    </row>
    <row r="242">
      <c r="A242" s="157">
        <v>862.0</v>
      </c>
      <c r="J242" s="170" t="s">
        <v>239</v>
      </c>
      <c r="L242" s="170" t="s">
        <v>287</v>
      </c>
      <c r="N242" s="170" t="s">
        <v>288</v>
      </c>
      <c r="O242" s="157"/>
      <c r="P242" s="157"/>
      <c r="Q242" s="157"/>
      <c r="R242" s="157"/>
      <c r="S242" s="157"/>
      <c r="T242" s="157" t="s">
        <v>286</v>
      </c>
      <c r="U242" s="157"/>
      <c r="V242" s="157"/>
    </row>
    <row r="243">
      <c r="A243" s="167">
        <v>863.0</v>
      </c>
      <c r="J243" s="79" t="s">
        <v>408</v>
      </c>
      <c r="L243" s="79" t="s">
        <v>476</v>
      </c>
      <c r="N243" s="79" t="s">
        <v>477</v>
      </c>
      <c r="O243" s="157"/>
      <c r="P243" s="157"/>
      <c r="Q243" s="157"/>
      <c r="R243" s="157"/>
      <c r="S243" s="157"/>
      <c r="T243" s="157" t="s">
        <v>475</v>
      </c>
      <c r="U243" s="157"/>
      <c r="V243" s="157"/>
    </row>
    <row r="244">
      <c r="A244" s="157">
        <v>864.0</v>
      </c>
      <c r="J244" s="79" t="s">
        <v>516</v>
      </c>
      <c r="L244" s="79" t="s">
        <v>527</v>
      </c>
      <c r="N244" s="79" t="s">
        <v>528</v>
      </c>
      <c r="O244" s="157"/>
      <c r="P244" s="157"/>
      <c r="Q244" s="157"/>
      <c r="R244" s="157"/>
      <c r="S244" s="157"/>
      <c r="T244" s="157" t="s">
        <v>526</v>
      </c>
      <c r="U244" s="157"/>
      <c r="V244" s="157"/>
    </row>
    <row r="245">
      <c r="A245" s="167">
        <v>865.0</v>
      </c>
      <c r="J245" s="79" t="s">
        <v>587</v>
      </c>
      <c r="L245" s="79" t="s">
        <v>628</v>
      </c>
      <c r="N245" s="79" t="s">
        <v>629</v>
      </c>
      <c r="O245" s="157"/>
      <c r="P245" s="157"/>
      <c r="Q245" s="157"/>
      <c r="R245" s="157"/>
      <c r="S245" s="157"/>
      <c r="T245" s="157" t="s">
        <v>627</v>
      </c>
      <c r="U245" s="157"/>
      <c r="V245" s="157"/>
    </row>
    <row r="246">
      <c r="A246" s="157">
        <v>866.0</v>
      </c>
      <c r="J246" s="79" t="s">
        <v>1102</v>
      </c>
      <c r="L246" s="79" t="s">
        <v>1111</v>
      </c>
      <c r="N246" s="79" t="s">
        <v>1112</v>
      </c>
      <c r="O246" s="157"/>
      <c r="P246" s="157"/>
      <c r="Q246" s="157"/>
      <c r="R246" s="157"/>
      <c r="S246" s="157"/>
      <c r="T246" s="157" t="s">
        <v>1110</v>
      </c>
      <c r="U246" s="157"/>
      <c r="V246" s="157"/>
    </row>
    <row r="247">
      <c r="A247" s="167">
        <v>867.0</v>
      </c>
      <c r="J247" s="79" t="s">
        <v>481</v>
      </c>
      <c r="L247" s="79" t="s">
        <v>489</v>
      </c>
      <c r="N247" s="79" t="s">
        <v>490</v>
      </c>
      <c r="O247" s="157"/>
      <c r="P247" s="157"/>
      <c r="Q247" s="157"/>
      <c r="R247" s="157"/>
      <c r="S247" s="157"/>
      <c r="T247" s="157" t="s">
        <v>488</v>
      </c>
      <c r="U247" s="157"/>
      <c r="V247" s="157"/>
    </row>
    <row r="248">
      <c r="A248" s="157">
        <v>868.0</v>
      </c>
      <c r="J248" s="79" t="s">
        <v>951</v>
      </c>
      <c r="L248" s="79" t="s">
        <v>1020</v>
      </c>
      <c r="N248" s="79" t="s">
        <v>1021</v>
      </c>
      <c r="O248" s="157"/>
      <c r="P248" s="157"/>
      <c r="Q248" s="157"/>
      <c r="R248" s="157"/>
      <c r="S248" s="157"/>
      <c r="T248" s="157" t="s">
        <v>1019</v>
      </c>
      <c r="U248" s="157"/>
      <c r="V248" s="157"/>
    </row>
    <row r="249">
      <c r="A249" s="167">
        <v>869.0</v>
      </c>
      <c r="J249" s="79" t="s">
        <v>24</v>
      </c>
      <c r="L249" s="79" t="s">
        <v>73</v>
      </c>
      <c r="N249" s="79" t="s">
        <v>74</v>
      </c>
      <c r="O249" s="157"/>
      <c r="P249" s="157"/>
      <c r="Q249" s="157"/>
      <c r="R249" s="157"/>
      <c r="S249" s="157"/>
      <c r="T249" s="157" t="s">
        <v>72</v>
      </c>
      <c r="U249" s="157"/>
      <c r="V249" s="157"/>
    </row>
    <row r="250">
      <c r="A250" s="157">
        <v>870.0</v>
      </c>
      <c r="J250" s="79" t="s">
        <v>116</v>
      </c>
      <c r="L250" s="79" t="s">
        <v>148</v>
      </c>
      <c r="N250" s="79" t="s">
        <v>149</v>
      </c>
      <c r="O250" s="157"/>
      <c r="P250" s="157"/>
      <c r="Q250" s="157"/>
      <c r="R250" s="157"/>
      <c r="S250" s="157"/>
      <c r="T250" s="157" t="s">
        <v>147</v>
      </c>
      <c r="U250" s="157"/>
      <c r="V250" s="157"/>
    </row>
    <row r="251">
      <c r="A251" s="167">
        <v>871.0</v>
      </c>
      <c r="J251" s="79" t="s">
        <v>630</v>
      </c>
      <c r="L251" s="79" t="s">
        <v>677</v>
      </c>
      <c r="N251" s="79" t="s">
        <v>678</v>
      </c>
      <c r="O251" s="157"/>
      <c r="P251" s="157"/>
      <c r="Q251" s="157"/>
      <c r="R251" s="157"/>
      <c r="S251" s="157"/>
      <c r="T251" s="157" t="s">
        <v>676</v>
      </c>
      <c r="U251" s="157"/>
      <c r="V251" s="157"/>
    </row>
    <row r="252">
      <c r="A252" s="157">
        <v>872.0</v>
      </c>
      <c r="J252" s="79" t="s">
        <v>679</v>
      </c>
      <c r="L252" s="79" t="s">
        <v>728</v>
      </c>
      <c r="N252" s="79" t="s">
        <v>729</v>
      </c>
      <c r="O252" s="157"/>
      <c r="P252" s="157"/>
      <c r="Q252" s="157"/>
      <c r="R252" s="157"/>
      <c r="S252" s="157"/>
      <c r="T252" s="157" t="s">
        <v>727</v>
      </c>
      <c r="U252" s="157"/>
      <c r="V252" s="157"/>
    </row>
    <row r="253">
      <c r="A253" s="167">
        <v>873.0</v>
      </c>
      <c r="J253" s="170" t="s">
        <v>859</v>
      </c>
      <c r="L253" s="170" t="s">
        <v>891</v>
      </c>
      <c r="N253" s="171"/>
      <c r="O253" s="157"/>
      <c r="P253" s="157"/>
      <c r="Q253" s="157"/>
      <c r="R253" s="157"/>
      <c r="S253" s="157"/>
      <c r="T253" s="157" t="s">
        <v>890</v>
      </c>
      <c r="U253" s="157"/>
      <c r="V253" s="157"/>
    </row>
    <row r="254">
      <c r="A254" s="157">
        <v>874.0</v>
      </c>
      <c r="J254" s="170" t="s">
        <v>309</v>
      </c>
      <c r="L254" s="170" t="s">
        <v>328</v>
      </c>
      <c r="N254" s="170" t="s">
        <v>329</v>
      </c>
      <c r="O254" s="157"/>
      <c r="P254" s="157"/>
      <c r="Q254" s="157"/>
      <c r="R254" s="157"/>
      <c r="S254" s="157"/>
      <c r="T254" s="157" t="s">
        <v>327</v>
      </c>
      <c r="U254" s="157"/>
      <c r="V254" s="157"/>
    </row>
    <row r="255">
      <c r="A255" s="167">
        <v>875.0</v>
      </c>
      <c r="J255" s="170" t="s">
        <v>1065</v>
      </c>
      <c r="L255" s="170" t="s">
        <v>1070</v>
      </c>
      <c r="N255" s="170" t="s">
        <v>1071</v>
      </c>
      <c r="O255" s="157"/>
      <c r="P255" s="157"/>
      <c r="Q255" s="157"/>
      <c r="R255" s="157"/>
      <c r="S255" s="157"/>
      <c r="T255" s="157" t="s">
        <v>1069</v>
      </c>
      <c r="U255" s="157"/>
      <c r="V255" s="157"/>
    </row>
    <row r="256">
      <c r="A256" s="157">
        <v>876.0</v>
      </c>
      <c r="J256" s="170" t="s">
        <v>1049</v>
      </c>
      <c r="L256" s="170" t="s">
        <v>1063</v>
      </c>
      <c r="N256" s="170" t="s">
        <v>1064</v>
      </c>
      <c r="O256" s="157"/>
      <c r="P256" s="157"/>
      <c r="Q256" s="157"/>
      <c r="R256" s="157"/>
      <c r="S256" s="157"/>
      <c r="T256" s="157" t="s">
        <v>1062</v>
      </c>
      <c r="U256" s="157"/>
      <c r="V256" s="157"/>
    </row>
    <row r="257">
      <c r="A257" s="167">
        <v>877.0</v>
      </c>
      <c r="J257" s="170" t="s">
        <v>239</v>
      </c>
      <c r="L257" s="170" t="s">
        <v>290</v>
      </c>
      <c r="N257" s="170" t="s">
        <v>291</v>
      </c>
      <c r="O257" s="157"/>
      <c r="P257" s="157"/>
      <c r="Q257" s="157"/>
      <c r="R257" s="157"/>
      <c r="S257" s="157"/>
      <c r="T257" s="157" t="s">
        <v>289</v>
      </c>
      <c r="U257" s="157"/>
      <c r="V257" s="157"/>
    </row>
    <row r="258">
      <c r="A258" s="157"/>
      <c r="J258" s="157"/>
      <c r="K258" s="157"/>
      <c r="L258" s="79"/>
      <c r="M258" s="157"/>
      <c r="N258" s="157"/>
      <c r="O258" s="157"/>
      <c r="P258" s="157"/>
      <c r="Q258" s="157"/>
      <c r="R258" s="157"/>
      <c r="S258" s="157"/>
      <c r="T258" s="157"/>
      <c r="U258" s="157"/>
      <c r="V258" s="157"/>
    </row>
    <row r="259">
      <c r="A259" s="157"/>
      <c r="J259" s="157"/>
      <c r="K259" s="157"/>
      <c r="L259" s="79"/>
      <c r="M259" s="157"/>
      <c r="N259" s="157"/>
      <c r="O259" s="157"/>
      <c r="P259" s="157"/>
      <c r="Q259" s="157"/>
      <c r="R259" s="157"/>
      <c r="S259" s="157"/>
      <c r="T259" s="157"/>
      <c r="U259" s="157"/>
      <c r="V259" s="157"/>
    </row>
    <row r="260">
      <c r="A260" s="157"/>
      <c r="J260" s="157"/>
      <c r="K260" s="157"/>
      <c r="L260" s="79"/>
      <c r="M260" s="157"/>
      <c r="N260" s="157"/>
      <c r="O260" s="157"/>
      <c r="P260" s="157"/>
      <c r="Q260" s="157"/>
      <c r="R260" s="157"/>
      <c r="S260" s="157"/>
      <c r="T260" s="157"/>
      <c r="U260" s="157"/>
      <c r="V260" s="157"/>
    </row>
    <row r="261">
      <c r="A261" s="157"/>
      <c r="J261" s="157"/>
      <c r="K261" s="157"/>
      <c r="L261" s="79"/>
      <c r="M261" s="157"/>
      <c r="N261" s="157"/>
      <c r="O261" s="157"/>
      <c r="P261" s="157"/>
      <c r="Q261" s="157"/>
      <c r="R261" s="157"/>
      <c r="S261" s="157"/>
      <c r="T261" s="157"/>
      <c r="U261" s="157"/>
      <c r="V261" s="157"/>
    </row>
    <row r="262">
      <c r="A262" s="157"/>
      <c r="J262" s="157"/>
      <c r="K262" s="157"/>
      <c r="L262" s="79"/>
      <c r="M262" s="157"/>
      <c r="N262" s="157"/>
      <c r="O262" s="157"/>
      <c r="P262" s="157"/>
      <c r="Q262" s="157"/>
      <c r="R262" s="157"/>
      <c r="S262" s="157"/>
      <c r="T262" s="157"/>
      <c r="U262" s="157"/>
      <c r="V262" s="157"/>
    </row>
    <row r="263">
      <c r="A263" s="157"/>
      <c r="J263" s="157"/>
      <c r="K263" s="157"/>
      <c r="L263" s="79"/>
      <c r="M263" s="157"/>
      <c r="N263" s="157"/>
      <c r="O263" s="157"/>
      <c r="P263" s="157"/>
      <c r="Q263" s="157"/>
      <c r="R263" s="157"/>
      <c r="S263" s="157"/>
      <c r="T263" s="157"/>
      <c r="U263" s="157"/>
      <c r="V263" s="157"/>
    </row>
    <row r="264">
      <c r="A264" s="157"/>
      <c r="J264" s="157"/>
      <c r="K264" s="157"/>
      <c r="L264" s="79"/>
      <c r="M264" s="157"/>
      <c r="N264" s="157"/>
      <c r="O264" s="157"/>
      <c r="P264" s="157"/>
      <c r="Q264" s="157"/>
      <c r="R264" s="157"/>
      <c r="S264" s="157"/>
      <c r="T264" s="157"/>
      <c r="U264" s="157"/>
      <c r="V264" s="157"/>
    </row>
    <row r="265">
      <c r="A265" s="157"/>
      <c r="J265" s="157"/>
      <c r="K265" s="157"/>
      <c r="L265" s="79"/>
      <c r="M265" s="157"/>
      <c r="N265" s="157"/>
      <c r="O265" s="157"/>
      <c r="P265" s="157"/>
      <c r="Q265" s="157"/>
      <c r="R265" s="157"/>
      <c r="S265" s="157"/>
      <c r="T265" s="157"/>
      <c r="U265" s="157"/>
      <c r="V265" s="157"/>
    </row>
    <row r="266">
      <c r="A266" s="157"/>
      <c r="J266" s="157"/>
      <c r="K266" s="157"/>
      <c r="L266" s="79"/>
      <c r="M266" s="157"/>
      <c r="N266" s="157"/>
      <c r="O266" s="157"/>
      <c r="P266" s="157"/>
      <c r="Q266" s="157"/>
      <c r="R266" s="157"/>
      <c r="S266" s="157"/>
      <c r="T266" s="157"/>
      <c r="U266" s="157"/>
      <c r="V266" s="157"/>
    </row>
    <row r="267">
      <c r="A267" s="157"/>
      <c r="J267" s="157"/>
      <c r="K267" s="157"/>
      <c r="L267" s="79"/>
      <c r="M267" s="157"/>
      <c r="N267" s="157"/>
      <c r="O267" s="157"/>
      <c r="P267" s="157"/>
      <c r="Q267" s="157"/>
      <c r="R267" s="157"/>
      <c r="S267" s="157"/>
      <c r="T267" s="157"/>
      <c r="U267" s="157"/>
      <c r="V267" s="157"/>
    </row>
    <row r="268">
      <c r="A268" s="157"/>
      <c r="J268" s="157"/>
      <c r="K268" s="157"/>
      <c r="L268" s="79"/>
      <c r="M268" s="157"/>
      <c r="N268" s="157"/>
      <c r="O268" s="157"/>
      <c r="P268" s="157"/>
      <c r="Q268" s="157"/>
      <c r="R268" s="157"/>
      <c r="S268" s="157"/>
      <c r="T268" s="157"/>
      <c r="U268" s="157"/>
      <c r="V268" s="157"/>
    </row>
    <row r="269">
      <c r="A269" s="157"/>
      <c r="J269" s="157"/>
      <c r="K269" s="157"/>
      <c r="L269" s="79"/>
      <c r="M269" s="157"/>
      <c r="N269" s="157"/>
      <c r="O269" s="157"/>
      <c r="P269" s="157"/>
      <c r="Q269" s="157"/>
      <c r="R269" s="157"/>
      <c r="S269" s="157"/>
      <c r="T269" s="157"/>
      <c r="U269" s="157"/>
      <c r="V269" s="157"/>
    </row>
    <row r="270">
      <c r="A270" s="157"/>
      <c r="J270" s="157"/>
      <c r="K270" s="157"/>
      <c r="L270" s="79"/>
      <c r="M270" s="157"/>
      <c r="N270" s="157"/>
      <c r="O270" s="157"/>
      <c r="P270" s="157"/>
      <c r="Q270" s="157"/>
      <c r="R270" s="157"/>
      <c r="S270" s="157"/>
      <c r="T270" s="157"/>
      <c r="U270" s="157"/>
      <c r="V270" s="157"/>
    </row>
    <row r="271">
      <c r="A271" s="157"/>
      <c r="J271" s="157"/>
      <c r="K271" s="157"/>
      <c r="L271" s="79"/>
      <c r="M271" s="157"/>
      <c r="N271" s="157"/>
      <c r="O271" s="157"/>
      <c r="P271" s="157"/>
      <c r="Q271" s="157"/>
      <c r="R271" s="157"/>
      <c r="S271" s="157"/>
      <c r="T271" s="157"/>
      <c r="U271" s="157"/>
      <c r="V271" s="157"/>
    </row>
    <row r="272">
      <c r="A272" s="157"/>
      <c r="J272" s="157"/>
      <c r="K272" s="157"/>
      <c r="L272" s="79"/>
      <c r="M272" s="157"/>
      <c r="N272" s="157"/>
      <c r="O272" s="157"/>
      <c r="P272" s="157"/>
      <c r="Q272" s="157"/>
      <c r="R272" s="157"/>
      <c r="S272" s="157"/>
      <c r="T272" s="157"/>
      <c r="U272" s="157"/>
      <c r="V272" s="157"/>
    </row>
    <row r="273">
      <c r="A273" s="157"/>
      <c r="J273" s="157"/>
      <c r="K273" s="157"/>
      <c r="L273" s="79"/>
      <c r="M273" s="157"/>
      <c r="N273" s="157"/>
      <c r="O273" s="157"/>
      <c r="P273" s="157"/>
      <c r="Q273" s="157"/>
      <c r="R273" s="157"/>
      <c r="S273" s="157"/>
      <c r="T273" s="157"/>
      <c r="U273" s="157"/>
      <c r="V273" s="157"/>
    </row>
    <row r="274">
      <c r="A274" s="157"/>
      <c r="J274" s="157"/>
      <c r="K274" s="157"/>
      <c r="L274" s="79"/>
      <c r="M274" s="157"/>
      <c r="N274" s="157"/>
      <c r="O274" s="157"/>
      <c r="P274" s="157"/>
      <c r="Q274" s="157"/>
      <c r="R274" s="157"/>
      <c r="S274" s="157"/>
      <c r="T274" s="157"/>
      <c r="U274" s="157"/>
      <c r="V274" s="157"/>
    </row>
    <row r="275">
      <c r="A275" s="157"/>
      <c r="J275" s="157"/>
      <c r="K275" s="157"/>
      <c r="L275" s="79"/>
      <c r="M275" s="157"/>
      <c r="N275" s="157"/>
      <c r="O275" s="157"/>
      <c r="P275" s="157"/>
      <c r="Q275" s="157"/>
      <c r="R275" s="157"/>
      <c r="S275" s="157"/>
      <c r="T275" s="157"/>
      <c r="U275" s="157"/>
      <c r="V275" s="157"/>
    </row>
    <row r="276">
      <c r="A276" s="157"/>
      <c r="J276" s="157"/>
      <c r="K276" s="157"/>
      <c r="L276" s="79"/>
      <c r="M276" s="157"/>
      <c r="N276" s="157"/>
      <c r="O276" s="157"/>
      <c r="P276" s="157"/>
      <c r="Q276" s="157"/>
      <c r="R276" s="157"/>
      <c r="S276" s="157"/>
      <c r="T276" s="157"/>
      <c r="U276" s="157"/>
      <c r="V276" s="157"/>
    </row>
    <row r="277">
      <c r="A277" s="157"/>
      <c r="J277" s="157"/>
      <c r="K277" s="157"/>
      <c r="L277" s="79"/>
      <c r="M277" s="157"/>
      <c r="N277" s="157"/>
      <c r="O277" s="157"/>
      <c r="P277" s="157"/>
      <c r="Q277" s="157"/>
      <c r="R277" s="157"/>
      <c r="S277" s="157"/>
      <c r="T277" s="157"/>
      <c r="U277" s="157"/>
      <c r="V277" s="157"/>
    </row>
    <row r="278">
      <c r="A278" s="157"/>
      <c r="J278" s="157"/>
      <c r="K278" s="157"/>
      <c r="L278" s="79"/>
      <c r="M278" s="157"/>
      <c r="N278" s="157"/>
      <c r="O278" s="157"/>
      <c r="P278" s="157"/>
      <c r="Q278" s="157"/>
      <c r="R278" s="157"/>
      <c r="S278" s="157"/>
      <c r="T278" s="157"/>
      <c r="U278" s="157"/>
      <c r="V278" s="157"/>
    </row>
    <row r="279">
      <c r="A279" s="157"/>
      <c r="J279" s="157"/>
      <c r="K279" s="157"/>
      <c r="L279" s="79"/>
      <c r="M279" s="157"/>
      <c r="N279" s="157"/>
      <c r="O279" s="157"/>
      <c r="P279" s="157"/>
      <c r="Q279" s="157"/>
      <c r="R279" s="157"/>
      <c r="S279" s="157"/>
      <c r="T279" s="157"/>
      <c r="U279" s="157"/>
      <c r="V279" s="157"/>
    </row>
    <row r="280">
      <c r="A280" s="157"/>
      <c r="J280" s="157"/>
      <c r="K280" s="157"/>
      <c r="L280" s="79"/>
      <c r="M280" s="157"/>
      <c r="N280" s="157"/>
      <c r="O280" s="157"/>
      <c r="P280" s="157"/>
      <c r="Q280" s="157"/>
      <c r="R280" s="157"/>
      <c r="S280" s="157"/>
      <c r="T280" s="157"/>
      <c r="U280" s="157"/>
      <c r="V280" s="157"/>
    </row>
    <row r="281">
      <c r="A281" s="157"/>
      <c r="J281" s="157"/>
      <c r="K281" s="157"/>
      <c r="L281" s="79"/>
      <c r="M281" s="157"/>
      <c r="N281" s="157"/>
      <c r="O281" s="157"/>
      <c r="P281" s="157"/>
      <c r="Q281" s="157"/>
      <c r="R281" s="157"/>
      <c r="S281" s="157"/>
      <c r="T281" s="157"/>
      <c r="U281" s="157"/>
      <c r="V281" s="157"/>
    </row>
    <row r="282">
      <c r="A282" s="157"/>
      <c r="J282" s="157"/>
      <c r="K282" s="157"/>
      <c r="L282" s="79"/>
      <c r="M282" s="157"/>
      <c r="N282" s="157"/>
      <c r="O282" s="157"/>
      <c r="P282" s="157"/>
      <c r="Q282" s="157"/>
      <c r="R282" s="157"/>
      <c r="S282" s="157"/>
      <c r="T282" s="157"/>
      <c r="U282" s="157"/>
      <c r="V282" s="157"/>
    </row>
    <row r="283">
      <c r="A283" s="157"/>
      <c r="J283" s="157"/>
      <c r="K283" s="157"/>
      <c r="L283" s="79"/>
      <c r="M283" s="157"/>
      <c r="N283" s="157"/>
      <c r="O283" s="157"/>
      <c r="P283" s="157"/>
      <c r="Q283" s="157"/>
      <c r="R283" s="157"/>
      <c r="S283" s="157"/>
      <c r="T283" s="157"/>
      <c r="U283" s="157"/>
      <c r="V283" s="157"/>
    </row>
    <row r="284">
      <c r="A284" s="157"/>
      <c r="J284" s="157"/>
      <c r="K284" s="157"/>
      <c r="L284" s="79"/>
      <c r="M284" s="157"/>
      <c r="N284" s="157"/>
      <c r="O284" s="157"/>
      <c r="P284" s="157"/>
      <c r="Q284" s="157"/>
      <c r="R284" s="157"/>
      <c r="S284" s="157"/>
      <c r="T284" s="157"/>
      <c r="U284" s="157"/>
      <c r="V284" s="157"/>
    </row>
    <row r="285">
      <c r="A285" s="157"/>
      <c r="J285" s="157"/>
      <c r="K285" s="157"/>
      <c r="L285" s="79"/>
      <c r="M285" s="157"/>
      <c r="N285" s="157"/>
      <c r="O285" s="157"/>
      <c r="P285" s="157"/>
      <c r="Q285" s="157"/>
      <c r="R285" s="157"/>
      <c r="S285" s="157"/>
      <c r="T285" s="157"/>
      <c r="U285" s="157"/>
      <c r="V285" s="157"/>
    </row>
    <row r="286">
      <c r="A286" s="157"/>
      <c r="J286" s="157"/>
      <c r="K286" s="157"/>
      <c r="L286" s="79"/>
      <c r="M286" s="157"/>
      <c r="N286" s="157"/>
      <c r="O286" s="157"/>
      <c r="P286" s="157"/>
      <c r="Q286" s="157"/>
      <c r="R286" s="157"/>
      <c r="S286" s="157"/>
      <c r="T286" s="157"/>
      <c r="U286" s="157"/>
      <c r="V286" s="157"/>
    </row>
    <row r="287">
      <c r="A287" s="157"/>
      <c r="J287" s="157"/>
      <c r="K287" s="157"/>
      <c r="L287" s="79"/>
      <c r="M287" s="157"/>
      <c r="N287" s="157"/>
      <c r="O287" s="157"/>
      <c r="P287" s="157"/>
      <c r="Q287" s="157"/>
      <c r="R287" s="157"/>
      <c r="S287" s="157"/>
      <c r="T287" s="157"/>
      <c r="U287" s="157"/>
      <c r="V287" s="157"/>
    </row>
    <row r="288">
      <c r="A288" s="157"/>
      <c r="J288" s="157"/>
      <c r="K288" s="157"/>
      <c r="L288" s="79"/>
      <c r="M288" s="157"/>
      <c r="N288" s="157"/>
      <c r="O288" s="157"/>
      <c r="P288" s="157"/>
      <c r="Q288" s="157"/>
      <c r="R288" s="157"/>
      <c r="S288" s="157"/>
      <c r="T288" s="157"/>
      <c r="U288" s="157"/>
      <c r="V288" s="157"/>
    </row>
    <row r="289">
      <c r="A289" s="157"/>
      <c r="J289" s="157"/>
      <c r="K289" s="157"/>
      <c r="L289" s="79"/>
      <c r="M289" s="157"/>
      <c r="N289" s="157"/>
      <c r="O289" s="157"/>
      <c r="P289" s="157"/>
      <c r="Q289" s="157"/>
      <c r="R289" s="157"/>
      <c r="S289" s="157"/>
      <c r="T289" s="157"/>
      <c r="U289" s="157"/>
      <c r="V289" s="157"/>
    </row>
    <row r="290">
      <c r="A290" s="157"/>
      <c r="J290" s="157"/>
      <c r="K290" s="157"/>
      <c r="L290" s="79"/>
      <c r="M290" s="157"/>
      <c r="N290" s="157"/>
      <c r="O290" s="157"/>
      <c r="P290" s="157"/>
      <c r="Q290" s="157"/>
      <c r="R290" s="157"/>
      <c r="S290" s="157"/>
      <c r="T290" s="157"/>
      <c r="U290" s="157"/>
      <c r="V290" s="157"/>
    </row>
    <row r="291">
      <c r="A291" s="157"/>
      <c r="J291" s="157"/>
      <c r="K291" s="157"/>
      <c r="L291" s="79"/>
      <c r="M291" s="157"/>
      <c r="N291" s="157"/>
      <c r="O291" s="157"/>
      <c r="P291" s="157"/>
      <c r="Q291" s="157"/>
      <c r="R291" s="157"/>
      <c r="S291" s="157"/>
      <c r="T291" s="157"/>
      <c r="U291" s="157"/>
      <c r="V291" s="157"/>
    </row>
    <row r="292">
      <c r="A292" s="157"/>
      <c r="J292" s="157"/>
      <c r="K292" s="157"/>
      <c r="L292" s="79"/>
      <c r="M292" s="157"/>
      <c r="N292" s="157"/>
      <c r="O292" s="157"/>
      <c r="P292" s="157"/>
      <c r="Q292" s="157"/>
      <c r="R292" s="157"/>
      <c r="S292" s="157"/>
      <c r="T292" s="157"/>
      <c r="U292" s="157"/>
      <c r="V292" s="157"/>
    </row>
    <row r="293">
      <c r="A293" s="157"/>
      <c r="J293" s="157"/>
      <c r="K293" s="157"/>
      <c r="L293" s="79"/>
      <c r="M293" s="157"/>
      <c r="N293" s="157"/>
      <c r="O293" s="157"/>
      <c r="P293" s="157"/>
      <c r="Q293" s="157"/>
      <c r="R293" s="157"/>
      <c r="S293" s="157"/>
      <c r="T293" s="157"/>
      <c r="U293" s="157"/>
      <c r="V293" s="157"/>
    </row>
    <row r="294">
      <c r="A294" s="157"/>
      <c r="J294" s="157"/>
      <c r="K294" s="157"/>
      <c r="L294" s="79"/>
      <c r="M294" s="157"/>
      <c r="N294" s="157"/>
      <c r="O294" s="157"/>
      <c r="P294" s="157"/>
      <c r="Q294" s="157"/>
      <c r="R294" s="157"/>
      <c r="S294" s="157"/>
      <c r="T294" s="157"/>
      <c r="U294" s="157"/>
      <c r="V294" s="157"/>
    </row>
    <row r="295">
      <c r="A295" s="157"/>
      <c r="J295" s="157"/>
      <c r="K295" s="157"/>
      <c r="L295" s="79"/>
      <c r="M295" s="157"/>
      <c r="N295" s="157"/>
      <c r="O295" s="157"/>
      <c r="P295" s="157"/>
      <c r="Q295" s="157"/>
      <c r="R295" s="157"/>
      <c r="S295" s="157"/>
      <c r="T295" s="157"/>
      <c r="U295" s="157"/>
      <c r="V295" s="157"/>
    </row>
    <row r="296">
      <c r="A296" s="157"/>
      <c r="J296" s="157"/>
      <c r="K296" s="157"/>
      <c r="L296" s="79"/>
      <c r="M296" s="157"/>
      <c r="N296" s="157"/>
      <c r="O296" s="157"/>
      <c r="P296" s="157"/>
      <c r="Q296" s="157"/>
      <c r="R296" s="157"/>
      <c r="S296" s="157"/>
      <c r="T296" s="157"/>
      <c r="U296" s="157"/>
      <c r="V296" s="157"/>
    </row>
    <row r="297">
      <c r="A297" s="157"/>
      <c r="J297" s="157"/>
      <c r="K297" s="157"/>
      <c r="L297" s="79"/>
      <c r="M297" s="157"/>
      <c r="N297" s="157"/>
      <c r="O297" s="157"/>
      <c r="P297" s="157"/>
      <c r="Q297" s="157"/>
      <c r="R297" s="157"/>
      <c r="S297" s="157"/>
      <c r="T297" s="157"/>
      <c r="U297" s="157"/>
      <c r="V297" s="157"/>
    </row>
    <row r="298">
      <c r="A298" s="157"/>
      <c r="J298" s="157"/>
      <c r="K298" s="157"/>
      <c r="L298" s="79"/>
      <c r="M298" s="157"/>
      <c r="N298" s="157"/>
      <c r="O298" s="157"/>
      <c r="P298" s="157"/>
      <c r="Q298" s="157"/>
      <c r="R298" s="157"/>
      <c r="S298" s="157"/>
      <c r="T298" s="157"/>
      <c r="U298" s="157"/>
      <c r="V298" s="157"/>
    </row>
    <row r="299">
      <c r="A299" s="157"/>
      <c r="J299" s="157"/>
      <c r="K299" s="157"/>
      <c r="L299" s="79"/>
      <c r="M299" s="157"/>
      <c r="N299" s="157"/>
      <c r="O299" s="157"/>
      <c r="P299" s="157"/>
      <c r="Q299" s="157"/>
      <c r="R299" s="157"/>
      <c r="S299" s="157"/>
      <c r="T299" s="157"/>
      <c r="U299" s="157"/>
      <c r="V299" s="157"/>
    </row>
    <row r="300">
      <c r="A300" s="157"/>
      <c r="J300" s="157"/>
      <c r="K300" s="157"/>
      <c r="L300" s="79"/>
      <c r="M300" s="157"/>
      <c r="N300" s="157"/>
      <c r="O300" s="157"/>
      <c r="P300" s="157"/>
      <c r="Q300" s="157"/>
      <c r="R300" s="157"/>
      <c r="S300" s="157"/>
      <c r="T300" s="157"/>
      <c r="U300" s="157"/>
      <c r="V300" s="157"/>
    </row>
    <row r="301">
      <c r="A301" s="157"/>
      <c r="J301" s="157"/>
      <c r="K301" s="157"/>
      <c r="L301" s="79"/>
      <c r="M301" s="157"/>
      <c r="N301" s="157"/>
      <c r="O301" s="157"/>
      <c r="P301" s="157"/>
      <c r="Q301" s="157"/>
      <c r="R301" s="157"/>
      <c r="S301" s="157"/>
      <c r="T301" s="157"/>
      <c r="U301" s="157"/>
      <c r="V301" s="157"/>
    </row>
    <row r="302">
      <c r="A302" s="157"/>
      <c r="J302" s="157"/>
      <c r="K302" s="157"/>
      <c r="L302" s="79"/>
      <c r="M302" s="157"/>
      <c r="N302" s="157"/>
      <c r="O302" s="157"/>
      <c r="P302" s="157"/>
      <c r="Q302" s="157"/>
      <c r="R302" s="157"/>
      <c r="S302" s="157"/>
      <c r="T302" s="157"/>
      <c r="U302" s="157"/>
      <c r="V302" s="157"/>
    </row>
    <row r="303">
      <c r="A303" s="157"/>
      <c r="J303" s="157"/>
      <c r="K303" s="157"/>
      <c r="L303" s="79"/>
      <c r="M303" s="157"/>
      <c r="N303" s="157"/>
      <c r="O303" s="157"/>
      <c r="P303" s="157"/>
      <c r="Q303" s="157"/>
      <c r="R303" s="157"/>
      <c r="S303" s="157"/>
      <c r="T303" s="157"/>
      <c r="U303" s="157"/>
      <c r="V303" s="157"/>
    </row>
    <row r="304">
      <c r="A304" s="157"/>
      <c r="J304" s="157"/>
      <c r="K304" s="157"/>
      <c r="L304" s="79"/>
      <c r="M304" s="157"/>
      <c r="N304" s="157"/>
      <c r="O304" s="157"/>
      <c r="P304" s="157"/>
      <c r="Q304" s="157"/>
      <c r="R304" s="157"/>
      <c r="S304" s="157"/>
      <c r="T304" s="157"/>
      <c r="U304" s="157"/>
      <c r="V304" s="157"/>
    </row>
    <row r="305">
      <c r="A305" s="157"/>
      <c r="J305" s="157"/>
      <c r="K305" s="157"/>
      <c r="L305" s="79"/>
      <c r="M305" s="157"/>
      <c r="N305" s="157"/>
      <c r="O305" s="157"/>
      <c r="P305" s="157"/>
      <c r="Q305" s="157"/>
      <c r="R305" s="157"/>
      <c r="S305" s="157"/>
      <c r="T305" s="157"/>
      <c r="U305" s="157"/>
      <c r="V305" s="157"/>
    </row>
    <row r="306">
      <c r="A306" s="157"/>
      <c r="J306" s="157"/>
      <c r="K306" s="157"/>
      <c r="L306" s="79"/>
      <c r="M306" s="157"/>
      <c r="N306" s="157"/>
      <c r="O306" s="157"/>
      <c r="P306" s="157"/>
      <c r="Q306" s="157"/>
      <c r="R306" s="157"/>
      <c r="S306" s="157"/>
      <c r="T306" s="157"/>
      <c r="U306" s="157"/>
      <c r="V306" s="157"/>
    </row>
    <row r="307">
      <c r="A307" s="157"/>
      <c r="J307" s="157"/>
      <c r="K307" s="157"/>
      <c r="L307" s="79"/>
      <c r="M307" s="157"/>
      <c r="N307" s="157"/>
      <c r="O307" s="157"/>
      <c r="P307" s="157"/>
      <c r="Q307" s="157"/>
      <c r="R307" s="157"/>
      <c r="S307" s="157"/>
      <c r="T307" s="157"/>
      <c r="U307" s="157"/>
      <c r="V307" s="157"/>
    </row>
    <row r="308">
      <c r="A308" s="157"/>
      <c r="J308" s="157"/>
      <c r="K308" s="157"/>
      <c r="L308" s="79"/>
      <c r="M308" s="157"/>
      <c r="N308" s="157"/>
      <c r="O308" s="157"/>
      <c r="P308" s="157"/>
      <c r="Q308" s="157"/>
      <c r="R308" s="157"/>
      <c r="S308" s="157"/>
      <c r="T308" s="157"/>
      <c r="U308" s="157"/>
      <c r="V308" s="157"/>
    </row>
    <row r="309">
      <c r="A309" s="157"/>
      <c r="J309" s="157"/>
      <c r="K309" s="157"/>
      <c r="L309" s="79"/>
      <c r="M309" s="157"/>
      <c r="N309" s="157"/>
      <c r="O309" s="157"/>
      <c r="P309" s="157"/>
      <c r="Q309" s="157"/>
      <c r="R309" s="157"/>
      <c r="S309" s="157"/>
      <c r="T309" s="157"/>
      <c r="U309" s="157"/>
      <c r="V309" s="157"/>
    </row>
    <row r="310">
      <c r="A310" s="157"/>
      <c r="J310" s="157"/>
      <c r="K310" s="157"/>
      <c r="L310" s="79"/>
      <c r="M310" s="157"/>
      <c r="N310" s="157"/>
      <c r="O310" s="157"/>
      <c r="P310" s="157"/>
      <c r="Q310" s="157"/>
      <c r="R310" s="157"/>
      <c r="S310" s="157"/>
      <c r="T310" s="157"/>
      <c r="U310" s="157"/>
      <c r="V310" s="157"/>
    </row>
    <row r="311">
      <c r="A311" s="157"/>
      <c r="J311" s="157"/>
      <c r="K311" s="157"/>
      <c r="L311" s="79"/>
      <c r="M311" s="157"/>
      <c r="N311" s="157"/>
      <c r="O311" s="157"/>
      <c r="P311" s="157"/>
      <c r="Q311" s="157"/>
      <c r="R311" s="157"/>
      <c r="S311" s="157"/>
      <c r="T311" s="157"/>
      <c r="U311" s="157"/>
      <c r="V311" s="157"/>
    </row>
    <row r="312">
      <c r="A312" s="157"/>
      <c r="J312" s="157"/>
      <c r="K312" s="157"/>
      <c r="L312" s="79"/>
      <c r="M312" s="157"/>
      <c r="N312" s="157"/>
      <c r="O312" s="157"/>
      <c r="P312" s="157"/>
      <c r="Q312" s="157"/>
      <c r="R312" s="157"/>
      <c r="S312" s="157"/>
      <c r="T312" s="157"/>
      <c r="U312" s="157"/>
      <c r="V312" s="157"/>
    </row>
    <row r="313">
      <c r="A313" s="157"/>
      <c r="J313" s="157"/>
      <c r="K313" s="157"/>
      <c r="L313" s="79"/>
      <c r="M313" s="157"/>
      <c r="N313" s="157"/>
      <c r="O313" s="157"/>
      <c r="P313" s="157"/>
      <c r="Q313" s="157"/>
      <c r="R313" s="157"/>
      <c r="S313" s="157"/>
      <c r="T313" s="157"/>
      <c r="U313" s="157"/>
      <c r="V313" s="157"/>
    </row>
    <row r="314">
      <c r="A314" s="157"/>
      <c r="J314" s="157"/>
      <c r="K314" s="157"/>
      <c r="L314" s="79"/>
      <c r="M314" s="157"/>
      <c r="N314" s="157"/>
      <c r="O314" s="157"/>
      <c r="P314" s="157"/>
      <c r="Q314" s="157"/>
      <c r="R314" s="157"/>
      <c r="S314" s="157"/>
      <c r="T314" s="157"/>
      <c r="U314" s="157"/>
      <c r="V314" s="157"/>
    </row>
    <row r="315">
      <c r="A315" s="157"/>
      <c r="J315" s="157"/>
      <c r="K315" s="157"/>
      <c r="L315" s="79"/>
      <c r="M315" s="157"/>
      <c r="N315" s="157"/>
      <c r="O315" s="157"/>
      <c r="P315" s="157"/>
      <c r="Q315" s="157"/>
      <c r="R315" s="157"/>
      <c r="S315" s="157"/>
      <c r="T315" s="157"/>
      <c r="U315" s="157"/>
      <c r="V315" s="157"/>
    </row>
    <row r="316">
      <c r="A316" s="157"/>
      <c r="J316" s="157"/>
      <c r="K316" s="157"/>
      <c r="L316" s="79"/>
      <c r="M316" s="157"/>
      <c r="N316" s="157"/>
      <c r="O316" s="157"/>
      <c r="P316" s="157"/>
      <c r="Q316" s="157"/>
      <c r="R316" s="157"/>
      <c r="S316" s="157"/>
      <c r="T316" s="157"/>
      <c r="U316" s="157"/>
      <c r="V316" s="157"/>
    </row>
    <row r="317">
      <c r="A317" s="157"/>
      <c r="J317" s="157"/>
      <c r="K317" s="157"/>
      <c r="L317" s="79"/>
      <c r="M317" s="157"/>
      <c r="N317" s="157"/>
      <c r="O317" s="157"/>
      <c r="P317" s="157"/>
      <c r="Q317" s="157"/>
      <c r="R317" s="157"/>
      <c r="S317" s="157"/>
      <c r="T317" s="157"/>
      <c r="U317" s="157"/>
      <c r="V317" s="157"/>
    </row>
    <row r="318">
      <c r="A318" s="157"/>
      <c r="J318" s="157"/>
      <c r="K318" s="157"/>
      <c r="L318" s="79"/>
      <c r="M318" s="157"/>
      <c r="N318" s="157"/>
      <c r="O318" s="157"/>
      <c r="P318" s="157"/>
      <c r="Q318" s="157"/>
      <c r="R318" s="157"/>
      <c r="S318" s="157"/>
      <c r="T318" s="157"/>
      <c r="U318" s="157"/>
      <c r="V318" s="157"/>
    </row>
    <row r="319">
      <c r="A319" s="157"/>
      <c r="J319" s="157"/>
      <c r="K319" s="157"/>
      <c r="L319" s="79"/>
      <c r="M319" s="157"/>
      <c r="N319" s="157"/>
      <c r="O319" s="157"/>
      <c r="P319" s="157"/>
      <c r="Q319" s="157"/>
      <c r="R319" s="157"/>
      <c r="S319" s="157"/>
      <c r="T319" s="157"/>
      <c r="U319" s="157"/>
      <c r="V319" s="157"/>
    </row>
    <row r="320">
      <c r="A320" s="157"/>
      <c r="J320" s="157"/>
      <c r="K320" s="157"/>
      <c r="L320" s="79"/>
      <c r="M320" s="157"/>
      <c r="N320" s="157"/>
      <c r="O320" s="157"/>
      <c r="P320" s="157"/>
      <c r="Q320" s="157"/>
      <c r="R320" s="157"/>
      <c r="S320" s="157"/>
      <c r="T320" s="157"/>
      <c r="U320" s="157"/>
      <c r="V320" s="157"/>
    </row>
    <row r="321">
      <c r="A321" s="157"/>
      <c r="J321" s="157"/>
      <c r="K321" s="157"/>
      <c r="L321" s="79"/>
      <c r="M321" s="157"/>
      <c r="N321" s="157"/>
      <c r="O321" s="157"/>
      <c r="P321" s="157"/>
      <c r="Q321" s="157"/>
      <c r="R321" s="157"/>
      <c r="S321" s="157"/>
      <c r="T321" s="157"/>
      <c r="U321" s="157"/>
      <c r="V321" s="157"/>
    </row>
    <row r="322">
      <c r="A322" s="157"/>
      <c r="J322" s="157"/>
      <c r="K322" s="157"/>
      <c r="L322" s="79"/>
      <c r="M322" s="157"/>
      <c r="N322" s="157"/>
      <c r="O322" s="157"/>
      <c r="P322" s="157"/>
      <c r="Q322" s="157"/>
      <c r="R322" s="157"/>
      <c r="S322" s="157"/>
      <c r="T322" s="157"/>
      <c r="U322" s="157"/>
      <c r="V322" s="157"/>
    </row>
    <row r="323">
      <c r="A323" s="157"/>
      <c r="J323" s="157"/>
      <c r="K323" s="157"/>
      <c r="L323" s="79"/>
      <c r="M323" s="157"/>
      <c r="N323" s="157"/>
      <c r="O323" s="157"/>
      <c r="P323" s="157"/>
      <c r="Q323" s="157"/>
      <c r="R323" s="157"/>
      <c r="S323" s="157"/>
      <c r="T323" s="157"/>
      <c r="U323" s="157"/>
      <c r="V323" s="157"/>
    </row>
    <row r="324">
      <c r="A324" s="157"/>
      <c r="J324" s="157"/>
      <c r="K324" s="157"/>
      <c r="L324" s="79"/>
      <c r="M324" s="157"/>
      <c r="N324" s="157"/>
      <c r="O324" s="157"/>
      <c r="P324" s="157"/>
      <c r="Q324" s="157"/>
      <c r="R324" s="157"/>
      <c r="S324" s="157"/>
      <c r="T324" s="157"/>
      <c r="U324" s="157"/>
      <c r="V324" s="157"/>
    </row>
    <row r="325">
      <c r="A325" s="157"/>
      <c r="J325" s="157"/>
      <c r="K325" s="157"/>
      <c r="L325" s="79"/>
      <c r="M325" s="157"/>
      <c r="N325" s="157"/>
      <c r="O325" s="157"/>
      <c r="P325" s="157"/>
      <c r="Q325" s="157"/>
      <c r="R325" s="157"/>
      <c r="S325" s="157"/>
      <c r="T325" s="157"/>
      <c r="U325" s="157"/>
      <c r="V325" s="157"/>
    </row>
    <row r="326">
      <c r="A326" s="157"/>
      <c r="J326" s="157"/>
      <c r="K326" s="157"/>
      <c r="L326" s="79"/>
      <c r="M326" s="157"/>
      <c r="N326" s="157"/>
      <c r="O326" s="157"/>
      <c r="P326" s="157"/>
      <c r="Q326" s="157"/>
      <c r="R326" s="157"/>
      <c r="S326" s="157"/>
      <c r="T326" s="157"/>
      <c r="U326" s="157"/>
      <c r="V326" s="157"/>
    </row>
    <row r="327">
      <c r="A327" s="157"/>
      <c r="J327" s="157"/>
      <c r="K327" s="157"/>
      <c r="L327" s="79"/>
      <c r="M327" s="157"/>
      <c r="N327" s="157"/>
      <c r="O327" s="157"/>
      <c r="P327" s="157"/>
      <c r="Q327" s="157"/>
      <c r="R327" s="157"/>
      <c r="S327" s="157"/>
      <c r="T327" s="157"/>
      <c r="U327" s="157"/>
      <c r="V327" s="157"/>
    </row>
    <row r="328">
      <c r="A328" s="157"/>
      <c r="J328" s="157"/>
      <c r="K328" s="157"/>
      <c r="L328" s="79"/>
      <c r="M328" s="157"/>
      <c r="N328" s="157"/>
      <c r="O328" s="157"/>
      <c r="P328" s="157"/>
      <c r="Q328" s="157"/>
      <c r="R328" s="157"/>
      <c r="S328" s="157"/>
      <c r="T328" s="157"/>
      <c r="U328" s="157"/>
      <c r="V328" s="157"/>
    </row>
    <row r="329">
      <c r="A329" s="157"/>
      <c r="J329" s="157"/>
      <c r="K329" s="157"/>
      <c r="L329" s="79"/>
      <c r="M329" s="157"/>
      <c r="N329" s="157"/>
      <c r="O329" s="157"/>
      <c r="P329" s="157"/>
      <c r="Q329" s="157"/>
      <c r="R329" s="157"/>
      <c r="S329" s="157"/>
      <c r="T329" s="157"/>
      <c r="U329" s="157"/>
      <c r="V329" s="157"/>
    </row>
    <row r="330">
      <c r="A330" s="157"/>
      <c r="J330" s="157"/>
      <c r="K330" s="157"/>
      <c r="L330" s="79"/>
      <c r="M330" s="157"/>
      <c r="N330" s="157"/>
      <c r="O330" s="157"/>
      <c r="P330" s="157"/>
      <c r="Q330" s="157"/>
      <c r="R330" s="157"/>
      <c r="S330" s="157"/>
      <c r="T330" s="157"/>
      <c r="U330" s="157"/>
      <c r="V330" s="157"/>
    </row>
    <row r="331">
      <c r="A331" s="157"/>
      <c r="J331" s="157"/>
      <c r="K331" s="157"/>
      <c r="L331" s="79"/>
      <c r="M331" s="157"/>
      <c r="N331" s="157"/>
      <c r="O331" s="157"/>
      <c r="P331" s="157"/>
      <c r="Q331" s="157"/>
      <c r="R331" s="157"/>
      <c r="S331" s="157"/>
      <c r="T331" s="157"/>
      <c r="U331" s="157"/>
      <c r="V331" s="157"/>
    </row>
    <row r="332">
      <c r="A332" s="157"/>
      <c r="J332" s="157"/>
      <c r="K332" s="157"/>
      <c r="L332" s="79"/>
      <c r="M332" s="157"/>
      <c r="N332" s="157"/>
      <c r="O332" s="157"/>
      <c r="P332" s="157"/>
      <c r="Q332" s="157"/>
      <c r="R332" s="157"/>
      <c r="S332" s="157"/>
      <c r="T332" s="157"/>
      <c r="U332" s="157"/>
      <c r="V332" s="157"/>
    </row>
    <row r="333">
      <c r="A333" s="157"/>
      <c r="J333" s="157"/>
      <c r="K333" s="157"/>
      <c r="L333" s="79"/>
      <c r="M333" s="157"/>
      <c r="N333" s="157"/>
      <c r="O333" s="157"/>
      <c r="P333" s="157"/>
      <c r="Q333" s="157"/>
      <c r="R333" s="157"/>
      <c r="S333" s="157"/>
      <c r="T333" s="157"/>
      <c r="U333" s="157"/>
      <c r="V333" s="157"/>
    </row>
    <row r="334">
      <c r="A334" s="157"/>
      <c r="J334" s="157"/>
      <c r="K334" s="157"/>
      <c r="L334" s="79"/>
      <c r="M334" s="157"/>
      <c r="N334" s="157"/>
      <c r="O334" s="157"/>
      <c r="P334" s="157"/>
      <c r="Q334" s="157"/>
      <c r="R334" s="157"/>
      <c r="S334" s="157"/>
      <c r="T334" s="157"/>
      <c r="U334" s="157"/>
      <c r="V334" s="157"/>
    </row>
    <row r="335">
      <c r="A335" s="157"/>
      <c r="J335" s="157"/>
      <c r="K335" s="157"/>
      <c r="L335" s="79"/>
      <c r="M335" s="157"/>
      <c r="N335" s="157"/>
      <c r="O335" s="157"/>
      <c r="P335" s="157"/>
      <c r="Q335" s="157"/>
      <c r="R335" s="157"/>
      <c r="S335" s="157"/>
      <c r="T335" s="157"/>
      <c r="U335" s="157"/>
      <c r="V335" s="157"/>
    </row>
    <row r="336">
      <c r="A336" s="157"/>
      <c r="J336" s="157"/>
      <c r="K336" s="157"/>
      <c r="L336" s="79"/>
      <c r="M336" s="157"/>
      <c r="N336" s="157"/>
      <c r="O336" s="157"/>
      <c r="P336" s="157"/>
      <c r="Q336" s="157"/>
      <c r="R336" s="157"/>
      <c r="S336" s="157"/>
      <c r="T336" s="157"/>
      <c r="U336" s="157"/>
      <c r="V336" s="157"/>
    </row>
    <row r="337">
      <c r="A337" s="157"/>
      <c r="J337" s="157"/>
      <c r="K337" s="157"/>
      <c r="L337" s="79"/>
      <c r="M337" s="157"/>
      <c r="N337" s="157"/>
      <c r="O337" s="157"/>
      <c r="P337" s="157"/>
      <c r="Q337" s="157"/>
      <c r="R337" s="157"/>
      <c r="S337" s="157"/>
      <c r="T337" s="157"/>
      <c r="U337" s="157"/>
      <c r="V337" s="157"/>
    </row>
    <row r="338">
      <c r="A338" s="157"/>
      <c r="J338" s="157"/>
      <c r="K338" s="157"/>
      <c r="L338" s="79"/>
      <c r="M338" s="157"/>
      <c r="N338" s="157"/>
      <c r="O338" s="157"/>
      <c r="P338" s="157"/>
      <c r="Q338" s="157"/>
      <c r="R338" s="157"/>
      <c r="S338" s="157"/>
      <c r="T338" s="157"/>
      <c r="U338" s="157"/>
      <c r="V338" s="157"/>
    </row>
    <row r="339">
      <c r="A339" s="157"/>
      <c r="J339" s="157"/>
      <c r="K339" s="157"/>
      <c r="L339" s="79"/>
      <c r="M339" s="157"/>
      <c r="N339" s="157"/>
      <c r="O339" s="157"/>
      <c r="P339" s="157"/>
      <c r="Q339" s="157"/>
      <c r="R339" s="157"/>
      <c r="S339" s="157"/>
      <c r="T339" s="157"/>
      <c r="U339" s="157"/>
      <c r="V339" s="157"/>
    </row>
    <row r="340">
      <c r="A340" s="157"/>
      <c r="J340" s="157"/>
      <c r="K340" s="157"/>
      <c r="L340" s="79"/>
      <c r="M340" s="157"/>
      <c r="N340" s="157"/>
      <c r="O340" s="157"/>
      <c r="P340" s="157"/>
      <c r="Q340" s="157"/>
      <c r="R340" s="157"/>
      <c r="S340" s="157"/>
      <c r="T340" s="157"/>
      <c r="U340" s="157"/>
      <c r="V340" s="157"/>
    </row>
    <row r="341">
      <c r="A341" s="157"/>
      <c r="J341" s="157"/>
      <c r="K341" s="157"/>
      <c r="L341" s="79"/>
      <c r="M341" s="157"/>
      <c r="N341" s="157"/>
      <c r="O341" s="157"/>
      <c r="P341" s="157"/>
      <c r="Q341" s="157"/>
      <c r="R341" s="157"/>
      <c r="S341" s="157"/>
      <c r="T341" s="157"/>
      <c r="U341" s="157"/>
      <c r="V341" s="157"/>
    </row>
    <row r="342">
      <c r="A342" s="157"/>
      <c r="J342" s="157"/>
      <c r="K342" s="157"/>
      <c r="L342" s="79"/>
      <c r="M342" s="157"/>
      <c r="N342" s="157"/>
      <c r="O342" s="157"/>
      <c r="P342" s="157"/>
      <c r="Q342" s="157"/>
      <c r="R342" s="157"/>
      <c r="S342" s="157"/>
      <c r="T342" s="157"/>
      <c r="U342" s="157"/>
      <c r="V342" s="157"/>
    </row>
    <row r="343">
      <c r="A343" s="157"/>
      <c r="J343" s="157"/>
      <c r="K343" s="157"/>
      <c r="L343" s="79"/>
      <c r="M343" s="157"/>
      <c r="N343" s="157"/>
      <c r="O343" s="157"/>
      <c r="P343" s="157"/>
      <c r="Q343" s="157"/>
      <c r="R343" s="157"/>
      <c r="S343" s="157"/>
      <c r="T343" s="157"/>
      <c r="U343" s="157"/>
      <c r="V343" s="157"/>
    </row>
    <row r="344">
      <c r="A344" s="157"/>
      <c r="J344" s="157"/>
      <c r="K344" s="157"/>
      <c r="L344" s="79"/>
      <c r="M344" s="157"/>
      <c r="N344" s="157"/>
      <c r="O344" s="157"/>
      <c r="P344" s="157"/>
      <c r="Q344" s="157"/>
      <c r="R344" s="157"/>
      <c r="S344" s="157"/>
      <c r="T344" s="157"/>
      <c r="U344" s="157"/>
      <c r="V344" s="157"/>
    </row>
    <row r="345">
      <c r="A345" s="157"/>
      <c r="J345" s="157"/>
      <c r="K345" s="157"/>
      <c r="L345" s="79"/>
      <c r="M345" s="157"/>
      <c r="N345" s="157"/>
      <c r="O345" s="157"/>
      <c r="P345" s="157"/>
      <c r="Q345" s="157"/>
      <c r="R345" s="157"/>
      <c r="S345" s="157"/>
      <c r="T345" s="157"/>
      <c r="U345" s="157"/>
      <c r="V345" s="157"/>
    </row>
    <row r="346">
      <c r="A346" s="157"/>
      <c r="J346" s="157"/>
      <c r="K346" s="157"/>
      <c r="L346" s="79"/>
      <c r="M346" s="157"/>
      <c r="N346" s="157"/>
      <c r="O346" s="157"/>
      <c r="P346" s="157"/>
      <c r="Q346" s="157"/>
      <c r="R346" s="157"/>
      <c r="S346" s="157"/>
      <c r="T346" s="157"/>
      <c r="U346" s="157"/>
      <c r="V346" s="157"/>
    </row>
    <row r="347">
      <c r="A347" s="157"/>
      <c r="J347" s="157"/>
      <c r="K347" s="157"/>
      <c r="L347" s="79"/>
      <c r="M347" s="157"/>
      <c r="N347" s="157"/>
      <c r="O347" s="157"/>
      <c r="P347" s="157"/>
      <c r="Q347" s="157"/>
      <c r="R347" s="157"/>
      <c r="S347" s="157"/>
      <c r="T347" s="157"/>
      <c r="U347" s="157"/>
      <c r="V347" s="157"/>
    </row>
    <row r="348">
      <c r="A348" s="157"/>
      <c r="J348" s="157"/>
      <c r="K348" s="157"/>
      <c r="L348" s="79"/>
      <c r="M348" s="157"/>
      <c r="N348" s="157"/>
      <c r="O348" s="157"/>
      <c r="P348" s="157"/>
      <c r="Q348" s="157"/>
      <c r="R348" s="157"/>
      <c r="S348" s="157"/>
      <c r="T348" s="157"/>
      <c r="U348" s="157"/>
      <c r="V348" s="157"/>
    </row>
    <row r="349">
      <c r="A349" s="157"/>
      <c r="J349" s="157"/>
      <c r="K349" s="157"/>
      <c r="L349" s="79"/>
      <c r="M349" s="157"/>
      <c r="N349" s="157"/>
      <c r="O349" s="157"/>
      <c r="P349" s="157"/>
      <c r="Q349" s="157"/>
      <c r="R349" s="157"/>
      <c r="S349" s="157"/>
      <c r="T349" s="157"/>
      <c r="U349" s="157"/>
      <c r="V349" s="157"/>
    </row>
    <row r="350">
      <c r="A350" s="157"/>
      <c r="J350" s="157"/>
      <c r="K350" s="157"/>
      <c r="L350" s="79"/>
      <c r="M350" s="157"/>
      <c r="N350" s="157"/>
      <c r="O350" s="157"/>
      <c r="P350" s="157"/>
      <c r="Q350" s="157"/>
      <c r="R350" s="157"/>
      <c r="S350" s="157"/>
      <c r="T350" s="157"/>
      <c r="U350" s="157"/>
      <c r="V350" s="157"/>
    </row>
    <row r="351">
      <c r="A351" s="157"/>
      <c r="J351" s="157"/>
      <c r="K351" s="157"/>
      <c r="L351" s="79"/>
      <c r="M351" s="157"/>
      <c r="N351" s="157"/>
      <c r="O351" s="157"/>
      <c r="P351" s="157"/>
      <c r="Q351" s="157"/>
      <c r="R351" s="157"/>
      <c r="S351" s="157"/>
      <c r="T351" s="157"/>
      <c r="U351" s="157"/>
      <c r="V351" s="157"/>
    </row>
    <row r="352">
      <c r="A352" s="157"/>
      <c r="J352" s="157"/>
      <c r="K352" s="157"/>
      <c r="L352" s="79"/>
      <c r="M352" s="157"/>
      <c r="N352" s="157"/>
      <c r="O352" s="157"/>
      <c r="P352" s="157"/>
      <c r="Q352" s="157"/>
      <c r="R352" s="157"/>
      <c r="S352" s="157"/>
      <c r="T352" s="157"/>
      <c r="U352" s="157"/>
      <c r="V352" s="157"/>
    </row>
    <row r="353">
      <c r="A353" s="157"/>
      <c r="J353" s="157"/>
      <c r="K353" s="157"/>
      <c r="L353" s="79"/>
      <c r="M353" s="157"/>
      <c r="N353" s="157"/>
      <c r="O353" s="157"/>
      <c r="P353" s="157"/>
      <c r="Q353" s="157"/>
      <c r="R353" s="157"/>
      <c r="S353" s="157"/>
      <c r="T353" s="157"/>
      <c r="U353" s="157"/>
      <c r="V353" s="157"/>
    </row>
    <row r="354">
      <c r="A354" s="157"/>
      <c r="J354" s="157"/>
      <c r="K354" s="157"/>
      <c r="L354" s="79"/>
      <c r="M354" s="157"/>
      <c r="N354" s="157"/>
      <c r="O354" s="157"/>
      <c r="P354" s="157"/>
      <c r="Q354" s="157"/>
      <c r="R354" s="157"/>
      <c r="S354" s="157"/>
      <c r="T354" s="157"/>
      <c r="U354" s="157"/>
      <c r="V354" s="157"/>
    </row>
    <row r="355">
      <c r="A355" s="157"/>
      <c r="J355" s="157"/>
      <c r="K355" s="157"/>
      <c r="L355" s="79"/>
      <c r="M355" s="157"/>
      <c r="N355" s="157"/>
      <c r="O355" s="157"/>
      <c r="P355" s="157"/>
      <c r="Q355" s="157"/>
      <c r="R355" s="157"/>
      <c r="S355" s="157"/>
      <c r="T355" s="157"/>
      <c r="U355" s="157"/>
      <c r="V355" s="157"/>
    </row>
    <row r="356">
      <c r="A356" s="157"/>
      <c r="J356" s="157"/>
      <c r="K356" s="157"/>
      <c r="L356" s="79"/>
      <c r="M356" s="157"/>
      <c r="N356" s="157"/>
      <c r="O356" s="157"/>
      <c r="P356" s="157"/>
      <c r="Q356" s="157"/>
      <c r="R356" s="157"/>
      <c r="S356" s="157"/>
      <c r="T356" s="157"/>
      <c r="U356" s="157"/>
      <c r="V356" s="157"/>
    </row>
    <row r="357">
      <c r="A357" s="157"/>
      <c r="J357" s="157"/>
      <c r="K357" s="157"/>
      <c r="L357" s="79"/>
      <c r="M357" s="157"/>
      <c r="N357" s="157"/>
      <c r="O357" s="157"/>
      <c r="P357" s="157"/>
      <c r="Q357" s="157"/>
      <c r="R357" s="157"/>
      <c r="S357" s="157"/>
      <c r="T357" s="157"/>
      <c r="U357" s="157"/>
      <c r="V357" s="157"/>
    </row>
    <row r="358">
      <c r="A358" s="157"/>
      <c r="J358" s="157"/>
      <c r="K358" s="157"/>
      <c r="L358" s="79"/>
      <c r="M358" s="157"/>
      <c r="N358" s="157"/>
      <c r="O358" s="157"/>
      <c r="P358" s="157"/>
      <c r="Q358" s="157"/>
      <c r="R358" s="157"/>
      <c r="S358" s="157"/>
      <c r="T358" s="157"/>
      <c r="U358" s="157"/>
      <c r="V358" s="157"/>
    </row>
    <row r="359">
      <c r="A359" s="157"/>
      <c r="J359" s="157"/>
      <c r="K359" s="157"/>
      <c r="L359" s="79"/>
      <c r="M359" s="157"/>
      <c r="N359" s="157"/>
      <c r="O359" s="157"/>
      <c r="P359" s="157"/>
      <c r="Q359" s="157"/>
      <c r="R359" s="157"/>
      <c r="S359" s="157"/>
      <c r="T359" s="157"/>
      <c r="U359" s="157"/>
      <c r="V359" s="157"/>
    </row>
    <row r="360">
      <c r="A360" s="157"/>
      <c r="J360" s="157"/>
      <c r="K360" s="157"/>
      <c r="L360" s="79"/>
      <c r="M360" s="157"/>
      <c r="N360" s="157"/>
      <c r="O360" s="157"/>
      <c r="P360" s="157"/>
      <c r="Q360" s="157"/>
      <c r="R360" s="157"/>
      <c r="S360" s="157"/>
      <c r="T360" s="157"/>
      <c r="U360" s="157"/>
      <c r="V360" s="157"/>
    </row>
    <row r="361">
      <c r="A361" s="157"/>
      <c r="J361" s="157"/>
      <c r="K361" s="157"/>
      <c r="L361" s="79"/>
      <c r="M361" s="157"/>
      <c r="N361" s="157"/>
      <c r="O361" s="157"/>
      <c r="P361" s="157"/>
      <c r="Q361" s="157"/>
      <c r="R361" s="157"/>
      <c r="S361" s="157"/>
      <c r="T361" s="157"/>
      <c r="U361" s="157"/>
      <c r="V361" s="157"/>
    </row>
    <row r="362">
      <c r="A362" s="157"/>
      <c r="J362" s="157"/>
      <c r="K362" s="157"/>
      <c r="L362" s="79"/>
      <c r="M362" s="157"/>
      <c r="N362" s="157"/>
      <c r="O362" s="157"/>
      <c r="P362" s="157"/>
      <c r="Q362" s="157"/>
      <c r="R362" s="157"/>
      <c r="S362" s="157"/>
      <c r="T362" s="157"/>
      <c r="U362" s="157"/>
      <c r="V362" s="157"/>
    </row>
    <row r="363">
      <c r="A363" s="157"/>
      <c r="J363" s="157"/>
      <c r="K363" s="157"/>
      <c r="L363" s="79"/>
      <c r="M363" s="157"/>
      <c r="N363" s="157"/>
      <c r="O363" s="157"/>
      <c r="P363" s="157"/>
      <c r="Q363" s="157"/>
      <c r="R363" s="157"/>
      <c r="S363" s="157"/>
      <c r="T363" s="157"/>
      <c r="U363" s="157"/>
      <c r="V363" s="157"/>
    </row>
    <row r="364">
      <c r="A364" s="157"/>
      <c r="J364" s="157"/>
      <c r="K364" s="157"/>
      <c r="L364" s="79"/>
      <c r="M364" s="157"/>
      <c r="N364" s="157"/>
      <c r="O364" s="157"/>
      <c r="P364" s="157"/>
      <c r="Q364" s="157"/>
      <c r="R364" s="157"/>
      <c r="S364" s="157"/>
      <c r="T364" s="157"/>
      <c r="U364" s="157"/>
      <c r="V364" s="157"/>
    </row>
    <row r="365">
      <c r="A365" s="157"/>
      <c r="J365" s="157"/>
      <c r="K365" s="157"/>
      <c r="L365" s="79"/>
      <c r="M365" s="157"/>
      <c r="N365" s="157"/>
      <c r="O365" s="157"/>
      <c r="P365" s="157"/>
      <c r="Q365" s="157"/>
      <c r="R365" s="157"/>
      <c r="S365" s="157"/>
      <c r="T365" s="157"/>
      <c r="U365" s="157"/>
      <c r="V365" s="157"/>
    </row>
    <row r="366">
      <c r="A366" s="157"/>
      <c r="J366" s="157"/>
      <c r="K366" s="157"/>
      <c r="L366" s="79"/>
      <c r="M366" s="157"/>
      <c r="N366" s="157"/>
      <c r="O366" s="157"/>
      <c r="P366" s="157"/>
      <c r="Q366" s="157"/>
      <c r="R366" s="157"/>
      <c r="S366" s="157"/>
      <c r="T366" s="157"/>
      <c r="U366" s="157"/>
      <c r="V366" s="157"/>
    </row>
    <row r="367">
      <c r="A367" s="157"/>
      <c r="J367" s="157"/>
      <c r="K367" s="157"/>
      <c r="L367" s="79"/>
      <c r="M367" s="157"/>
      <c r="N367" s="157"/>
      <c r="O367" s="157"/>
      <c r="P367" s="157"/>
      <c r="Q367" s="157"/>
      <c r="R367" s="157"/>
      <c r="S367" s="157"/>
      <c r="T367" s="157"/>
      <c r="U367" s="157"/>
      <c r="V367" s="157"/>
    </row>
    <row r="368">
      <c r="A368" s="157"/>
      <c r="J368" s="157"/>
      <c r="K368" s="157"/>
      <c r="L368" s="79"/>
      <c r="M368" s="157"/>
      <c r="N368" s="157"/>
      <c r="O368" s="157"/>
      <c r="P368" s="157"/>
      <c r="Q368" s="157"/>
      <c r="R368" s="157"/>
      <c r="S368" s="157"/>
      <c r="T368" s="157"/>
      <c r="U368" s="157"/>
      <c r="V368" s="157"/>
    </row>
    <row r="369">
      <c r="A369" s="157"/>
      <c r="J369" s="157"/>
      <c r="K369" s="157"/>
      <c r="L369" s="79"/>
      <c r="M369" s="157"/>
      <c r="N369" s="157"/>
      <c r="O369" s="157"/>
      <c r="P369" s="157"/>
      <c r="Q369" s="157"/>
      <c r="R369" s="157"/>
      <c r="S369" s="157"/>
      <c r="T369" s="157"/>
      <c r="U369" s="157"/>
      <c r="V369" s="157"/>
    </row>
    <row r="370">
      <c r="A370" s="157"/>
      <c r="J370" s="157"/>
      <c r="K370" s="157"/>
      <c r="L370" s="79"/>
      <c r="M370" s="157"/>
      <c r="N370" s="157"/>
      <c r="O370" s="157"/>
      <c r="P370" s="157"/>
      <c r="Q370" s="157"/>
      <c r="R370" s="157"/>
      <c r="S370" s="157"/>
      <c r="T370" s="157"/>
      <c r="U370" s="157"/>
      <c r="V370" s="157"/>
    </row>
    <row r="371">
      <c r="A371" s="157"/>
      <c r="J371" s="157"/>
      <c r="K371" s="157"/>
      <c r="L371" s="79"/>
      <c r="M371" s="157"/>
      <c r="N371" s="157"/>
      <c r="O371" s="157"/>
      <c r="P371" s="157"/>
      <c r="Q371" s="157"/>
      <c r="R371" s="157"/>
      <c r="S371" s="157"/>
      <c r="T371" s="157"/>
      <c r="U371" s="157"/>
      <c r="V371" s="157"/>
    </row>
    <row r="372">
      <c r="A372" s="157"/>
      <c r="J372" s="157"/>
      <c r="K372" s="157"/>
      <c r="L372" s="79"/>
      <c r="M372" s="157"/>
      <c r="N372" s="157"/>
      <c r="O372" s="157"/>
      <c r="P372" s="157"/>
      <c r="Q372" s="157"/>
      <c r="R372" s="157"/>
      <c r="S372" s="157"/>
      <c r="T372" s="157"/>
      <c r="U372" s="157"/>
      <c r="V372" s="157"/>
    </row>
    <row r="373">
      <c r="A373" s="157"/>
      <c r="J373" s="157"/>
      <c r="K373" s="157"/>
      <c r="L373" s="79"/>
      <c r="M373" s="157"/>
      <c r="N373" s="157"/>
      <c r="O373" s="157"/>
      <c r="P373" s="157"/>
      <c r="Q373" s="157"/>
      <c r="R373" s="157"/>
      <c r="S373" s="157"/>
      <c r="T373" s="157"/>
      <c r="U373" s="157"/>
      <c r="V373" s="157"/>
    </row>
    <row r="374">
      <c r="A374" s="157"/>
      <c r="J374" s="157"/>
      <c r="K374" s="157"/>
      <c r="L374" s="79"/>
      <c r="M374" s="157"/>
      <c r="N374" s="157"/>
      <c r="O374" s="157"/>
      <c r="P374" s="157"/>
      <c r="Q374" s="157"/>
      <c r="R374" s="157"/>
      <c r="S374" s="157"/>
      <c r="T374" s="157"/>
      <c r="U374" s="157"/>
      <c r="V374" s="157"/>
    </row>
    <row r="375">
      <c r="A375" s="157"/>
      <c r="J375" s="157"/>
      <c r="K375" s="157"/>
      <c r="L375" s="79"/>
      <c r="M375" s="157"/>
      <c r="N375" s="157"/>
      <c r="O375" s="157"/>
      <c r="P375" s="157"/>
      <c r="Q375" s="157"/>
      <c r="R375" s="157"/>
      <c r="S375" s="157"/>
      <c r="T375" s="157"/>
      <c r="U375" s="157"/>
      <c r="V375" s="157"/>
    </row>
    <row r="376">
      <c r="A376" s="157"/>
      <c r="J376" s="157"/>
      <c r="K376" s="157"/>
      <c r="L376" s="79"/>
      <c r="M376" s="157"/>
      <c r="N376" s="157"/>
      <c r="O376" s="157"/>
      <c r="P376" s="157"/>
      <c r="Q376" s="157"/>
      <c r="R376" s="157"/>
      <c r="S376" s="157"/>
      <c r="T376" s="157"/>
      <c r="U376" s="157"/>
      <c r="V376" s="157"/>
    </row>
    <row r="377">
      <c r="A377" s="157"/>
      <c r="J377" s="157"/>
      <c r="K377" s="157"/>
      <c r="L377" s="79"/>
      <c r="M377" s="157"/>
      <c r="N377" s="157"/>
      <c r="O377" s="157"/>
      <c r="P377" s="157"/>
      <c r="Q377" s="157"/>
      <c r="R377" s="157"/>
      <c r="S377" s="157"/>
      <c r="T377" s="157"/>
      <c r="U377" s="157"/>
      <c r="V377" s="157"/>
    </row>
    <row r="378">
      <c r="A378" s="157"/>
      <c r="J378" s="157"/>
      <c r="K378" s="157"/>
      <c r="L378" s="79"/>
      <c r="M378" s="157"/>
      <c r="N378" s="157"/>
      <c r="O378" s="157"/>
      <c r="P378" s="157"/>
      <c r="Q378" s="157"/>
      <c r="R378" s="157"/>
      <c r="S378" s="157"/>
      <c r="T378" s="157"/>
      <c r="U378" s="157"/>
      <c r="V378" s="157"/>
    </row>
    <row r="379">
      <c r="A379" s="157"/>
      <c r="J379" s="157"/>
      <c r="K379" s="157"/>
      <c r="L379" s="79"/>
      <c r="M379" s="157"/>
      <c r="N379" s="157"/>
      <c r="O379" s="157"/>
      <c r="P379" s="157"/>
      <c r="Q379" s="157"/>
      <c r="R379" s="157"/>
      <c r="S379" s="157"/>
      <c r="T379" s="157"/>
      <c r="U379" s="157"/>
      <c r="V379" s="157"/>
    </row>
    <row r="380">
      <c r="A380" s="157"/>
      <c r="J380" s="157"/>
      <c r="K380" s="157"/>
      <c r="L380" s="79"/>
      <c r="M380" s="157"/>
      <c r="N380" s="157"/>
      <c r="O380" s="157"/>
      <c r="P380" s="157"/>
      <c r="Q380" s="157"/>
      <c r="R380" s="157"/>
      <c r="S380" s="157"/>
      <c r="T380" s="157"/>
      <c r="U380" s="157"/>
      <c r="V380" s="157"/>
    </row>
    <row r="381">
      <c r="A381" s="157"/>
      <c r="J381" s="157"/>
      <c r="K381" s="157"/>
      <c r="L381" s="79"/>
      <c r="M381" s="157"/>
      <c r="N381" s="157"/>
      <c r="O381" s="157"/>
      <c r="P381" s="157"/>
      <c r="Q381" s="157"/>
      <c r="R381" s="157"/>
      <c r="S381" s="157"/>
      <c r="T381" s="157"/>
      <c r="U381" s="157"/>
      <c r="V381" s="157"/>
    </row>
    <row r="382">
      <c r="A382" s="157"/>
      <c r="J382" s="157"/>
      <c r="K382" s="157"/>
      <c r="L382" s="79"/>
      <c r="M382" s="157"/>
      <c r="N382" s="157"/>
      <c r="O382" s="157"/>
      <c r="P382" s="157"/>
      <c r="Q382" s="157"/>
      <c r="R382" s="157"/>
      <c r="S382" s="157"/>
      <c r="T382" s="157"/>
      <c r="U382" s="157"/>
      <c r="V382" s="157"/>
    </row>
    <row r="383">
      <c r="A383" s="157"/>
      <c r="J383" s="157"/>
      <c r="K383" s="157"/>
      <c r="L383" s="79"/>
      <c r="M383" s="157"/>
      <c r="N383" s="157"/>
      <c r="O383" s="157"/>
      <c r="P383" s="157"/>
      <c r="Q383" s="157"/>
      <c r="R383" s="157"/>
      <c r="S383" s="157"/>
      <c r="T383" s="157"/>
      <c r="U383" s="157"/>
      <c r="V383" s="157"/>
    </row>
    <row r="384">
      <c r="A384" s="157"/>
      <c r="J384" s="157"/>
      <c r="K384" s="157"/>
      <c r="L384" s="79"/>
      <c r="M384" s="157"/>
      <c r="N384" s="157"/>
      <c r="O384" s="157"/>
      <c r="P384" s="157"/>
      <c r="Q384" s="157"/>
      <c r="R384" s="157"/>
      <c r="S384" s="157"/>
      <c r="T384" s="157"/>
      <c r="U384" s="157"/>
      <c r="V384" s="157"/>
    </row>
    <row r="385">
      <c r="A385" s="157"/>
      <c r="J385" s="157"/>
      <c r="K385" s="157"/>
      <c r="L385" s="79"/>
      <c r="M385" s="157"/>
      <c r="N385" s="157"/>
      <c r="O385" s="157"/>
      <c r="P385" s="157"/>
      <c r="Q385" s="157"/>
      <c r="R385" s="157"/>
      <c r="S385" s="157"/>
      <c r="T385" s="157"/>
      <c r="U385" s="157"/>
      <c r="V385" s="157"/>
    </row>
    <row r="386">
      <c r="A386" s="157"/>
      <c r="J386" s="157"/>
      <c r="K386" s="157"/>
      <c r="L386" s="79"/>
      <c r="M386" s="157"/>
      <c r="N386" s="157"/>
      <c r="O386" s="157"/>
      <c r="P386" s="157"/>
      <c r="Q386" s="157"/>
      <c r="R386" s="157"/>
      <c r="S386" s="157"/>
      <c r="T386" s="157"/>
      <c r="U386" s="157"/>
      <c r="V386" s="157"/>
    </row>
    <row r="387">
      <c r="A387" s="157"/>
      <c r="J387" s="157"/>
      <c r="K387" s="157"/>
      <c r="L387" s="79"/>
      <c r="M387" s="157"/>
      <c r="N387" s="157"/>
      <c r="O387" s="157"/>
      <c r="P387" s="157"/>
      <c r="Q387" s="157"/>
      <c r="R387" s="157"/>
      <c r="S387" s="157"/>
      <c r="T387" s="157"/>
      <c r="U387" s="157"/>
      <c r="V387" s="157"/>
    </row>
    <row r="388">
      <c r="A388" s="157"/>
      <c r="J388" s="157"/>
      <c r="K388" s="157"/>
      <c r="L388" s="79"/>
      <c r="M388" s="157"/>
      <c r="N388" s="157"/>
      <c r="O388" s="157"/>
      <c r="P388" s="157"/>
      <c r="Q388" s="157"/>
      <c r="R388" s="157"/>
      <c r="S388" s="157"/>
      <c r="T388" s="157"/>
      <c r="U388" s="157"/>
      <c r="V388" s="157"/>
    </row>
    <row r="389">
      <c r="A389" s="157"/>
      <c r="J389" s="157"/>
      <c r="K389" s="157"/>
      <c r="L389" s="79"/>
      <c r="M389" s="157"/>
      <c r="N389" s="157"/>
      <c r="O389" s="157"/>
      <c r="P389" s="157"/>
      <c r="Q389" s="157"/>
      <c r="R389" s="157"/>
      <c r="S389" s="157"/>
      <c r="T389" s="157"/>
      <c r="U389" s="157"/>
      <c r="V389" s="157"/>
    </row>
    <row r="390">
      <c r="A390" s="157"/>
      <c r="J390" s="157"/>
      <c r="K390" s="157"/>
      <c r="L390" s="79"/>
      <c r="M390" s="157"/>
      <c r="N390" s="157"/>
      <c r="O390" s="157"/>
      <c r="P390" s="157"/>
      <c r="Q390" s="157"/>
      <c r="R390" s="157"/>
      <c r="S390" s="157"/>
      <c r="T390" s="157"/>
      <c r="U390" s="157"/>
      <c r="V390" s="157"/>
    </row>
    <row r="391">
      <c r="A391" s="157"/>
      <c r="J391" s="157"/>
      <c r="K391" s="157"/>
      <c r="L391" s="79"/>
      <c r="M391" s="157"/>
      <c r="N391" s="157"/>
      <c r="O391" s="157"/>
      <c r="P391" s="157"/>
      <c r="Q391" s="157"/>
      <c r="R391" s="157"/>
      <c r="S391" s="157"/>
      <c r="T391" s="157"/>
      <c r="U391" s="157"/>
      <c r="V391" s="157"/>
    </row>
    <row r="392">
      <c r="A392" s="157"/>
      <c r="J392" s="157"/>
      <c r="K392" s="157"/>
      <c r="L392" s="79"/>
      <c r="M392" s="157"/>
      <c r="N392" s="157"/>
      <c r="O392" s="157"/>
      <c r="P392" s="157"/>
      <c r="Q392" s="157"/>
      <c r="R392" s="157"/>
      <c r="S392" s="157"/>
      <c r="T392" s="157"/>
      <c r="U392" s="157"/>
      <c r="V392" s="157"/>
    </row>
    <row r="393">
      <c r="A393" s="157"/>
      <c r="J393" s="157"/>
      <c r="K393" s="157"/>
      <c r="L393" s="79"/>
      <c r="M393" s="157"/>
      <c r="N393" s="157"/>
      <c r="O393" s="157"/>
      <c r="P393" s="157"/>
      <c r="Q393" s="157"/>
      <c r="R393" s="157"/>
      <c r="S393" s="157"/>
      <c r="T393" s="157"/>
      <c r="U393" s="157"/>
      <c r="V393" s="157"/>
    </row>
    <row r="394">
      <c r="A394" s="157"/>
      <c r="J394" s="157"/>
      <c r="K394" s="157"/>
      <c r="L394" s="79"/>
      <c r="M394" s="157"/>
      <c r="N394" s="157"/>
      <c r="O394" s="157"/>
      <c r="P394" s="157"/>
      <c r="Q394" s="157"/>
      <c r="R394" s="157"/>
      <c r="S394" s="157"/>
      <c r="T394" s="157"/>
      <c r="U394" s="157"/>
      <c r="V394" s="157"/>
    </row>
    <row r="395">
      <c r="A395" s="157"/>
      <c r="J395" s="157"/>
      <c r="K395" s="157"/>
      <c r="L395" s="79"/>
      <c r="M395" s="157"/>
      <c r="N395" s="157"/>
      <c r="O395" s="157"/>
      <c r="P395" s="157"/>
      <c r="Q395" s="157"/>
      <c r="R395" s="157"/>
      <c r="S395" s="157"/>
      <c r="T395" s="157"/>
      <c r="U395" s="157"/>
      <c r="V395" s="157"/>
    </row>
    <row r="396">
      <c r="A396" s="157"/>
      <c r="J396" s="157"/>
      <c r="K396" s="157"/>
      <c r="L396" s="79"/>
      <c r="M396" s="157"/>
      <c r="N396" s="157"/>
      <c r="O396" s="157"/>
      <c r="P396" s="157"/>
      <c r="Q396" s="157"/>
      <c r="R396" s="157"/>
      <c r="S396" s="157"/>
      <c r="T396" s="157"/>
      <c r="U396" s="157"/>
      <c r="V396" s="157"/>
    </row>
    <row r="397">
      <c r="A397" s="157"/>
      <c r="J397" s="157"/>
      <c r="K397" s="157"/>
      <c r="L397" s="79"/>
      <c r="M397" s="157"/>
      <c r="N397" s="157"/>
      <c r="O397" s="157"/>
      <c r="P397" s="157"/>
      <c r="Q397" s="157"/>
      <c r="R397" s="157"/>
      <c r="S397" s="157"/>
      <c r="T397" s="157"/>
      <c r="U397" s="157"/>
      <c r="V397" s="157"/>
    </row>
    <row r="398">
      <c r="A398" s="157"/>
      <c r="J398" s="157"/>
      <c r="K398" s="157"/>
      <c r="L398" s="79"/>
      <c r="M398" s="157"/>
      <c r="N398" s="157"/>
      <c r="O398" s="157"/>
      <c r="P398" s="157"/>
      <c r="Q398" s="157"/>
      <c r="R398" s="157"/>
      <c r="S398" s="157"/>
      <c r="T398" s="157"/>
      <c r="U398" s="157"/>
      <c r="V398" s="157"/>
    </row>
    <row r="399">
      <c r="A399" s="157"/>
      <c r="J399" s="157"/>
      <c r="K399" s="157"/>
      <c r="L399" s="79"/>
      <c r="M399" s="157"/>
      <c r="N399" s="157"/>
      <c r="O399" s="157"/>
      <c r="P399" s="157"/>
      <c r="Q399" s="157"/>
      <c r="R399" s="157"/>
      <c r="S399" s="157"/>
      <c r="T399" s="157"/>
      <c r="U399" s="157"/>
      <c r="V399" s="157"/>
    </row>
    <row r="400">
      <c r="A400" s="157"/>
      <c r="J400" s="157"/>
      <c r="K400" s="157"/>
      <c r="L400" s="79"/>
      <c r="M400" s="157"/>
      <c r="N400" s="157"/>
      <c r="O400" s="157"/>
      <c r="P400" s="157"/>
      <c r="Q400" s="157"/>
      <c r="R400" s="157"/>
      <c r="S400" s="157"/>
      <c r="T400" s="157"/>
      <c r="U400" s="157"/>
      <c r="V400" s="157"/>
    </row>
    <row r="401">
      <c r="A401" s="157"/>
      <c r="J401" s="157"/>
      <c r="K401" s="157"/>
      <c r="L401" s="79"/>
      <c r="M401" s="157"/>
      <c r="N401" s="157"/>
      <c r="O401" s="157"/>
      <c r="P401" s="157"/>
      <c r="Q401" s="157"/>
      <c r="R401" s="157"/>
      <c r="S401" s="157"/>
      <c r="T401" s="157"/>
      <c r="U401" s="157"/>
      <c r="V401" s="157"/>
    </row>
    <row r="402">
      <c r="A402" s="157"/>
      <c r="J402" s="157"/>
      <c r="K402" s="157"/>
      <c r="L402" s="79"/>
      <c r="M402" s="157"/>
      <c r="N402" s="157"/>
      <c r="O402" s="157"/>
      <c r="P402" s="157"/>
      <c r="Q402" s="157"/>
      <c r="R402" s="157"/>
      <c r="S402" s="157"/>
      <c r="T402" s="157"/>
      <c r="U402" s="157"/>
      <c r="V402" s="157"/>
    </row>
    <row r="403">
      <c r="A403" s="157"/>
      <c r="J403" s="157"/>
      <c r="K403" s="157"/>
      <c r="L403" s="79"/>
      <c r="M403" s="157"/>
      <c r="N403" s="157"/>
      <c r="O403" s="157"/>
      <c r="P403" s="157"/>
      <c r="Q403" s="157"/>
      <c r="R403" s="157"/>
      <c r="S403" s="157"/>
      <c r="T403" s="157"/>
      <c r="U403" s="157"/>
      <c r="V403" s="157"/>
    </row>
    <row r="404">
      <c r="A404" s="157"/>
      <c r="J404" s="157"/>
      <c r="K404" s="157"/>
      <c r="L404" s="79"/>
      <c r="M404" s="157"/>
      <c r="N404" s="157"/>
      <c r="O404" s="157"/>
      <c r="P404" s="157"/>
      <c r="Q404" s="157"/>
      <c r="R404" s="157"/>
      <c r="S404" s="157"/>
      <c r="T404" s="157"/>
      <c r="U404" s="157"/>
      <c r="V404" s="157"/>
    </row>
    <row r="405">
      <c r="A405" s="157"/>
      <c r="J405" s="157"/>
      <c r="K405" s="157"/>
      <c r="L405" s="79"/>
      <c r="M405" s="157"/>
      <c r="N405" s="157"/>
      <c r="O405" s="157"/>
      <c r="P405" s="157"/>
      <c r="Q405" s="157"/>
      <c r="R405" s="157"/>
      <c r="S405" s="157"/>
      <c r="T405" s="157"/>
      <c r="U405" s="157"/>
      <c r="V405" s="157"/>
    </row>
    <row r="406">
      <c r="A406" s="157"/>
      <c r="J406" s="157"/>
      <c r="K406" s="157"/>
      <c r="L406" s="79"/>
      <c r="M406" s="157"/>
      <c r="N406" s="157"/>
      <c r="O406" s="157"/>
      <c r="P406" s="157"/>
      <c r="Q406" s="157"/>
      <c r="R406" s="157"/>
      <c r="S406" s="157"/>
      <c r="T406" s="157"/>
      <c r="U406" s="157"/>
      <c r="V406" s="157"/>
    </row>
    <row r="407">
      <c r="A407" s="157"/>
      <c r="J407" s="157"/>
      <c r="K407" s="157"/>
      <c r="L407" s="79"/>
      <c r="M407" s="157"/>
      <c r="N407" s="157"/>
      <c r="O407" s="157"/>
      <c r="P407" s="157"/>
      <c r="Q407" s="157"/>
      <c r="R407" s="157"/>
      <c r="S407" s="157"/>
      <c r="T407" s="157"/>
      <c r="U407" s="157"/>
      <c r="V407" s="157"/>
    </row>
    <row r="408">
      <c r="A408" s="157"/>
      <c r="J408" s="157"/>
      <c r="K408" s="157"/>
      <c r="L408" s="79"/>
      <c r="M408" s="157"/>
      <c r="N408" s="157"/>
      <c r="O408" s="157"/>
      <c r="P408" s="157"/>
      <c r="Q408" s="157"/>
      <c r="R408" s="157"/>
      <c r="S408" s="157"/>
      <c r="T408" s="157"/>
      <c r="U408" s="157"/>
      <c r="V408" s="157"/>
    </row>
    <row r="409">
      <c r="A409" s="157"/>
      <c r="J409" s="157"/>
      <c r="K409" s="157"/>
      <c r="L409" s="79"/>
      <c r="M409" s="157"/>
      <c r="N409" s="157"/>
      <c r="O409" s="157"/>
      <c r="P409" s="157"/>
      <c r="Q409" s="157"/>
      <c r="R409" s="157"/>
      <c r="S409" s="157"/>
      <c r="T409" s="157"/>
      <c r="U409" s="157"/>
      <c r="V409" s="157"/>
    </row>
    <row r="410">
      <c r="A410" s="157"/>
      <c r="J410" s="157"/>
      <c r="K410" s="157"/>
      <c r="L410" s="79"/>
      <c r="M410" s="157"/>
      <c r="N410" s="157"/>
      <c r="O410" s="157"/>
      <c r="P410" s="157"/>
      <c r="Q410" s="157"/>
      <c r="R410" s="157"/>
      <c r="S410" s="157"/>
      <c r="T410" s="157"/>
      <c r="U410" s="157"/>
      <c r="V410" s="157"/>
    </row>
    <row r="411">
      <c r="A411" s="157"/>
      <c r="J411" s="157"/>
      <c r="K411" s="157"/>
      <c r="L411" s="79"/>
      <c r="M411" s="157"/>
      <c r="N411" s="157"/>
      <c r="O411" s="157"/>
      <c r="P411" s="157"/>
      <c r="Q411" s="157"/>
      <c r="R411" s="157"/>
      <c r="S411" s="157"/>
      <c r="T411" s="157"/>
      <c r="U411" s="157"/>
      <c r="V411" s="157"/>
    </row>
    <row r="412">
      <c r="A412" s="157"/>
      <c r="J412" s="157"/>
      <c r="K412" s="157"/>
      <c r="L412" s="79"/>
      <c r="M412" s="157"/>
      <c r="N412" s="157"/>
      <c r="O412" s="157"/>
      <c r="P412" s="157"/>
      <c r="Q412" s="157"/>
      <c r="R412" s="157"/>
      <c r="S412" s="157"/>
      <c r="T412" s="157"/>
      <c r="U412" s="157"/>
      <c r="V412" s="157"/>
    </row>
    <row r="413">
      <c r="A413" s="157"/>
      <c r="J413" s="157"/>
      <c r="K413" s="157"/>
      <c r="L413" s="79"/>
      <c r="M413" s="157"/>
      <c r="N413" s="157"/>
      <c r="O413" s="157"/>
      <c r="P413" s="157"/>
      <c r="Q413" s="157"/>
      <c r="R413" s="157"/>
      <c r="S413" s="157"/>
      <c r="T413" s="157"/>
      <c r="U413" s="157"/>
      <c r="V413" s="157"/>
    </row>
    <row r="414">
      <c r="A414" s="157"/>
      <c r="J414" s="157"/>
      <c r="K414" s="157"/>
      <c r="L414" s="79"/>
      <c r="M414" s="157"/>
      <c r="N414" s="157"/>
      <c r="O414" s="157"/>
      <c r="P414" s="157"/>
      <c r="Q414" s="157"/>
      <c r="R414" s="157"/>
      <c r="S414" s="157"/>
      <c r="T414" s="157"/>
      <c r="U414" s="157"/>
      <c r="V414" s="157"/>
    </row>
    <row r="415">
      <c r="A415" s="157"/>
      <c r="J415" s="157"/>
      <c r="K415" s="157"/>
      <c r="L415" s="79"/>
      <c r="M415" s="157"/>
      <c r="N415" s="157"/>
      <c r="O415" s="157"/>
      <c r="P415" s="157"/>
      <c r="Q415" s="157"/>
      <c r="R415" s="157"/>
      <c r="S415" s="157"/>
      <c r="T415" s="157"/>
      <c r="U415" s="157"/>
      <c r="V415" s="157"/>
    </row>
    <row r="416">
      <c r="A416" s="157"/>
      <c r="J416" s="157"/>
      <c r="K416" s="157"/>
      <c r="L416" s="79"/>
      <c r="M416" s="157"/>
      <c r="N416" s="157"/>
      <c r="O416" s="157"/>
      <c r="P416" s="157"/>
      <c r="Q416" s="157"/>
      <c r="R416" s="157"/>
      <c r="S416" s="157"/>
      <c r="T416" s="157"/>
      <c r="U416" s="157"/>
      <c r="V416" s="157"/>
    </row>
    <row r="417">
      <c r="A417" s="157"/>
      <c r="J417" s="157"/>
      <c r="K417" s="157"/>
      <c r="L417" s="79"/>
      <c r="M417" s="157"/>
      <c r="N417" s="157"/>
      <c r="O417" s="157"/>
      <c r="P417" s="157"/>
      <c r="Q417" s="157"/>
      <c r="R417" s="157"/>
      <c r="S417" s="157"/>
      <c r="T417" s="157"/>
      <c r="U417" s="157"/>
      <c r="V417" s="157"/>
    </row>
    <row r="418">
      <c r="A418" s="157"/>
      <c r="J418" s="157"/>
      <c r="K418" s="157"/>
      <c r="L418" s="79"/>
      <c r="M418" s="157"/>
      <c r="N418" s="157"/>
      <c r="O418" s="157"/>
      <c r="P418" s="157"/>
      <c r="Q418" s="157"/>
      <c r="R418" s="157"/>
      <c r="S418" s="157"/>
      <c r="T418" s="157"/>
      <c r="U418" s="157"/>
      <c r="V418" s="157"/>
    </row>
    <row r="419">
      <c r="A419" s="157"/>
      <c r="J419" s="157"/>
      <c r="K419" s="157"/>
      <c r="L419" s="79"/>
      <c r="M419" s="157"/>
      <c r="N419" s="157"/>
      <c r="O419" s="157"/>
      <c r="P419" s="157"/>
      <c r="Q419" s="157"/>
      <c r="R419" s="157"/>
      <c r="S419" s="157"/>
      <c r="T419" s="157"/>
      <c r="U419" s="157"/>
      <c r="V419" s="157"/>
    </row>
    <row r="420">
      <c r="A420" s="157"/>
      <c r="J420" s="157"/>
      <c r="K420" s="157"/>
      <c r="L420" s="79"/>
      <c r="M420" s="157"/>
      <c r="N420" s="157"/>
      <c r="O420" s="157"/>
      <c r="P420" s="157"/>
      <c r="Q420" s="157"/>
      <c r="R420" s="157"/>
      <c r="S420" s="157"/>
      <c r="T420" s="157"/>
      <c r="U420" s="157"/>
      <c r="V420" s="157"/>
    </row>
    <row r="421">
      <c r="A421" s="157"/>
      <c r="J421" s="157"/>
      <c r="K421" s="157"/>
      <c r="L421" s="79"/>
      <c r="M421" s="157"/>
      <c r="N421" s="157"/>
      <c r="O421" s="157"/>
      <c r="P421" s="157"/>
      <c r="Q421" s="157"/>
      <c r="R421" s="157"/>
      <c r="S421" s="157"/>
      <c r="T421" s="157"/>
      <c r="U421" s="157"/>
      <c r="V421" s="157"/>
    </row>
    <row r="422">
      <c r="A422" s="157"/>
      <c r="J422" s="157"/>
      <c r="K422" s="157"/>
      <c r="L422" s="79"/>
      <c r="M422" s="157"/>
      <c r="N422" s="157"/>
      <c r="O422" s="157"/>
      <c r="P422" s="157"/>
      <c r="Q422" s="157"/>
      <c r="R422" s="157"/>
      <c r="S422" s="157"/>
      <c r="T422" s="157"/>
      <c r="U422" s="157"/>
      <c r="V422" s="157"/>
    </row>
    <row r="423">
      <c r="A423" s="157"/>
      <c r="J423" s="157"/>
      <c r="K423" s="157"/>
      <c r="L423" s="79"/>
      <c r="M423" s="157"/>
      <c r="N423" s="157"/>
      <c r="O423" s="157"/>
      <c r="P423" s="157"/>
      <c r="Q423" s="157"/>
      <c r="R423" s="157"/>
      <c r="S423" s="157"/>
      <c r="T423" s="157"/>
      <c r="U423" s="157"/>
      <c r="V423" s="157"/>
    </row>
    <row r="424">
      <c r="A424" s="157"/>
      <c r="J424" s="157"/>
      <c r="K424" s="157"/>
      <c r="L424" s="79"/>
      <c r="M424" s="157"/>
      <c r="N424" s="157"/>
      <c r="O424" s="157"/>
      <c r="P424" s="157"/>
      <c r="Q424" s="157"/>
      <c r="R424" s="157"/>
      <c r="S424" s="157"/>
      <c r="T424" s="157"/>
      <c r="U424" s="157"/>
      <c r="V424" s="157"/>
    </row>
    <row r="425">
      <c r="A425" s="157"/>
      <c r="J425" s="157"/>
      <c r="K425" s="157"/>
      <c r="L425" s="79"/>
      <c r="M425" s="157"/>
      <c r="N425" s="157"/>
      <c r="O425" s="157"/>
      <c r="P425" s="157"/>
      <c r="Q425" s="157"/>
      <c r="R425" s="157"/>
      <c r="S425" s="157"/>
      <c r="T425" s="157"/>
      <c r="U425" s="157"/>
      <c r="V425" s="157"/>
    </row>
    <row r="426">
      <c r="A426" s="157"/>
      <c r="J426" s="157"/>
      <c r="K426" s="157"/>
      <c r="L426" s="79"/>
      <c r="M426" s="157"/>
      <c r="N426" s="157"/>
      <c r="O426" s="157"/>
      <c r="P426" s="157"/>
      <c r="Q426" s="157"/>
      <c r="R426" s="157"/>
      <c r="S426" s="157"/>
      <c r="T426" s="157"/>
      <c r="U426" s="157"/>
      <c r="V426" s="157"/>
    </row>
    <row r="427">
      <c r="A427" s="157"/>
      <c r="J427" s="157"/>
      <c r="K427" s="157"/>
      <c r="L427" s="79"/>
      <c r="M427" s="157"/>
      <c r="N427" s="157"/>
      <c r="O427" s="157"/>
      <c r="P427" s="157"/>
      <c r="Q427" s="157"/>
      <c r="R427" s="157"/>
      <c r="S427" s="157"/>
      <c r="T427" s="157"/>
      <c r="U427" s="157"/>
      <c r="V427" s="157"/>
    </row>
    <row r="428">
      <c r="A428" s="157"/>
      <c r="J428" s="157"/>
      <c r="K428" s="157"/>
      <c r="L428" s="79"/>
      <c r="M428" s="157"/>
      <c r="N428" s="157"/>
      <c r="O428" s="157"/>
      <c r="P428" s="157"/>
      <c r="Q428" s="157"/>
      <c r="R428" s="157"/>
      <c r="S428" s="157"/>
      <c r="T428" s="157"/>
      <c r="U428" s="157"/>
      <c r="V428" s="157"/>
    </row>
    <row r="429">
      <c r="A429" s="157"/>
      <c r="J429" s="157"/>
      <c r="K429" s="157"/>
      <c r="L429" s="79"/>
      <c r="M429" s="157"/>
      <c r="N429" s="157"/>
      <c r="O429" s="157"/>
      <c r="P429" s="157"/>
      <c r="Q429" s="157"/>
      <c r="R429" s="157"/>
      <c r="S429" s="157"/>
      <c r="T429" s="157"/>
      <c r="U429" s="157"/>
      <c r="V429" s="157"/>
    </row>
    <row r="430">
      <c r="A430" s="157"/>
      <c r="J430" s="157"/>
      <c r="K430" s="157"/>
      <c r="L430" s="79"/>
      <c r="M430" s="157"/>
      <c r="N430" s="157"/>
      <c r="O430" s="157"/>
      <c r="P430" s="157"/>
      <c r="Q430" s="157"/>
      <c r="R430" s="157"/>
      <c r="S430" s="157"/>
      <c r="T430" s="157"/>
      <c r="U430" s="157"/>
      <c r="V430" s="157"/>
    </row>
    <row r="431">
      <c r="A431" s="157"/>
      <c r="J431" s="157"/>
      <c r="K431" s="157"/>
      <c r="L431" s="79"/>
      <c r="M431" s="157"/>
      <c r="N431" s="157"/>
      <c r="O431" s="157"/>
      <c r="P431" s="157"/>
      <c r="Q431" s="157"/>
      <c r="R431" s="157"/>
      <c r="S431" s="157"/>
      <c r="T431" s="157"/>
      <c r="U431" s="157"/>
      <c r="V431" s="157"/>
    </row>
    <row r="432">
      <c r="A432" s="157"/>
      <c r="J432" s="157"/>
      <c r="K432" s="157"/>
      <c r="L432" s="79"/>
      <c r="M432" s="157"/>
      <c r="N432" s="157"/>
      <c r="O432" s="157"/>
      <c r="P432" s="157"/>
      <c r="Q432" s="157"/>
      <c r="R432" s="157"/>
      <c r="S432" s="157"/>
      <c r="T432" s="157"/>
      <c r="U432" s="157"/>
      <c r="V432" s="157"/>
    </row>
    <row r="433">
      <c r="A433" s="157"/>
      <c r="J433" s="157"/>
      <c r="K433" s="157"/>
      <c r="L433" s="79"/>
      <c r="M433" s="157"/>
      <c r="N433" s="157"/>
      <c r="O433" s="157"/>
      <c r="P433" s="157"/>
      <c r="Q433" s="157"/>
      <c r="R433" s="157"/>
      <c r="S433" s="157"/>
      <c r="T433" s="157"/>
      <c r="U433" s="157"/>
      <c r="V433" s="157"/>
    </row>
    <row r="434">
      <c r="A434" s="157"/>
      <c r="J434" s="157"/>
      <c r="K434" s="157"/>
      <c r="L434" s="79"/>
      <c r="M434" s="157"/>
      <c r="N434" s="157"/>
      <c r="O434" s="157"/>
      <c r="P434" s="157"/>
      <c r="Q434" s="157"/>
      <c r="R434" s="157"/>
      <c r="S434" s="157"/>
      <c r="T434" s="157"/>
      <c r="U434" s="157"/>
      <c r="V434" s="157"/>
    </row>
    <row r="435">
      <c r="A435" s="157"/>
      <c r="J435" s="157"/>
      <c r="K435" s="157"/>
      <c r="L435" s="79"/>
      <c r="M435" s="157"/>
      <c r="N435" s="157"/>
      <c r="O435" s="157"/>
      <c r="P435" s="157"/>
      <c r="Q435" s="157"/>
      <c r="R435" s="157"/>
      <c r="S435" s="157"/>
      <c r="T435" s="157"/>
      <c r="U435" s="157"/>
      <c r="V435" s="157"/>
    </row>
    <row r="436">
      <c r="A436" s="157"/>
      <c r="J436" s="157"/>
      <c r="K436" s="157"/>
      <c r="L436" s="79"/>
      <c r="M436" s="157"/>
      <c r="N436" s="157"/>
      <c r="O436" s="157"/>
      <c r="P436" s="157"/>
      <c r="Q436" s="157"/>
      <c r="R436" s="157"/>
      <c r="S436" s="157"/>
      <c r="T436" s="157"/>
      <c r="U436" s="157"/>
      <c r="V436" s="157"/>
    </row>
    <row r="437">
      <c r="A437" s="157"/>
      <c r="J437" s="157"/>
      <c r="K437" s="157"/>
      <c r="L437" s="79"/>
      <c r="M437" s="157"/>
      <c r="N437" s="157"/>
      <c r="O437" s="157"/>
      <c r="P437" s="157"/>
      <c r="Q437" s="157"/>
      <c r="R437" s="157"/>
      <c r="S437" s="157"/>
      <c r="T437" s="157"/>
      <c r="U437" s="157"/>
      <c r="V437" s="157"/>
    </row>
    <row r="438">
      <c r="A438" s="157"/>
      <c r="J438" s="157"/>
      <c r="K438" s="157"/>
      <c r="L438" s="79"/>
      <c r="M438" s="157"/>
      <c r="N438" s="157"/>
      <c r="O438" s="157"/>
      <c r="P438" s="157"/>
      <c r="Q438" s="157"/>
      <c r="R438" s="157"/>
      <c r="S438" s="157"/>
      <c r="T438" s="157"/>
      <c r="U438" s="157"/>
      <c r="V438" s="157"/>
    </row>
    <row r="439">
      <c r="A439" s="157"/>
      <c r="J439" s="157"/>
      <c r="K439" s="157"/>
      <c r="L439" s="79"/>
      <c r="M439" s="157"/>
      <c r="N439" s="157"/>
      <c r="O439" s="157"/>
      <c r="P439" s="157"/>
      <c r="Q439" s="157"/>
      <c r="R439" s="157"/>
      <c r="S439" s="157"/>
      <c r="T439" s="157"/>
      <c r="U439" s="157"/>
      <c r="V439" s="157"/>
    </row>
    <row r="440">
      <c r="A440" s="157"/>
      <c r="J440" s="157"/>
      <c r="K440" s="157"/>
      <c r="L440" s="79"/>
      <c r="M440" s="157"/>
      <c r="N440" s="157"/>
      <c r="O440" s="157"/>
      <c r="P440" s="157"/>
      <c r="Q440" s="157"/>
      <c r="R440" s="157"/>
      <c r="S440" s="157"/>
      <c r="T440" s="157"/>
      <c r="U440" s="157"/>
      <c r="V440" s="157"/>
    </row>
    <row r="441">
      <c r="A441" s="157"/>
      <c r="J441" s="157"/>
      <c r="K441" s="157"/>
      <c r="L441" s="79"/>
      <c r="M441" s="157"/>
      <c r="N441" s="157"/>
      <c r="O441" s="157"/>
      <c r="P441" s="157"/>
      <c r="Q441" s="157"/>
      <c r="R441" s="157"/>
      <c r="S441" s="157"/>
      <c r="T441" s="157"/>
      <c r="U441" s="157"/>
      <c r="V441" s="157"/>
    </row>
    <row r="442">
      <c r="A442" s="157"/>
      <c r="J442" s="157"/>
      <c r="K442" s="157"/>
      <c r="L442" s="79"/>
      <c r="M442" s="157"/>
      <c r="N442" s="157"/>
      <c r="O442" s="157"/>
      <c r="P442" s="157"/>
      <c r="Q442" s="157"/>
      <c r="R442" s="157"/>
      <c r="S442" s="157"/>
      <c r="T442" s="157"/>
      <c r="U442" s="157"/>
      <c r="V442" s="157"/>
    </row>
    <row r="443">
      <c r="A443" s="157"/>
      <c r="J443" s="157"/>
      <c r="K443" s="157"/>
      <c r="L443" s="79"/>
      <c r="M443" s="157"/>
      <c r="N443" s="157"/>
      <c r="O443" s="157"/>
      <c r="P443" s="157"/>
      <c r="Q443" s="157"/>
      <c r="R443" s="157"/>
      <c r="S443" s="157"/>
      <c r="T443" s="157"/>
      <c r="U443" s="157"/>
      <c r="V443" s="157"/>
    </row>
    <row r="444">
      <c r="A444" s="157"/>
      <c r="J444" s="157"/>
      <c r="K444" s="157"/>
      <c r="L444" s="79"/>
      <c r="M444" s="157"/>
      <c r="N444" s="157"/>
      <c r="O444" s="157"/>
      <c r="P444" s="157"/>
      <c r="Q444" s="157"/>
      <c r="R444" s="157"/>
      <c r="S444" s="157"/>
      <c r="T444" s="157"/>
      <c r="U444" s="157"/>
      <c r="V444" s="157"/>
    </row>
    <row r="445">
      <c r="A445" s="157"/>
      <c r="J445" s="157"/>
      <c r="K445" s="157"/>
      <c r="L445" s="79"/>
      <c r="M445" s="157"/>
      <c r="N445" s="157"/>
      <c r="O445" s="157"/>
      <c r="P445" s="157"/>
      <c r="Q445" s="157"/>
      <c r="R445" s="157"/>
      <c r="S445" s="157"/>
      <c r="T445" s="157"/>
      <c r="U445" s="157"/>
      <c r="V445" s="157"/>
    </row>
    <row r="446">
      <c r="A446" s="157"/>
      <c r="J446" s="157"/>
      <c r="K446" s="157"/>
      <c r="L446" s="79"/>
      <c r="M446" s="157"/>
      <c r="N446" s="157"/>
      <c r="O446" s="157"/>
      <c r="P446" s="157"/>
      <c r="Q446" s="157"/>
      <c r="R446" s="157"/>
      <c r="S446" s="157"/>
      <c r="T446" s="157"/>
      <c r="U446" s="157"/>
      <c r="V446" s="157"/>
    </row>
    <row r="447">
      <c r="A447" s="157"/>
      <c r="J447" s="157"/>
      <c r="K447" s="157"/>
      <c r="L447" s="79"/>
      <c r="M447" s="157"/>
      <c r="N447" s="157"/>
      <c r="O447" s="157"/>
      <c r="P447" s="157"/>
      <c r="Q447" s="157"/>
      <c r="R447" s="157"/>
      <c r="S447" s="157"/>
      <c r="T447" s="157"/>
      <c r="U447" s="157"/>
      <c r="V447" s="157"/>
    </row>
    <row r="448">
      <c r="A448" s="157"/>
      <c r="J448" s="157"/>
      <c r="K448" s="157"/>
      <c r="L448" s="79"/>
      <c r="M448" s="157"/>
      <c r="N448" s="157"/>
      <c r="O448" s="157"/>
      <c r="P448" s="157"/>
      <c r="Q448" s="157"/>
      <c r="R448" s="157"/>
      <c r="S448" s="157"/>
      <c r="T448" s="157"/>
      <c r="U448" s="157"/>
      <c r="V448" s="157"/>
    </row>
    <row r="449">
      <c r="A449" s="157"/>
      <c r="J449" s="157"/>
      <c r="K449" s="157"/>
      <c r="L449" s="79"/>
      <c r="M449" s="157"/>
      <c r="N449" s="157"/>
      <c r="O449" s="157"/>
      <c r="P449" s="157"/>
      <c r="Q449" s="157"/>
      <c r="R449" s="157"/>
      <c r="S449" s="157"/>
      <c r="T449" s="157"/>
      <c r="U449" s="157"/>
      <c r="V449" s="157"/>
    </row>
    <row r="450">
      <c r="A450" s="157"/>
      <c r="J450" s="157"/>
      <c r="K450" s="157"/>
      <c r="L450" s="79"/>
      <c r="M450" s="157"/>
      <c r="N450" s="157"/>
      <c r="O450" s="157"/>
      <c r="P450" s="157"/>
      <c r="Q450" s="157"/>
      <c r="R450" s="157"/>
      <c r="S450" s="157"/>
      <c r="T450" s="157"/>
      <c r="U450" s="157"/>
      <c r="V450" s="157"/>
    </row>
    <row r="451">
      <c r="A451" s="157"/>
      <c r="J451" s="157"/>
      <c r="K451" s="157"/>
      <c r="L451" s="79"/>
      <c r="M451" s="157"/>
      <c r="N451" s="157"/>
      <c r="O451" s="157"/>
      <c r="P451" s="157"/>
      <c r="Q451" s="157"/>
      <c r="R451" s="157"/>
      <c r="S451" s="157"/>
      <c r="T451" s="157"/>
      <c r="U451" s="157"/>
      <c r="V451" s="157"/>
    </row>
    <row r="452">
      <c r="A452" s="157"/>
      <c r="J452" s="157"/>
      <c r="K452" s="157"/>
      <c r="L452" s="79"/>
      <c r="M452" s="157"/>
      <c r="N452" s="157"/>
      <c r="O452" s="157"/>
      <c r="P452" s="157"/>
      <c r="Q452" s="157"/>
      <c r="R452" s="157"/>
      <c r="S452" s="157"/>
      <c r="T452" s="157"/>
      <c r="U452" s="157"/>
      <c r="V452" s="157"/>
    </row>
    <row r="453">
      <c r="A453" s="157"/>
      <c r="J453" s="157"/>
      <c r="K453" s="157"/>
      <c r="L453" s="79"/>
      <c r="M453" s="157"/>
      <c r="N453" s="157"/>
      <c r="O453" s="157"/>
      <c r="P453" s="157"/>
      <c r="Q453" s="157"/>
      <c r="R453" s="157"/>
      <c r="S453" s="157"/>
      <c r="T453" s="157"/>
      <c r="U453" s="157"/>
      <c r="V453" s="157"/>
    </row>
    <row r="454">
      <c r="A454" s="157"/>
      <c r="J454" s="157"/>
      <c r="K454" s="157"/>
      <c r="L454" s="79"/>
      <c r="M454" s="157"/>
      <c r="N454" s="157"/>
      <c r="O454" s="157"/>
      <c r="P454" s="157"/>
      <c r="Q454" s="157"/>
      <c r="R454" s="157"/>
      <c r="S454" s="157"/>
      <c r="T454" s="157"/>
      <c r="U454" s="157"/>
      <c r="V454" s="157"/>
    </row>
    <row r="455">
      <c r="A455" s="157"/>
      <c r="J455" s="157"/>
      <c r="K455" s="157"/>
      <c r="L455" s="79"/>
      <c r="M455" s="157"/>
      <c r="N455" s="157"/>
      <c r="O455" s="157"/>
      <c r="P455" s="157"/>
      <c r="Q455" s="157"/>
      <c r="R455" s="157"/>
      <c r="S455" s="157"/>
      <c r="T455" s="157"/>
      <c r="U455" s="157"/>
      <c r="V455" s="157"/>
    </row>
    <row r="456">
      <c r="A456" s="157"/>
      <c r="J456" s="157"/>
      <c r="K456" s="157"/>
      <c r="L456" s="79"/>
      <c r="M456" s="157"/>
      <c r="N456" s="157"/>
      <c r="O456" s="157"/>
      <c r="P456" s="157"/>
      <c r="Q456" s="157"/>
      <c r="R456" s="157"/>
      <c r="S456" s="157"/>
      <c r="T456" s="157"/>
      <c r="U456" s="157"/>
      <c r="V456" s="157"/>
    </row>
    <row r="457">
      <c r="A457" s="157"/>
      <c r="J457" s="157"/>
      <c r="K457" s="157"/>
      <c r="L457" s="79"/>
      <c r="M457" s="157"/>
      <c r="N457" s="157"/>
      <c r="O457" s="157"/>
      <c r="P457" s="157"/>
      <c r="Q457" s="157"/>
      <c r="R457" s="157"/>
      <c r="S457" s="157"/>
      <c r="T457" s="157"/>
      <c r="U457" s="157"/>
      <c r="V457" s="157"/>
    </row>
    <row r="458">
      <c r="A458" s="157"/>
      <c r="J458" s="157"/>
      <c r="K458" s="157"/>
      <c r="L458" s="79"/>
      <c r="M458" s="157"/>
      <c r="N458" s="157"/>
      <c r="O458" s="157"/>
      <c r="P458" s="157"/>
      <c r="Q458" s="157"/>
      <c r="R458" s="157"/>
      <c r="S458" s="157"/>
      <c r="T458" s="157"/>
      <c r="U458" s="157"/>
      <c r="V458" s="157"/>
    </row>
    <row r="459">
      <c r="A459" s="157"/>
      <c r="J459" s="157"/>
      <c r="K459" s="157"/>
      <c r="L459" s="79"/>
      <c r="M459" s="157"/>
      <c r="N459" s="157"/>
      <c r="O459" s="157"/>
      <c r="P459" s="157"/>
      <c r="Q459" s="157"/>
      <c r="R459" s="157"/>
      <c r="S459" s="157"/>
      <c r="T459" s="157"/>
      <c r="U459" s="157"/>
      <c r="V459" s="157"/>
    </row>
    <row r="460">
      <c r="A460" s="157"/>
      <c r="J460" s="157"/>
      <c r="K460" s="157"/>
      <c r="L460" s="79"/>
      <c r="M460" s="157"/>
      <c r="N460" s="157"/>
      <c r="O460" s="157"/>
      <c r="P460" s="157"/>
      <c r="Q460" s="157"/>
      <c r="R460" s="157"/>
      <c r="S460" s="157"/>
      <c r="T460" s="157"/>
      <c r="U460" s="157"/>
      <c r="V460" s="157"/>
    </row>
    <row r="461">
      <c r="A461" s="157"/>
      <c r="J461" s="157"/>
      <c r="K461" s="157"/>
      <c r="L461" s="79"/>
      <c r="M461" s="157"/>
      <c r="N461" s="157"/>
      <c r="O461" s="157"/>
      <c r="P461" s="157"/>
      <c r="Q461" s="157"/>
      <c r="R461" s="157"/>
      <c r="S461" s="157"/>
      <c r="T461" s="157"/>
      <c r="U461" s="157"/>
      <c r="V461" s="157"/>
    </row>
    <row r="462">
      <c r="A462" s="157"/>
      <c r="J462" s="157"/>
      <c r="K462" s="157"/>
      <c r="L462" s="79"/>
      <c r="M462" s="157"/>
      <c r="N462" s="157"/>
      <c r="O462" s="157"/>
      <c r="P462" s="157"/>
      <c r="Q462" s="157"/>
      <c r="R462" s="157"/>
      <c r="S462" s="157"/>
      <c r="T462" s="157"/>
      <c r="U462" s="157"/>
      <c r="V462" s="157"/>
    </row>
    <row r="463">
      <c r="A463" s="157"/>
      <c r="J463" s="157"/>
      <c r="K463" s="157"/>
      <c r="L463" s="79"/>
      <c r="M463" s="157"/>
      <c r="N463" s="157"/>
      <c r="O463" s="157"/>
      <c r="P463" s="157"/>
      <c r="Q463" s="157"/>
      <c r="R463" s="157"/>
      <c r="S463" s="157"/>
      <c r="T463" s="157"/>
      <c r="U463" s="157"/>
      <c r="V463" s="157"/>
    </row>
    <row r="464">
      <c r="A464" s="157"/>
      <c r="J464" s="157"/>
      <c r="K464" s="157"/>
      <c r="L464" s="79"/>
      <c r="M464" s="157"/>
      <c r="N464" s="157"/>
      <c r="O464" s="157"/>
      <c r="P464" s="157"/>
      <c r="Q464" s="157"/>
      <c r="R464" s="157"/>
      <c r="S464" s="157"/>
      <c r="T464" s="157"/>
      <c r="U464" s="157"/>
      <c r="V464" s="157"/>
    </row>
    <row r="465">
      <c r="A465" s="157"/>
      <c r="J465" s="157"/>
      <c r="K465" s="157"/>
      <c r="L465" s="79"/>
      <c r="M465" s="157"/>
      <c r="N465" s="157"/>
      <c r="O465" s="157"/>
      <c r="P465" s="157"/>
      <c r="Q465" s="157"/>
      <c r="R465" s="157"/>
      <c r="S465" s="157"/>
      <c r="T465" s="157"/>
      <c r="U465" s="157"/>
      <c r="V465" s="157"/>
    </row>
    <row r="466">
      <c r="A466" s="157"/>
      <c r="J466" s="157"/>
      <c r="K466" s="157"/>
      <c r="L466" s="79"/>
      <c r="M466" s="157"/>
      <c r="N466" s="157"/>
      <c r="O466" s="157"/>
      <c r="P466" s="157"/>
      <c r="Q466" s="157"/>
      <c r="R466" s="157"/>
      <c r="S466" s="157"/>
      <c r="T466" s="157"/>
      <c r="U466" s="157"/>
      <c r="V466" s="157"/>
    </row>
    <row r="467">
      <c r="A467" s="157"/>
      <c r="J467" s="157"/>
      <c r="K467" s="157"/>
      <c r="L467" s="79"/>
      <c r="M467" s="157"/>
      <c r="N467" s="157"/>
      <c r="O467" s="157"/>
      <c r="P467" s="157"/>
      <c r="Q467" s="157"/>
      <c r="R467" s="157"/>
      <c r="S467" s="157"/>
      <c r="T467" s="157"/>
      <c r="U467" s="157"/>
      <c r="V467" s="157"/>
    </row>
    <row r="468">
      <c r="A468" s="157"/>
      <c r="J468" s="157"/>
      <c r="K468" s="157"/>
      <c r="L468" s="79"/>
      <c r="M468" s="157"/>
      <c r="N468" s="157"/>
      <c r="O468" s="157"/>
      <c r="P468" s="157"/>
      <c r="Q468" s="157"/>
      <c r="R468" s="157"/>
      <c r="S468" s="157"/>
      <c r="T468" s="157"/>
      <c r="U468" s="157"/>
      <c r="V468" s="157"/>
    </row>
    <row r="469">
      <c r="A469" s="157"/>
      <c r="J469" s="157"/>
      <c r="K469" s="157"/>
      <c r="L469" s="79"/>
      <c r="M469" s="157"/>
      <c r="N469" s="157"/>
      <c r="O469" s="157"/>
      <c r="P469" s="157"/>
      <c r="Q469" s="157"/>
      <c r="R469" s="157"/>
      <c r="S469" s="157"/>
      <c r="T469" s="157"/>
      <c r="U469" s="157"/>
      <c r="V469" s="157"/>
    </row>
    <row r="470">
      <c r="A470" s="157"/>
      <c r="J470" s="157"/>
      <c r="K470" s="157"/>
      <c r="L470" s="79"/>
      <c r="M470" s="157"/>
      <c r="N470" s="157"/>
      <c r="O470" s="157"/>
      <c r="P470" s="157"/>
      <c r="Q470" s="157"/>
      <c r="R470" s="157"/>
      <c r="S470" s="157"/>
      <c r="T470" s="157"/>
      <c r="U470" s="157"/>
      <c r="V470" s="157"/>
    </row>
    <row r="471">
      <c r="A471" s="157"/>
      <c r="J471" s="157"/>
      <c r="K471" s="157"/>
      <c r="L471" s="79"/>
      <c r="M471" s="157"/>
      <c r="N471" s="157"/>
      <c r="O471" s="157"/>
      <c r="P471" s="157"/>
      <c r="Q471" s="157"/>
      <c r="R471" s="157"/>
      <c r="S471" s="157"/>
      <c r="T471" s="157"/>
      <c r="U471" s="157"/>
      <c r="V471" s="157"/>
    </row>
    <row r="472">
      <c r="A472" s="157"/>
      <c r="J472" s="157"/>
      <c r="K472" s="157"/>
      <c r="L472" s="79"/>
      <c r="M472" s="157"/>
      <c r="N472" s="157"/>
      <c r="O472" s="157"/>
      <c r="P472" s="157"/>
      <c r="Q472" s="157"/>
      <c r="R472" s="157"/>
      <c r="S472" s="157"/>
      <c r="T472" s="157"/>
      <c r="U472" s="157"/>
      <c r="V472" s="157"/>
    </row>
    <row r="473">
      <c r="A473" s="157"/>
      <c r="J473" s="157"/>
      <c r="K473" s="157"/>
      <c r="L473" s="79"/>
      <c r="M473" s="157"/>
      <c r="N473" s="157"/>
      <c r="O473" s="157"/>
      <c r="P473" s="157"/>
      <c r="Q473" s="157"/>
      <c r="R473" s="157"/>
      <c r="S473" s="157"/>
      <c r="T473" s="157"/>
      <c r="U473" s="157"/>
      <c r="V473" s="157"/>
    </row>
    <row r="474">
      <c r="A474" s="157"/>
      <c r="J474" s="157"/>
      <c r="K474" s="157"/>
      <c r="L474" s="79"/>
      <c r="M474" s="157"/>
      <c r="N474" s="157"/>
      <c r="O474" s="157"/>
      <c r="P474" s="157"/>
      <c r="Q474" s="157"/>
      <c r="R474" s="157"/>
      <c r="S474" s="157"/>
      <c r="T474" s="157"/>
      <c r="U474" s="157"/>
      <c r="V474" s="157"/>
    </row>
    <row r="475">
      <c r="A475" s="157"/>
      <c r="J475" s="157"/>
      <c r="K475" s="157"/>
      <c r="L475" s="79"/>
      <c r="M475" s="157"/>
      <c r="N475" s="157"/>
      <c r="O475" s="157"/>
      <c r="P475" s="157"/>
      <c r="Q475" s="157"/>
      <c r="R475" s="157"/>
      <c r="S475" s="157"/>
      <c r="T475" s="157"/>
      <c r="U475" s="157"/>
      <c r="V475" s="157"/>
    </row>
    <row r="476">
      <c r="A476" s="157"/>
      <c r="J476" s="157"/>
      <c r="K476" s="157"/>
      <c r="L476" s="79"/>
      <c r="M476" s="157"/>
      <c r="N476" s="157"/>
      <c r="O476" s="157"/>
      <c r="P476" s="157"/>
      <c r="Q476" s="157"/>
      <c r="R476" s="157"/>
      <c r="S476" s="157"/>
      <c r="T476" s="157"/>
      <c r="U476" s="157"/>
      <c r="V476" s="157"/>
    </row>
    <row r="477">
      <c r="A477" s="157"/>
      <c r="J477" s="157"/>
      <c r="K477" s="157"/>
      <c r="L477" s="79"/>
      <c r="M477" s="157"/>
      <c r="N477" s="157"/>
      <c r="O477" s="157"/>
      <c r="P477" s="157"/>
      <c r="Q477" s="157"/>
      <c r="R477" s="157"/>
      <c r="S477" s="157"/>
      <c r="T477" s="157"/>
      <c r="U477" s="157"/>
      <c r="V477" s="157"/>
    </row>
    <row r="478">
      <c r="A478" s="157"/>
      <c r="J478" s="157"/>
      <c r="K478" s="157"/>
      <c r="L478" s="79"/>
      <c r="M478" s="157"/>
      <c r="N478" s="157"/>
      <c r="O478" s="157"/>
      <c r="P478" s="157"/>
      <c r="Q478" s="157"/>
      <c r="R478" s="157"/>
      <c r="S478" s="157"/>
      <c r="T478" s="157"/>
      <c r="U478" s="157"/>
      <c r="V478" s="157"/>
    </row>
    <row r="479">
      <c r="A479" s="157"/>
      <c r="J479" s="157"/>
      <c r="K479" s="157"/>
      <c r="L479" s="79"/>
      <c r="M479" s="157"/>
      <c r="N479" s="157"/>
      <c r="O479" s="157"/>
      <c r="P479" s="157"/>
      <c r="Q479" s="157"/>
      <c r="R479" s="157"/>
      <c r="S479" s="157"/>
      <c r="T479" s="157"/>
      <c r="U479" s="157"/>
      <c r="V479" s="157"/>
    </row>
    <row r="480">
      <c r="A480" s="157"/>
      <c r="J480" s="157"/>
      <c r="K480" s="157"/>
      <c r="L480" s="79"/>
      <c r="M480" s="157"/>
      <c r="N480" s="157"/>
      <c r="O480" s="157"/>
      <c r="P480" s="157"/>
      <c r="Q480" s="157"/>
      <c r="R480" s="157"/>
      <c r="S480" s="157"/>
      <c r="T480" s="157"/>
      <c r="U480" s="157"/>
      <c r="V480" s="157"/>
    </row>
    <row r="481">
      <c r="A481" s="157"/>
      <c r="J481" s="157"/>
      <c r="K481" s="157"/>
      <c r="L481" s="79"/>
      <c r="M481" s="157"/>
      <c r="N481" s="157"/>
      <c r="O481" s="157"/>
      <c r="P481" s="157"/>
      <c r="Q481" s="157"/>
      <c r="R481" s="157"/>
      <c r="S481" s="157"/>
      <c r="T481" s="157"/>
      <c r="U481" s="157"/>
      <c r="V481" s="157"/>
    </row>
    <row r="482">
      <c r="A482" s="157"/>
      <c r="J482" s="157"/>
      <c r="K482" s="157"/>
      <c r="L482" s="79"/>
      <c r="M482" s="157"/>
      <c r="N482" s="157"/>
      <c r="O482" s="157"/>
      <c r="P482" s="157"/>
      <c r="Q482" s="157"/>
      <c r="R482" s="157"/>
      <c r="S482" s="157"/>
      <c r="T482" s="157"/>
      <c r="U482" s="157"/>
      <c r="V482" s="157"/>
    </row>
    <row r="483">
      <c r="A483" s="157"/>
      <c r="J483" s="157"/>
      <c r="K483" s="157"/>
      <c r="L483" s="79"/>
      <c r="M483" s="157"/>
      <c r="N483" s="157"/>
      <c r="O483" s="157"/>
      <c r="P483" s="157"/>
      <c r="Q483" s="157"/>
      <c r="R483" s="157"/>
      <c r="S483" s="157"/>
      <c r="T483" s="157"/>
      <c r="U483" s="157"/>
      <c r="V483" s="157"/>
    </row>
    <row r="484">
      <c r="A484" s="157"/>
      <c r="J484" s="157"/>
      <c r="K484" s="157"/>
      <c r="L484" s="79"/>
      <c r="M484" s="157"/>
      <c r="N484" s="157"/>
      <c r="O484" s="157"/>
      <c r="P484" s="157"/>
      <c r="Q484" s="157"/>
      <c r="R484" s="157"/>
      <c r="S484" s="157"/>
      <c r="T484" s="157"/>
      <c r="U484" s="157"/>
      <c r="V484" s="157"/>
    </row>
    <row r="485">
      <c r="A485" s="157"/>
      <c r="J485" s="157"/>
      <c r="K485" s="157"/>
      <c r="L485" s="79"/>
      <c r="M485" s="157"/>
      <c r="N485" s="157"/>
      <c r="O485" s="157"/>
      <c r="P485" s="157"/>
      <c r="Q485" s="157"/>
      <c r="R485" s="157"/>
      <c r="S485" s="157"/>
      <c r="T485" s="157"/>
      <c r="U485" s="157"/>
      <c r="V485" s="157"/>
    </row>
    <row r="486">
      <c r="A486" s="157"/>
      <c r="J486" s="157"/>
      <c r="K486" s="157"/>
      <c r="L486" s="79"/>
      <c r="M486" s="157"/>
      <c r="N486" s="157"/>
      <c r="O486" s="157"/>
      <c r="P486" s="157"/>
      <c r="Q486" s="157"/>
      <c r="R486" s="157"/>
      <c r="S486" s="157"/>
      <c r="T486" s="157"/>
      <c r="U486" s="157"/>
      <c r="V486" s="157"/>
    </row>
    <row r="487">
      <c r="A487" s="157"/>
      <c r="J487" s="157"/>
      <c r="K487" s="157"/>
      <c r="L487" s="79"/>
      <c r="M487" s="157"/>
      <c r="N487" s="157"/>
      <c r="O487" s="157"/>
      <c r="P487" s="157"/>
      <c r="Q487" s="157"/>
      <c r="R487" s="157"/>
      <c r="S487" s="157"/>
      <c r="T487" s="157"/>
      <c r="U487" s="157"/>
      <c r="V487" s="157"/>
    </row>
    <row r="488">
      <c r="A488" s="157"/>
      <c r="J488" s="157"/>
      <c r="K488" s="157"/>
      <c r="L488" s="79"/>
      <c r="M488" s="157"/>
      <c r="N488" s="157"/>
      <c r="O488" s="157"/>
      <c r="P488" s="157"/>
      <c r="Q488" s="157"/>
      <c r="R488" s="157"/>
      <c r="S488" s="157"/>
      <c r="T488" s="157"/>
      <c r="U488" s="157"/>
      <c r="V488" s="157"/>
    </row>
    <row r="489">
      <c r="A489" s="157"/>
      <c r="J489" s="157"/>
      <c r="K489" s="157"/>
      <c r="L489" s="79"/>
      <c r="M489" s="157"/>
      <c r="N489" s="157"/>
      <c r="O489" s="157"/>
      <c r="P489" s="157"/>
      <c r="Q489" s="157"/>
      <c r="R489" s="157"/>
      <c r="S489" s="157"/>
      <c r="T489" s="157"/>
      <c r="U489" s="157"/>
      <c r="V489" s="157"/>
    </row>
    <row r="490">
      <c r="A490" s="157"/>
      <c r="J490" s="157"/>
      <c r="K490" s="157"/>
      <c r="L490" s="79"/>
      <c r="M490" s="157"/>
      <c r="N490" s="157"/>
      <c r="O490" s="157"/>
      <c r="P490" s="157"/>
      <c r="Q490" s="157"/>
      <c r="R490" s="157"/>
      <c r="S490" s="157"/>
      <c r="T490" s="157"/>
      <c r="U490" s="157"/>
      <c r="V490" s="157"/>
    </row>
    <row r="491">
      <c r="A491" s="157"/>
      <c r="J491" s="157"/>
      <c r="K491" s="157"/>
      <c r="L491" s="79"/>
      <c r="M491" s="157"/>
      <c r="N491" s="157"/>
      <c r="O491" s="157"/>
      <c r="P491" s="157"/>
      <c r="Q491" s="157"/>
      <c r="R491" s="157"/>
      <c r="S491" s="157"/>
      <c r="T491" s="157"/>
      <c r="U491" s="157"/>
      <c r="V491" s="157"/>
    </row>
    <row r="492">
      <c r="A492" s="157"/>
      <c r="J492" s="157"/>
      <c r="K492" s="157"/>
      <c r="L492" s="79"/>
      <c r="M492" s="157"/>
      <c r="N492" s="157"/>
      <c r="O492" s="157"/>
      <c r="P492" s="157"/>
      <c r="Q492" s="157"/>
      <c r="R492" s="157"/>
      <c r="S492" s="157"/>
      <c r="T492" s="157"/>
      <c r="U492" s="157"/>
      <c r="V492" s="157"/>
    </row>
    <row r="493">
      <c r="A493" s="157"/>
      <c r="J493" s="157"/>
      <c r="K493" s="157"/>
      <c r="L493" s="79"/>
      <c r="M493" s="157"/>
      <c r="N493" s="157"/>
      <c r="O493" s="157"/>
      <c r="P493" s="157"/>
      <c r="Q493" s="157"/>
      <c r="R493" s="157"/>
      <c r="S493" s="157"/>
      <c r="T493" s="157"/>
      <c r="U493" s="157"/>
      <c r="V493" s="157"/>
    </row>
    <row r="494">
      <c r="A494" s="157"/>
      <c r="J494" s="157"/>
      <c r="K494" s="157"/>
      <c r="L494" s="79"/>
      <c r="M494" s="157"/>
      <c r="N494" s="157"/>
      <c r="O494" s="157"/>
      <c r="P494" s="157"/>
      <c r="Q494" s="157"/>
      <c r="R494" s="157"/>
      <c r="S494" s="157"/>
      <c r="T494" s="157"/>
      <c r="U494" s="157"/>
      <c r="V494" s="157"/>
    </row>
    <row r="495">
      <c r="A495" s="157"/>
      <c r="J495" s="157"/>
      <c r="K495" s="157"/>
      <c r="L495" s="79"/>
      <c r="M495" s="157"/>
      <c r="N495" s="157"/>
      <c r="O495" s="157"/>
      <c r="P495" s="157"/>
      <c r="Q495" s="157"/>
      <c r="R495" s="157"/>
      <c r="S495" s="157"/>
      <c r="T495" s="157"/>
      <c r="U495" s="157"/>
      <c r="V495" s="157"/>
    </row>
    <row r="496">
      <c r="A496" s="157"/>
      <c r="J496" s="157"/>
      <c r="K496" s="157"/>
      <c r="L496" s="79"/>
      <c r="M496" s="157"/>
      <c r="N496" s="157"/>
      <c r="O496" s="157"/>
      <c r="P496" s="157"/>
      <c r="Q496" s="157"/>
      <c r="R496" s="157"/>
      <c r="S496" s="157"/>
      <c r="T496" s="157"/>
      <c r="U496" s="157"/>
      <c r="V496" s="157"/>
    </row>
    <row r="497">
      <c r="A497" s="157"/>
      <c r="J497" s="157"/>
      <c r="K497" s="157"/>
      <c r="L497" s="79"/>
      <c r="M497" s="157"/>
      <c r="N497" s="157"/>
      <c r="O497" s="157"/>
      <c r="P497" s="157"/>
      <c r="Q497" s="157"/>
      <c r="R497" s="157"/>
      <c r="S497" s="157"/>
      <c r="T497" s="157"/>
      <c r="U497" s="157"/>
      <c r="V497" s="157"/>
    </row>
    <row r="498">
      <c r="A498" s="157"/>
      <c r="J498" s="157"/>
      <c r="K498" s="157"/>
      <c r="L498" s="79"/>
      <c r="M498" s="157"/>
      <c r="N498" s="157"/>
      <c r="O498" s="157"/>
      <c r="P498" s="157"/>
      <c r="Q498" s="157"/>
      <c r="R498" s="157"/>
      <c r="S498" s="157"/>
      <c r="T498" s="157"/>
      <c r="U498" s="157"/>
      <c r="V498" s="157"/>
    </row>
    <row r="499">
      <c r="A499" s="157"/>
      <c r="J499" s="157"/>
      <c r="K499" s="157"/>
      <c r="L499" s="79"/>
      <c r="M499" s="157"/>
      <c r="N499" s="157"/>
      <c r="O499" s="157"/>
      <c r="P499" s="157"/>
      <c r="Q499" s="157"/>
      <c r="R499" s="157"/>
      <c r="S499" s="157"/>
      <c r="T499" s="157"/>
      <c r="U499" s="157"/>
      <c r="V499" s="157"/>
    </row>
    <row r="500">
      <c r="A500" s="157"/>
      <c r="J500" s="157"/>
      <c r="K500" s="157"/>
      <c r="L500" s="79"/>
      <c r="M500" s="157"/>
      <c r="N500" s="157"/>
      <c r="O500" s="157"/>
      <c r="P500" s="157"/>
      <c r="Q500" s="157"/>
      <c r="R500" s="157"/>
      <c r="S500" s="157"/>
      <c r="T500" s="157"/>
      <c r="U500" s="157"/>
      <c r="V500" s="157"/>
    </row>
    <row r="501">
      <c r="A501" s="157"/>
      <c r="J501" s="157"/>
      <c r="K501" s="157"/>
      <c r="L501" s="79"/>
      <c r="M501" s="157"/>
      <c r="N501" s="157"/>
      <c r="O501" s="157"/>
      <c r="P501" s="157"/>
      <c r="Q501" s="157"/>
      <c r="R501" s="157"/>
      <c r="S501" s="157"/>
      <c r="T501" s="157"/>
      <c r="U501" s="157"/>
      <c r="V501" s="157"/>
    </row>
    <row r="502">
      <c r="A502" s="157"/>
      <c r="J502" s="157"/>
      <c r="K502" s="157"/>
      <c r="L502" s="79"/>
      <c r="M502" s="157"/>
      <c r="N502" s="157"/>
      <c r="O502" s="157"/>
      <c r="P502" s="157"/>
      <c r="Q502" s="157"/>
      <c r="R502" s="157"/>
      <c r="S502" s="157"/>
      <c r="T502" s="157"/>
      <c r="U502" s="157"/>
      <c r="V502" s="157"/>
    </row>
    <row r="503">
      <c r="A503" s="157"/>
      <c r="J503" s="157"/>
      <c r="K503" s="157"/>
      <c r="L503" s="79"/>
      <c r="M503" s="157"/>
      <c r="N503" s="157"/>
      <c r="O503" s="157"/>
      <c r="P503" s="157"/>
      <c r="Q503" s="157"/>
      <c r="R503" s="157"/>
      <c r="S503" s="157"/>
      <c r="T503" s="157"/>
      <c r="U503" s="157"/>
      <c r="V503" s="157"/>
    </row>
    <row r="504">
      <c r="A504" s="157"/>
      <c r="J504" s="157"/>
      <c r="K504" s="157"/>
      <c r="L504" s="79"/>
      <c r="M504" s="157"/>
      <c r="N504" s="157"/>
      <c r="O504" s="157"/>
      <c r="P504" s="157"/>
      <c r="Q504" s="157"/>
      <c r="R504" s="157"/>
      <c r="S504" s="157"/>
      <c r="T504" s="157"/>
      <c r="U504" s="157"/>
      <c r="V504" s="157"/>
    </row>
    <row r="505">
      <c r="A505" s="157"/>
      <c r="J505" s="157"/>
      <c r="K505" s="157"/>
      <c r="L505" s="79"/>
      <c r="M505" s="157"/>
      <c r="N505" s="157"/>
      <c r="O505" s="157"/>
      <c r="P505" s="157"/>
      <c r="Q505" s="157"/>
      <c r="R505" s="157"/>
      <c r="S505" s="157"/>
      <c r="T505" s="157"/>
      <c r="U505" s="157"/>
      <c r="V505" s="157"/>
    </row>
    <row r="506">
      <c r="A506" s="157"/>
      <c r="J506" s="157"/>
      <c r="K506" s="157"/>
      <c r="L506" s="79"/>
      <c r="M506" s="157"/>
      <c r="N506" s="157"/>
      <c r="O506" s="157"/>
      <c r="P506" s="157"/>
      <c r="Q506" s="157"/>
      <c r="R506" s="157"/>
      <c r="S506" s="157"/>
      <c r="T506" s="157"/>
      <c r="U506" s="157"/>
      <c r="V506" s="157"/>
    </row>
    <row r="507">
      <c r="A507" s="157"/>
      <c r="J507" s="157"/>
      <c r="K507" s="157"/>
      <c r="L507" s="79"/>
      <c r="M507" s="157"/>
      <c r="N507" s="157"/>
      <c r="O507" s="157"/>
      <c r="P507" s="157"/>
      <c r="Q507" s="157"/>
      <c r="R507" s="157"/>
      <c r="S507" s="157"/>
      <c r="T507" s="157"/>
      <c r="U507" s="157"/>
      <c r="V507" s="157"/>
    </row>
    <row r="508">
      <c r="A508" s="157"/>
      <c r="J508" s="157"/>
      <c r="K508" s="157"/>
      <c r="L508" s="79"/>
      <c r="M508" s="157"/>
      <c r="N508" s="157"/>
      <c r="O508" s="157"/>
      <c r="P508" s="157"/>
      <c r="Q508" s="157"/>
      <c r="R508" s="157"/>
      <c r="S508" s="157"/>
      <c r="T508" s="157"/>
      <c r="U508" s="157"/>
      <c r="V508" s="157"/>
    </row>
    <row r="509">
      <c r="A509" s="157"/>
      <c r="J509" s="157"/>
      <c r="K509" s="157"/>
      <c r="L509" s="79"/>
      <c r="M509" s="157"/>
      <c r="N509" s="157"/>
      <c r="O509" s="157"/>
      <c r="P509" s="157"/>
      <c r="Q509" s="157"/>
      <c r="R509" s="157"/>
      <c r="S509" s="157"/>
      <c r="T509" s="157"/>
      <c r="U509" s="157"/>
      <c r="V509" s="157"/>
    </row>
    <row r="510">
      <c r="A510" s="157"/>
      <c r="J510" s="157"/>
      <c r="K510" s="157"/>
      <c r="L510" s="79"/>
      <c r="M510" s="157"/>
      <c r="N510" s="157"/>
      <c r="O510" s="157"/>
      <c r="P510" s="157"/>
      <c r="Q510" s="157"/>
      <c r="R510" s="157"/>
      <c r="S510" s="157"/>
      <c r="T510" s="157"/>
      <c r="U510" s="157"/>
      <c r="V510" s="157"/>
    </row>
    <row r="511">
      <c r="A511" s="157"/>
      <c r="J511" s="157"/>
      <c r="K511" s="157"/>
      <c r="L511" s="79"/>
      <c r="M511" s="157"/>
      <c r="N511" s="157"/>
      <c r="O511" s="157"/>
      <c r="P511" s="157"/>
      <c r="Q511" s="157"/>
      <c r="R511" s="157"/>
      <c r="S511" s="157"/>
      <c r="T511" s="157"/>
      <c r="U511" s="157"/>
      <c r="V511" s="157"/>
    </row>
    <row r="512">
      <c r="A512" s="157"/>
      <c r="J512" s="157"/>
      <c r="K512" s="157"/>
      <c r="L512" s="79"/>
      <c r="M512" s="157"/>
      <c r="N512" s="157"/>
      <c r="O512" s="157"/>
      <c r="P512" s="157"/>
      <c r="Q512" s="157"/>
      <c r="R512" s="157"/>
      <c r="S512" s="157"/>
      <c r="T512" s="157"/>
      <c r="U512" s="157"/>
      <c r="V512" s="157"/>
    </row>
    <row r="513">
      <c r="A513" s="157"/>
      <c r="J513" s="157"/>
      <c r="K513" s="157"/>
      <c r="L513" s="79"/>
      <c r="M513" s="157"/>
      <c r="N513" s="157"/>
      <c r="O513" s="157"/>
      <c r="P513" s="157"/>
      <c r="Q513" s="157"/>
      <c r="R513" s="157"/>
      <c r="S513" s="157"/>
      <c r="T513" s="157"/>
      <c r="U513" s="157"/>
      <c r="V513" s="157"/>
    </row>
    <row r="514">
      <c r="A514" s="157"/>
      <c r="J514" s="157"/>
      <c r="K514" s="157"/>
      <c r="L514" s="79"/>
      <c r="M514" s="157"/>
      <c r="N514" s="157"/>
      <c r="O514" s="157"/>
      <c r="P514" s="157"/>
      <c r="Q514" s="157"/>
      <c r="R514" s="157"/>
      <c r="S514" s="157"/>
      <c r="T514" s="157"/>
      <c r="U514" s="157"/>
      <c r="V514" s="157"/>
    </row>
    <row r="515">
      <c r="A515" s="157"/>
      <c r="J515" s="157"/>
      <c r="K515" s="157"/>
      <c r="L515" s="79"/>
      <c r="M515" s="157"/>
      <c r="N515" s="157"/>
      <c r="O515" s="157"/>
      <c r="P515" s="157"/>
      <c r="Q515" s="157"/>
      <c r="R515" s="157"/>
      <c r="S515" s="157"/>
      <c r="T515" s="157"/>
      <c r="U515" s="157"/>
      <c r="V515" s="157"/>
    </row>
    <row r="516">
      <c r="A516" s="157"/>
      <c r="J516" s="157"/>
      <c r="K516" s="157"/>
      <c r="L516" s="79"/>
      <c r="M516" s="157"/>
      <c r="N516" s="157"/>
      <c r="O516" s="157"/>
      <c r="P516" s="157"/>
      <c r="Q516" s="157"/>
      <c r="R516" s="157"/>
      <c r="S516" s="157"/>
      <c r="T516" s="157"/>
      <c r="U516" s="157"/>
      <c r="V516" s="157"/>
    </row>
    <row r="517">
      <c r="A517" s="157"/>
      <c r="J517" s="157"/>
      <c r="K517" s="157"/>
      <c r="L517" s="79"/>
      <c r="M517" s="157"/>
      <c r="N517" s="157"/>
      <c r="O517" s="157"/>
      <c r="P517" s="157"/>
      <c r="Q517" s="157"/>
      <c r="R517" s="157"/>
      <c r="S517" s="157"/>
      <c r="T517" s="157"/>
      <c r="U517" s="157"/>
      <c r="V517" s="157"/>
    </row>
    <row r="518">
      <c r="A518" s="157"/>
      <c r="J518" s="157"/>
      <c r="K518" s="157"/>
      <c r="L518" s="79"/>
      <c r="M518" s="157"/>
      <c r="N518" s="157"/>
      <c r="O518" s="157"/>
      <c r="P518" s="157"/>
      <c r="Q518" s="157"/>
      <c r="R518" s="157"/>
      <c r="S518" s="157"/>
      <c r="T518" s="157"/>
      <c r="U518" s="157"/>
      <c r="V518" s="157"/>
    </row>
    <row r="519">
      <c r="A519" s="157"/>
      <c r="J519" s="157"/>
      <c r="K519" s="157"/>
      <c r="L519" s="79"/>
      <c r="M519" s="157"/>
      <c r="N519" s="157"/>
      <c r="O519" s="157"/>
      <c r="P519" s="157"/>
      <c r="Q519" s="157"/>
      <c r="R519" s="157"/>
      <c r="S519" s="157"/>
      <c r="T519" s="157"/>
      <c r="U519" s="157"/>
      <c r="V519" s="157"/>
    </row>
    <row r="520">
      <c r="A520" s="157"/>
      <c r="J520" s="157"/>
      <c r="K520" s="157"/>
      <c r="L520" s="79"/>
      <c r="M520" s="157"/>
      <c r="N520" s="157"/>
      <c r="O520" s="157"/>
      <c r="P520" s="157"/>
      <c r="Q520" s="157"/>
      <c r="R520" s="157"/>
      <c r="S520" s="157"/>
      <c r="T520" s="157"/>
      <c r="U520" s="157"/>
      <c r="V520" s="157"/>
    </row>
    <row r="521">
      <c r="A521" s="157"/>
      <c r="J521" s="157"/>
      <c r="K521" s="157"/>
      <c r="L521" s="79"/>
      <c r="M521" s="157"/>
      <c r="N521" s="157"/>
      <c r="O521" s="157"/>
      <c r="P521" s="157"/>
      <c r="Q521" s="157"/>
      <c r="R521" s="157"/>
      <c r="S521" s="157"/>
      <c r="T521" s="157"/>
      <c r="U521" s="157"/>
      <c r="V521" s="157"/>
    </row>
    <row r="522">
      <c r="A522" s="157"/>
      <c r="J522" s="157"/>
      <c r="K522" s="157"/>
      <c r="L522" s="79"/>
      <c r="M522" s="157"/>
      <c r="N522" s="157"/>
      <c r="O522" s="157"/>
      <c r="P522" s="157"/>
      <c r="Q522" s="157"/>
      <c r="R522" s="157"/>
      <c r="S522" s="157"/>
      <c r="T522" s="157"/>
      <c r="U522" s="157"/>
      <c r="V522" s="157"/>
    </row>
    <row r="523">
      <c r="A523" s="157"/>
      <c r="J523" s="157"/>
      <c r="K523" s="157"/>
      <c r="L523" s="79"/>
      <c r="M523" s="157"/>
      <c r="N523" s="157"/>
      <c r="O523" s="157"/>
      <c r="P523" s="157"/>
      <c r="Q523" s="157"/>
      <c r="R523" s="157"/>
      <c r="S523" s="157"/>
      <c r="T523" s="157"/>
      <c r="U523" s="157"/>
      <c r="V523" s="157"/>
    </row>
    <row r="524">
      <c r="A524" s="157"/>
      <c r="J524" s="157"/>
      <c r="K524" s="157"/>
      <c r="L524" s="79"/>
      <c r="M524" s="157"/>
      <c r="N524" s="157"/>
      <c r="O524" s="157"/>
      <c r="P524" s="157"/>
      <c r="Q524" s="157"/>
      <c r="R524" s="157"/>
      <c r="S524" s="157"/>
      <c r="T524" s="157"/>
      <c r="U524" s="157"/>
      <c r="V524" s="157"/>
    </row>
    <row r="525">
      <c r="A525" s="157"/>
      <c r="J525" s="157"/>
      <c r="K525" s="157"/>
      <c r="L525" s="79"/>
      <c r="M525" s="157"/>
      <c r="N525" s="157"/>
      <c r="O525" s="157"/>
      <c r="P525" s="157"/>
      <c r="Q525" s="157"/>
      <c r="R525" s="157"/>
      <c r="S525" s="157"/>
      <c r="T525" s="157"/>
      <c r="U525" s="157"/>
      <c r="V525" s="157"/>
    </row>
    <row r="526">
      <c r="A526" s="157"/>
      <c r="J526" s="157"/>
      <c r="K526" s="157"/>
      <c r="L526" s="79"/>
      <c r="M526" s="157"/>
      <c r="N526" s="157"/>
      <c r="O526" s="157"/>
      <c r="P526" s="157"/>
      <c r="Q526" s="157"/>
      <c r="R526" s="157"/>
      <c r="S526" s="157"/>
      <c r="T526" s="157"/>
      <c r="U526" s="157"/>
      <c r="V526" s="157"/>
    </row>
    <row r="527">
      <c r="A527" s="157"/>
      <c r="J527" s="157"/>
      <c r="K527" s="157"/>
      <c r="L527" s="79"/>
      <c r="M527" s="157"/>
      <c r="N527" s="157"/>
      <c r="O527" s="157"/>
      <c r="P527" s="157"/>
      <c r="Q527" s="157"/>
      <c r="R527" s="157"/>
      <c r="S527" s="157"/>
      <c r="T527" s="157"/>
      <c r="U527" s="157"/>
      <c r="V527" s="157"/>
    </row>
    <row r="528">
      <c r="A528" s="157"/>
      <c r="J528" s="157"/>
      <c r="K528" s="157"/>
      <c r="L528" s="79"/>
      <c r="M528" s="157"/>
      <c r="N528" s="157"/>
      <c r="O528" s="157"/>
      <c r="P528" s="157"/>
      <c r="Q528" s="157"/>
      <c r="R528" s="157"/>
      <c r="S528" s="157"/>
      <c r="T528" s="157"/>
      <c r="U528" s="157"/>
      <c r="V528" s="157"/>
    </row>
    <row r="529">
      <c r="A529" s="157"/>
      <c r="J529" s="157"/>
      <c r="K529" s="157"/>
      <c r="L529" s="79"/>
      <c r="M529" s="157"/>
      <c r="N529" s="157"/>
      <c r="O529" s="157"/>
      <c r="P529" s="157"/>
      <c r="Q529" s="157"/>
      <c r="R529" s="157"/>
      <c r="S529" s="157"/>
      <c r="T529" s="157"/>
      <c r="U529" s="157"/>
      <c r="V529" s="157"/>
    </row>
    <row r="530">
      <c r="A530" s="157"/>
      <c r="J530" s="157"/>
      <c r="K530" s="157"/>
      <c r="L530" s="79"/>
      <c r="M530" s="157"/>
      <c r="N530" s="157"/>
      <c r="O530" s="157"/>
      <c r="P530" s="157"/>
      <c r="Q530" s="157"/>
      <c r="R530" s="157"/>
      <c r="S530" s="157"/>
      <c r="T530" s="157"/>
      <c r="U530" s="157"/>
      <c r="V530" s="157"/>
    </row>
    <row r="531">
      <c r="A531" s="157"/>
      <c r="J531" s="157"/>
      <c r="K531" s="157"/>
      <c r="L531" s="79"/>
      <c r="M531" s="157"/>
      <c r="N531" s="157"/>
      <c r="O531" s="157"/>
      <c r="P531" s="157"/>
      <c r="Q531" s="157"/>
      <c r="R531" s="157"/>
      <c r="S531" s="157"/>
      <c r="T531" s="157"/>
      <c r="U531" s="157"/>
      <c r="V531" s="157"/>
    </row>
    <row r="532">
      <c r="A532" s="157"/>
      <c r="J532" s="157"/>
      <c r="K532" s="157"/>
      <c r="L532" s="79"/>
      <c r="M532" s="157"/>
      <c r="N532" s="157"/>
      <c r="O532" s="157"/>
      <c r="P532" s="157"/>
      <c r="Q532" s="157"/>
      <c r="R532" s="157"/>
      <c r="S532" s="157"/>
      <c r="T532" s="157"/>
      <c r="U532" s="157"/>
      <c r="V532" s="157"/>
    </row>
    <row r="533">
      <c r="A533" s="157"/>
      <c r="J533" s="157"/>
      <c r="K533" s="157"/>
      <c r="L533" s="79"/>
      <c r="M533" s="157"/>
      <c r="N533" s="157"/>
      <c r="O533" s="157"/>
      <c r="P533" s="157"/>
      <c r="Q533" s="157"/>
      <c r="R533" s="157"/>
      <c r="S533" s="157"/>
      <c r="T533" s="157"/>
      <c r="U533" s="157"/>
      <c r="V533" s="157"/>
    </row>
    <row r="534">
      <c r="A534" s="157"/>
      <c r="J534" s="157"/>
      <c r="K534" s="157"/>
      <c r="L534" s="79"/>
      <c r="M534" s="157"/>
      <c r="N534" s="157"/>
      <c r="O534" s="157"/>
      <c r="P534" s="157"/>
      <c r="Q534" s="157"/>
      <c r="R534" s="157"/>
      <c r="S534" s="157"/>
      <c r="T534" s="157"/>
      <c r="U534" s="157"/>
      <c r="V534" s="157"/>
    </row>
    <row r="535">
      <c r="A535" s="157"/>
      <c r="J535" s="157"/>
      <c r="K535" s="157"/>
      <c r="L535" s="79"/>
      <c r="M535" s="157"/>
      <c r="N535" s="157"/>
      <c r="O535" s="157"/>
      <c r="P535" s="157"/>
      <c r="Q535" s="157"/>
      <c r="R535" s="157"/>
      <c r="S535" s="157"/>
      <c r="T535" s="157"/>
      <c r="U535" s="157"/>
      <c r="V535" s="157"/>
    </row>
    <row r="536">
      <c r="A536" s="157"/>
      <c r="J536" s="157"/>
      <c r="K536" s="157"/>
      <c r="L536" s="79"/>
      <c r="M536" s="157"/>
      <c r="N536" s="157"/>
      <c r="O536" s="157"/>
      <c r="P536" s="157"/>
      <c r="Q536" s="157"/>
      <c r="R536" s="157"/>
      <c r="S536" s="157"/>
      <c r="T536" s="157"/>
      <c r="U536" s="157"/>
      <c r="V536" s="157"/>
    </row>
    <row r="537">
      <c r="A537" s="157"/>
      <c r="J537" s="157"/>
      <c r="K537" s="157"/>
      <c r="L537" s="79"/>
      <c r="M537" s="157"/>
      <c r="N537" s="157"/>
      <c r="O537" s="157"/>
      <c r="P537" s="157"/>
      <c r="Q537" s="157"/>
      <c r="R537" s="157"/>
      <c r="S537" s="157"/>
      <c r="T537" s="157"/>
      <c r="U537" s="157"/>
      <c r="V537" s="157"/>
    </row>
    <row r="538">
      <c r="A538" s="157"/>
      <c r="J538" s="157"/>
      <c r="K538" s="157"/>
      <c r="L538" s="79"/>
      <c r="M538" s="157"/>
      <c r="N538" s="157"/>
      <c r="O538" s="157"/>
      <c r="P538" s="157"/>
      <c r="Q538" s="157"/>
      <c r="R538" s="157"/>
      <c r="S538" s="157"/>
      <c r="T538" s="157"/>
      <c r="U538" s="157"/>
      <c r="V538" s="157"/>
    </row>
    <row r="539">
      <c r="A539" s="157"/>
      <c r="J539" s="157"/>
      <c r="K539" s="157"/>
      <c r="L539" s="79"/>
      <c r="M539" s="157"/>
      <c r="N539" s="157"/>
      <c r="O539" s="157"/>
      <c r="P539" s="157"/>
      <c r="Q539" s="157"/>
      <c r="R539" s="157"/>
      <c r="S539" s="157"/>
      <c r="T539" s="157"/>
      <c r="U539" s="157"/>
      <c r="V539" s="157"/>
    </row>
    <row r="540">
      <c r="A540" s="157"/>
      <c r="J540" s="157"/>
      <c r="K540" s="157"/>
      <c r="L540" s="79"/>
      <c r="M540" s="157"/>
      <c r="N540" s="157"/>
      <c r="O540" s="157"/>
      <c r="P540" s="157"/>
      <c r="Q540" s="157"/>
      <c r="R540" s="157"/>
      <c r="S540" s="157"/>
      <c r="T540" s="157"/>
      <c r="U540" s="157"/>
      <c r="V540" s="157"/>
    </row>
    <row r="541">
      <c r="A541" s="157"/>
      <c r="J541" s="157"/>
      <c r="K541" s="157"/>
      <c r="L541" s="79"/>
      <c r="M541" s="157"/>
      <c r="N541" s="157"/>
      <c r="O541" s="157"/>
      <c r="P541" s="157"/>
      <c r="Q541" s="157"/>
      <c r="R541" s="157"/>
      <c r="S541" s="157"/>
      <c r="T541" s="157"/>
      <c r="U541" s="157"/>
      <c r="V541" s="157"/>
    </row>
    <row r="542">
      <c r="A542" s="157"/>
      <c r="J542" s="157"/>
      <c r="K542" s="157"/>
      <c r="L542" s="79"/>
      <c r="M542" s="157"/>
      <c r="N542" s="157"/>
      <c r="O542" s="157"/>
      <c r="P542" s="157"/>
      <c r="Q542" s="157"/>
      <c r="R542" s="157"/>
      <c r="S542" s="157"/>
      <c r="T542" s="157"/>
      <c r="U542" s="157"/>
      <c r="V542" s="157"/>
    </row>
    <row r="543">
      <c r="A543" s="157"/>
      <c r="J543" s="157"/>
      <c r="K543" s="157"/>
      <c r="L543" s="79"/>
      <c r="M543" s="157"/>
      <c r="N543" s="157"/>
      <c r="O543" s="157"/>
      <c r="P543" s="157"/>
      <c r="Q543" s="157"/>
      <c r="R543" s="157"/>
      <c r="S543" s="157"/>
      <c r="T543" s="157"/>
      <c r="U543" s="157"/>
      <c r="V543" s="157"/>
    </row>
    <row r="544">
      <c r="A544" s="157"/>
      <c r="J544" s="157"/>
      <c r="K544" s="157"/>
      <c r="L544" s="79"/>
      <c r="M544" s="157"/>
      <c r="N544" s="157"/>
      <c r="O544" s="157"/>
      <c r="P544" s="157"/>
      <c r="Q544" s="157"/>
      <c r="R544" s="157"/>
      <c r="S544" s="157"/>
      <c r="T544" s="157"/>
      <c r="U544" s="157"/>
      <c r="V544" s="157"/>
    </row>
    <row r="545">
      <c r="A545" s="157"/>
      <c r="J545" s="157"/>
      <c r="K545" s="157"/>
      <c r="L545" s="79"/>
      <c r="M545" s="157"/>
      <c r="N545" s="157"/>
      <c r="O545" s="157"/>
      <c r="P545" s="157"/>
      <c r="Q545" s="157"/>
      <c r="R545" s="157"/>
      <c r="S545" s="157"/>
      <c r="T545" s="157"/>
      <c r="U545" s="157"/>
      <c r="V545" s="157"/>
    </row>
    <row r="546">
      <c r="A546" s="157"/>
      <c r="J546" s="157"/>
      <c r="K546" s="157"/>
      <c r="L546" s="79"/>
      <c r="M546" s="157"/>
      <c r="N546" s="157"/>
      <c r="O546" s="157"/>
      <c r="P546" s="157"/>
      <c r="Q546" s="157"/>
      <c r="R546" s="157"/>
      <c r="S546" s="157"/>
      <c r="T546" s="157"/>
      <c r="U546" s="157"/>
      <c r="V546" s="157"/>
    </row>
    <row r="547">
      <c r="A547" s="157"/>
      <c r="J547" s="157"/>
      <c r="K547" s="157"/>
      <c r="L547" s="79"/>
      <c r="M547" s="157"/>
      <c r="N547" s="157"/>
      <c r="O547" s="157"/>
      <c r="P547" s="157"/>
      <c r="Q547" s="157"/>
      <c r="R547" s="157"/>
      <c r="S547" s="157"/>
      <c r="T547" s="157"/>
      <c r="U547" s="157"/>
      <c r="V547" s="157"/>
    </row>
    <row r="548">
      <c r="A548" s="157"/>
      <c r="J548" s="157"/>
      <c r="K548" s="157"/>
      <c r="L548" s="79"/>
      <c r="M548" s="157"/>
      <c r="N548" s="157"/>
      <c r="O548" s="157"/>
      <c r="P548" s="157"/>
      <c r="Q548" s="157"/>
      <c r="R548" s="157"/>
      <c r="S548" s="157"/>
      <c r="T548" s="157"/>
      <c r="U548" s="157"/>
      <c r="V548" s="157"/>
    </row>
    <row r="549">
      <c r="A549" s="157"/>
      <c r="J549" s="157"/>
      <c r="K549" s="157"/>
      <c r="L549" s="79"/>
      <c r="M549" s="157"/>
      <c r="N549" s="157"/>
      <c r="O549" s="157"/>
      <c r="P549" s="157"/>
      <c r="Q549" s="157"/>
      <c r="R549" s="157"/>
      <c r="S549" s="157"/>
      <c r="T549" s="157"/>
      <c r="U549" s="157"/>
      <c r="V549" s="157"/>
    </row>
    <row r="550">
      <c r="A550" s="157"/>
      <c r="J550" s="157"/>
      <c r="K550" s="157"/>
      <c r="L550" s="79"/>
      <c r="M550" s="157"/>
      <c r="N550" s="157"/>
      <c r="O550" s="157"/>
      <c r="P550" s="157"/>
      <c r="Q550" s="157"/>
      <c r="R550" s="157"/>
      <c r="S550" s="157"/>
      <c r="T550" s="157"/>
      <c r="U550" s="157"/>
      <c r="V550" s="157"/>
    </row>
    <row r="551">
      <c r="A551" s="157"/>
      <c r="J551" s="157"/>
      <c r="K551" s="157"/>
      <c r="L551" s="79"/>
      <c r="M551" s="157"/>
      <c r="N551" s="157"/>
      <c r="O551" s="157"/>
      <c r="P551" s="157"/>
      <c r="Q551" s="157"/>
      <c r="R551" s="157"/>
      <c r="S551" s="157"/>
      <c r="T551" s="157"/>
      <c r="U551" s="157"/>
      <c r="V551" s="157"/>
    </row>
    <row r="552">
      <c r="A552" s="157"/>
      <c r="J552" s="157"/>
      <c r="K552" s="157"/>
      <c r="L552" s="79"/>
      <c r="M552" s="157"/>
      <c r="N552" s="157"/>
      <c r="O552" s="157"/>
      <c r="P552" s="157"/>
      <c r="Q552" s="157"/>
      <c r="R552" s="157"/>
      <c r="S552" s="157"/>
      <c r="T552" s="157"/>
      <c r="U552" s="157"/>
      <c r="V552" s="157"/>
    </row>
    <row r="553">
      <c r="A553" s="157"/>
      <c r="J553" s="157"/>
      <c r="K553" s="157"/>
      <c r="L553" s="79"/>
      <c r="M553" s="157"/>
      <c r="N553" s="157"/>
      <c r="O553" s="157"/>
      <c r="P553" s="157"/>
      <c r="Q553" s="157"/>
      <c r="R553" s="157"/>
      <c r="S553" s="157"/>
      <c r="T553" s="157"/>
      <c r="U553" s="157"/>
      <c r="V553" s="157"/>
    </row>
    <row r="554">
      <c r="A554" s="157"/>
      <c r="J554" s="157"/>
      <c r="K554" s="157"/>
      <c r="L554" s="79"/>
      <c r="M554" s="157"/>
      <c r="N554" s="157"/>
      <c r="O554" s="157"/>
      <c r="P554" s="157"/>
      <c r="Q554" s="157"/>
      <c r="R554" s="157"/>
      <c r="S554" s="157"/>
      <c r="T554" s="157"/>
      <c r="U554" s="157"/>
      <c r="V554" s="157"/>
    </row>
    <row r="555">
      <c r="A555" s="157"/>
      <c r="J555" s="157"/>
      <c r="K555" s="157"/>
      <c r="L555" s="79"/>
      <c r="M555" s="157"/>
      <c r="N555" s="157"/>
      <c r="O555" s="157"/>
      <c r="P555" s="157"/>
      <c r="Q555" s="157"/>
      <c r="R555" s="157"/>
      <c r="S555" s="157"/>
      <c r="T555" s="157"/>
      <c r="U555" s="157"/>
      <c r="V555" s="157"/>
    </row>
    <row r="556">
      <c r="A556" s="157"/>
      <c r="J556" s="157"/>
      <c r="K556" s="157"/>
      <c r="L556" s="79"/>
      <c r="M556" s="157"/>
      <c r="N556" s="157"/>
      <c r="O556" s="157"/>
      <c r="P556" s="157"/>
      <c r="Q556" s="157"/>
      <c r="R556" s="157"/>
      <c r="S556" s="157"/>
      <c r="T556" s="157"/>
      <c r="U556" s="157"/>
      <c r="V556" s="157"/>
    </row>
    <row r="557">
      <c r="A557" s="157"/>
      <c r="J557" s="157"/>
      <c r="K557" s="157"/>
      <c r="L557" s="79"/>
      <c r="M557" s="157"/>
      <c r="N557" s="157"/>
      <c r="O557" s="157"/>
      <c r="P557" s="157"/>
      <c r="Q557" s="157"/>
      <c r="R557" s="157"/>
      <c r="S557" s="157"/>
      <c r="T557" s="157"/>
      <c r="U557" s="157"/>
      <c r="V557" s="157"/>
    </row>
    <row r="558">
      <c r="A558" s="157"/>
      <c r="J558" s="157"/>
      <c r="K558" s="157"/>
      <c r="L558" s="79"/>
      <c r="M558" s="157"/>
      <c r="N558" s="157"/>
      <c r="O558" s="157"/>
      <c r="P558" s="157"/>
      <c r="Q558" s="157"/>
      <c r="R558" s="157"/>
      <c r="S558" s="157"/>
      <c r="T558" s="157"/>
      <c r="U558" s="157"/>
      <c r="V558" s="157"/>
    </row>
    <row r="559">
      <c r="A559" s="157"/>
      <c r="J559" s="157"/>
      <c r="K559" s="157"/>
      <c r="L559" s="79"/>
      <c r="M559" s="157"/>
      <c r="N559" s="157"/>
      <c r="O559" s="157"/>
      <c r="P559" s="157"/>
      <c r="Q559" s="157"/>
      <c r="R559" s="157"/>
      <c r="S559" s="157"/>
      <c r="T559" s="157"/>
      <c r="U559" s="157"/>
      <c r="V559" s="157"/>
    </row>
    <row r="560">
      <c r="A560" s="157"/>
      <c r="J560" s="157"/>
      <c r="K560" s="157"/>
      <c r="L560" s="79"/>
      <c r="M560" s="157"/>
      <c r="N560" s="157"/>
      <c r="O560" s="157"/>
      <c r="P560" s="157"/>
      <c r="Q560" s="157"/>
      <c r="R560" s="157"/>
      <c r="S560" s="157"/>
      <c r="T560" s="157"/>
      <c r="U560" s="157"/>
      <c r="V560" s="157"/>
    </row>
    <row r="561">
      <c r="A561" s="157"/>
      <c r="J561" s="157"/>
      <c r="K561" s="157"/>
      <c r="L561" s="79"/>
      <c r="M561" s="157"/>
      <c r="N561" s="157"/>
      <c r="O561" s="157"/>
      <c r="P561" s="157"/>
      <c r="Q561" s="157"/>
      <c r="R561" s="157"/>
      <c r="S561" s="157"/>
      <c r="T561" s="157"/>
      <c r="U561" s="157"/>
      <c r="V561" s="157"/>
    </row>
    <row r="562">
      <c r="A562" s="157"/>
      <c r="J562" s="157"/>
      <c r="K562" s="157"/>
      <c r="L562" s="79"/>
      <c r="M562" s="157"/>
      <c r="N562" s="157"/>
      <c r="O562" s="157"/>
      <c r="P562" s="157"/>
      <c r="Q562" s="157"/>
      <c r="R562" s="157"/>
      <c r="S562" s="157"/>
      <c r="T562" s="157"/>
      <c r="U562" s="157"/>
      <c r="V562" s="157"/>
    </row>
    <row r="563">
      <c r="A563" s="157"/>
      <c r="J563" s="157"/>
      <c r="K563" s="157"/>
      <c r="L563" s="79"/>
      <c r="M563" s="157"/>
      <c r="N563" s="157"/>
      <c r="O563" s="157"/>
      <c r="P563" s="157"/>
      <c r="Q563" s="157"/>
      <c r="R563" s="157"/>
      <c r="S563" s="157"/>
      <c r="T563" s="157"/>
      <c r="U563" s="157"/>
      <c r="V563" s="157"/>
    </row>
    <row r="564">
      <c r="A564" s="157"/>
      <c r="J564" s="157"/>
      <c r="K564" s="157"/>
      <c r="L564" s="79"/>
      <c r="M564" s="157"/>
      <c r="N564" s="157"/>
      <c r="O564" s="157"/>
      <c r="P564" s="157"/>
      <c r="Q564" s="157"/>
      <c r="R564" s="157"/>
      <c r="S564" s="157"/>
      <c r="T564" s="157"/>
      <c r="U564" s="157"/>
      <c r="V564" s="157"/>
    </row>
    <row r="565">
      <c r="A565" s="157"/>
      <c r="J565" s="157"/>
      <c r="K565" s="157"/>
      <c r="L565" s="79"/>
      <c r="M565" s="157"/>
      <c r="N565" s="157"/>
      <c r="O565" s="157"/>
      <c r="P565" s="157"/>
      <c r="Q565" s="157"/>
      <c r="R565" s="157"/>
      <c r="S565" s="157"/>
      <c r="T565" s="157"/>
      <c r="U565" s="157"/>
      <c r="V565" s="157"/>
    </row>
    <row r="566">
      <c r="A566" s="157"/>
      <c r="J566" s="157"/>
      <c r="K566" s="157"/>
      <c r="L566" s="79"/>
      <c r="M566" s="157"/>
      <c r="N566" s="157"/>
      <c r="O566" s="157"/>
      <c r="P566" s="157"/>
      <c r="Q566" s="157"/>
      <c r="R566" s="157"/>
      <c r="S566" s="157"/>
      <c r="T566" s="157"/>
      <c r="U566" s="157"/>
      <c r="V566" s="157"/>
    </row>
    <row r="567">
      <c r="A567" s="157"/>
      <c r="J567" s="157"/>
      <c r="K567" s="157"/>
      <c r="L567" s="79"/>
      <c r="M567" s="157"/>
      <c r="N567" s="157"/>
      <c r="O567" s="157"/>
      <c r="P567" s="157"/>
      <c r="Q567" s="157"/>
      <c r="R567" s="157"/>
      <c r="S567" s="157"/>
      <c r="T567" s="157"/>
      <c r="U567" s="157"/>
      <c r="V567" s="157"/>
    </row>
    <row r="568">
      <c r="A568" s="157"/>
      <c r="J568" s="157"/>
      <c r="K568" s="157"/>
      <c r="L568" s="79"/>
      <c r="M568" s="157"/>
      <c r="N568" s="157"/>
      <c r="O568" s="157"/>
      <c r="P568" s="157"/>
      <c r="Q568" s="157"/>
      <c r="R568" s="157"/>
      <c r="S568" s="157"/>
      <c r="T568" s="157"/>
      <c r="U568" s="157"/>
      <c r="V568" s="157"/>
    </row>
    <row r="569">
      <c r="A569" s="157"/>
      <c r="J569" s="157"/>
      <c r="K569" s="157"/>
      <c r="L569" s="79"/>
      <c r="M569" s="157"/>
      <c r="N569" s="157"/>
      <c r="O569" s="157"/>
      <c r="P569" s="157"/>
      <c r="Q569" s="157"/>
      <c r="R569" s="157"/>
      <c r="S569" s="157"/>
      <c r="T569" s="157"/>
      <c r="U569" s="157"/>
      <c r="V569" s="157"/>
    </row>
    <row r="570">
      <c r="A570" s="157"/>
      <c r="J570" s="157"/>
      <c r="K570" s="157"/>
      <c r="L570" s="79"/>
      <c r="M570" s="157"/>
      <c r="N570" s="157"/>
      <c r="O570" s="157"/>
      <c r="P570" s="157"/>
      <c r="Q570" s="157"/>
      <c r="R570" s="157"/>
      <c r="S570" s="157"/>
      <c r="T570" s="157"/>
      <c r="U570" s="157"/>
      <c r="V570" s="157"/>
    </row>
    <row r="571">
      <c r="A571" s="157"/>
      <c r="J571" s="157"/>
      <c r="K571" s="157"/>
      <c r="L571" s="79"/>
      <c r="M571" s="157"/>
      <c r="N571" s="157"/>
      <c r="O571" s="157"/>
      <c r="P571" s="157"/>
      <c r="Q571" s="157"/>
      <c r="R571" s="157"/>
      <c r="S571" s="157"/>
      <c r="T571" s="157"/>
      <c r="U571" s="157"/>
      <c r="V571" s="157"/>
    </row>
    <row r="572">
      <c r="A572" s="157"/>
      <c r="J572" s="157"/>
      <c r="K572" s="157"/>
      <c r="L572" s="79"/>
      <c r="M572" s="157"/>
      <c r="N572" s="157"/>
      <c r="O572" s="157"/>
      <c r="P572" s="157"/>
      <c r="Q572" s="157"/>
      <c r="R572" s="157"/>
      <c r="S572" s="157"/>
      <c r="T572" s="157"/>
      <c r="U572" s="157"/>
      <c r="V572" s="157"/>
    </row>
    <row r="573">
      <c r="A573" s="157"/>
      <c r="J573" s="157"/>
      <c r="K573" s="157"/>
      <c r="L573" s="79"/>
      <c r="M573" s="157"/>
      <c r="N573" s="157"/>
      <c r="O573" s="157"/>
      <c r="P573" s="157"/>
      <c r="Q573" s="157"/>
      <c r="R573" s="157"/>
      <c r="S573" s="157"/>
      <c r="T573" s="157"/>
      <c r="U573" s="157"/>
      <c r="V573" s="157"/>
    </row>
    <row r="574">
      <c r="A574" s="157"/>
      <c r="J574" s="157"/>
      <c r="K574" s="157"/>
      <c r="L574" s="79"/>
      <c r="M574" s="157"/>
      <c r="N574" s="157"/>
      <c r="O574" s="157"/>
      <c r="P574" s="157"/>
      <c r="Q574" s="157"/>
      <c r="R574" s="157"/>
      <c r="S574" s="157"/>
      <c r="T574" s="157"/>
      <c r="U574" s="157"/>
      <c r="V574" s="157"/>
    </row>
    <row r="575">
      <c r="A575" s="157"/>
      <c r="J575" s="157"/>
      <c r="K575" s="157"/>
      <c r="L575" s="79"/>
      <c r="M575" s="157"/>
      <c r="N575" s="157"/>
      <c r="O575" s="157"/>
      <c r="P575" s="157"/>
      <c r="Q575" s="157"/>
      <c r="R575" s="157"/>
      <c r="S575" s="157"/>
      <c r="T575" s="157"/>
      <c r="U575" s="157"/>
      <c r="V575" s="157"/>
    </row>
    <row r="576">
      <c r="A576" s="157"/>
      <c r="J576" s="157"/>
      <c r="K576" s="157"/>
      <c r="L576" s="79"/>
      <c r="M576" s="157"/>
      <c r="N576" s="157"/>
      <c r="O576" s="157"/>
      <c r="P576" s="157"/>
      <c r="Q576" s="157"/>
      <c r="R576" s="157"/>
      <c r="S576" s="157"/>
      <c r="T576" s="157"/>
      <c r="U576" s="157"/>
      <c r="V576" s="157"/>
    </row>
    <row r="577">
      <c r="A577" s="157"/>
      <c r="J577" s="157"/>
      <c r="K577" s="157"/>
      <c r="L577" s="79"/>
      <c r="M577" s="157"/>
      <c r="N577" s="157"/>
      <c r="O577" s="157"/>
      <c r="P577" s="157"/>
      <c r="Q577" s="157"/>
      <c r="R577" s="157"/>
      <c r="S577" s="157"/>
      <c r="T577" s="157"/>
      <c r="U577" s="157"/>
      <c r="V577" s="157"/>
    </row>
    <row r="578">
      <c r="A578" s="157"/>
      <c r="J578" s="157"/>
      <c r="K578" s="157"/>
      <c r="L578" s="79"/>
      <c r="M578" s="157"/>
      <c r="N578" s="157"/>
      <c r="O578" s="157"/>
      <c r="P578" s="157"/>
      <c r="Q578" s="157"/>
      <c r="R578" s="157"/>
      <c r="S578" s="157"/>
      <c r="T578" s="157"/>
      <c r="U578" s="157"/>
      <c r="V578" s="157"/>
    </row>
    <row r="579">
      <c r="A579" s="157"/>
      <c r="J579" s="157"/>
      <c r="K579" s="157"/>
      <c r="L579" s="79"/>
      <c r="M579" s="157"/>
      <c r="N579" s="157"/>
      <c r="O579" s="157"/>
      <c r="P579" s="157"/>
      <c r="Q579" s="157"/>
      <c r="R579" s="157"/>
      <c r="S579" s="157"/>
      <c r="T579" s="157"/>
      <c r="U579" s="157"/>
      <c r="V579" s="157"/>
    </row>
    <row r="580">
      <c r="A580" s="157"/>
      <c r="J580" s="157"/>
      <c r="K580" s="157"/>
      <c r="L580" s="79"/>
      <c r="M580" s="157"/>
      <c r="N580" s="157"/>
      <c r="O580" s="157"/>
      <c r="P580" s="157"/>
      <c r="Q580" s="157"/>
      <c r="R580" s="157"/>
      <c r="S580" s="157"/>
      <c r="T580" s="157"/>
      <c r="U580" s="157"/>
      <c r="V580" s="157"/>
    </row>
    <row r="581">
      <c r="A581" s="157"/>
      <c r="J581" s="157"/>
      <c r="K581" s="157"/>
      <c r="L581" s="79"/>
      <c r="M581" s="157"/>
      <c r="N581" s="157"/>
      <c r="O581" s="157"/>
      <c r="P581" s="157"/>
      <c r="Q581" s="157"/>
      <c r="R581" s="157"/>
      <c r="S581" s="157"/>
      <c r="T581" s="157"/>
      <c r="U581" s="157"/>
      <c r="V581" s="157"/>
    </row>
    <row r="582">
      <c r="A582" s="157"/>
      <c r="J582" s="157"/>
      <c r="K582" s="157"/>
      <c r="L582" s="79"/>
      <c r="M582" s="157"/>
      <c r="N582" s="157"/>
      <c r="O582" s="157"/>
      <c r="P582" s="157"/>
      <c r="Q582" s="157"/>
      <c r="R582" s="157"/>
      <c r="S582" s="157"/>
      <c r="T582" s="157"/>
      <c r="U582" s="157"/>
      <c r="V582" s="157"/>
    </row>
    <row r="583">
      <c r="A583" s="157"/>
      <c r="J583" s="157"/>
      <c r="K583" s="157"/>
      <c r="L583" s="79"/>
      <c r="M583" s="157"/>
      <c r="N583" s="157"/>
      <c r="O583" s="157"/>
      <c r="P583" s="157"/>
      <c r="Q583" s="157"/>
      <c r="R583" s="157"/>
      <c r="S583" s="157"/>
      <c r="T583" s="157"/>
      <c r="U583" s="157"/>
      <c r="V583" s="157"/>
    </row>
    <row r="584">
      <c r="A584" s="157"/>
      <c r="J584" s="157"/>
      <c r="K584" s="157"/>
      <c r="L584" s="79"/>
      <c r="M584" s="157"/>
      <c r="N584" s="157"/>
      <c r="O584" s="157"/>
      <c r="P584" s="157"/>
      <c r="Q584" s="157"/>
      <c r="R584" s="157"/>
      <c r="S584" s="157"/>
      <c r="T584" s="157"/>
      <c r="U584" s="157"/>
      <c r="V584" s="157"/>
    </row>
    <row r="585">
      <c r="A585" s="157"/>
      <c r="J585" s="157"/>
      <c r="K585" s="157"/>
      <c r="L585" s="79"/>
      <c r="M585" s="157"/>
      <c r="N585" s="157"/>
      <c r="O585" s="157"/>
      <c r="P585" s="157"/>
      <c r="Q585" s="157"/>
      <c r="R585" s="157"/>
      <c r="S585" s="157"/>
      <c r="T585" s="157"/>
      <c r="U585" s="157"/>
      <c r="V585" s="157"/>
    </row>
    <row r="586">
      <c r="A586" s="157"/>
      <c r="J586" s="157"/>
      <c r="K586" s="157"/>
      <c r="L586" s="79"/>
      <c r="M586" s="157"/>
      <c r="N586" s="157"/>
      <c r="O586" s="157"/>
      <c r="P586" s="157"/>
      <c r="Q586" s="157"/>
      <c r="R586" s="157"/>
      <c r="S586" s="157"/>
      <c r="T586" s="157"/>
      <c r="U586" s="157"/>
      <c r="V586" s="157"/>
    </row>
    <row r="587">
      <c r="A587" s="157"/>
      <c r="J587" s="157"/>
      <c r="K587" s="157"/>
      <c r="L587" s="79"/>
      <c r="M587" s="157"/>
      <c r="N587" s="157"/>
      <c r="O587" s="157"/>
      <c r="P587" s="157"/>
      <c r="Q587" s="157"/>
      <c r="R587" s="157"/>
      <c r="S587" s="157"/>
      <c r="T587" s="157"/>
      <c r="U587" s="157"/>
      <c r="V587" s="157"/>
    </row>
    <row r="588">
      <c r="A588" s="157"/>
      <c r="J588" s="157"/>
      <c r="K588" s="157"/>
      <c r="L588" s="79"/>
      <c r="M588" s="157"/>
      <c r="N588" s="157"/>
      <c r="O588" s="157"/>
      <c r="P588" s="157"/>
      <c r="Q588" s="157"/>
      <c r="R588" s="157"/>
      <c r="S588" s="157"/>
      <c r="T588" s="157"/>
      <c r="U588" s="157"/>
      <c r="V588" s="157"/>
    </row>
    <row r="589">
      <c r="A589" s="157"/>
      <c r="J589" s="157"/>
      <c r="K589" s="157"/>
      <c r="L589" s="79"/>
      <c r="M589" s="157"/>
      <c r="N589" s="157"/>
      <c r="O589" s="157"/>
      <c r="P589" s="157"/>
      <c r="Q589" s="157"/>
      <c r="R589" s="157"/>
      <c r="S589" s="157"/>
      <c r="T589" s="157"/>
      <c r="U589" s="157"/>
      <c r="V589" s="157"/>
    </row>
    <row r="590">
      <c r="A590" s="157"/>
      <c r="J590" s="157"/>
      <c r="K590" s="157"/>
      <c r="L590" s="79"/>
      <c r="M590" s="157"/>
      <c r="N590" s="157"/>
      <c r="O590" s="157"/>
      <c r="P590" s="157"/>
      <c r="Q590" s="157"/>
      <c r="R590" s="157"/>
      <c r="S590" s="157"/>
      <c r="T590" s="157"/>
      <c r="U590" s="157"/>
      <c r="V590" s="157"/>
    </row>
    <row r="591">
      <c r="A591" s="157"/>
      <c r="J591" s="157"/>
      <c r="K591" s="157"/>
      <c r="L591" s="79"/>
      <c r="M591" s="157"/>
      <c r="N591" s="157"/>
      <c r="O591" s="157"/>
      <c r="P591" s="157"/>
      <c r="Q591" s="157"/>
      <c r="R591" s="157"/>
      <c r="S591" s="157"/>
      <c r="T591" s="157"/>
      <c r="U591" s="157"/>
      <c r="V591" s="157"/>
    </row>
    <row r="592">
      <c r="A592" s="157"/>
      <c r="J592" s="157"/>
      <c r="K592" s="157"/>
      <c r="L592" s="79"/>
      <c r="M592" s="157"/>
      <c r="N592" s="157"/>
      <c r="O592" s="157"/>
      <c r="P592" s="157"/>
      <c r="Q592" s="157"/>
      <c r="R592" s="157"/>
      <c r="S592" s="157"/>
      <c r="T592" s="157"/>
      <c r="U592" s="157"/>
      <c r="V592" s="157"/>
    </row>
    <row r="593">
      <c r="A593" s="157"/>
      <c r="J593" s="157"/>
      <c r="K593" s="157"/>
      <c r="L593" s="79"/>
      <c r="M593" s="157"/>
      <c r="N593" s="157"/>
      <c r="O593" s="157"/>
      <c r="P593" s="157"/>
      <c r="Q593" s="157"/>
      <c r="R593" s="157"/>
      <c r="S593" s="157"/>
      <c r="T593" s="157"/>
      <c r="U593" s="157"/>
      <c r="V593" s="157"/>
    </row>
    <row r="594">
      <c r="A594" s="157"/>
      <c r="J594" s="157"/>
      <c r="K594" s="157"/>
      <c r="L594" s="79"/>
      <c r="M594" s="157"/>
      <c r="N594" s="157"/>
      <c r="O594" s="157"/>
      <c r="P594" s="157"/>
      <c r="Q594" s="157"/>
      <c r="R594" s="157"/>
      <c r="S594" s="157"/>
      <c r="T594" s="157"/>
      <c r="U594" s="157"/>
      <c r="V594" s="157"/>
    </row>
    <row r="595">
      <c r="A595" s="157"/>
      <c r="J595" s="157"/>
      <c r="K595" s="157"/>
      <c r="L595" s="79"/>
      <c r="M595" s="157"/>
      <c r="N595" s="157"/>
      <c r="O595" s="157"/>
      <c r="P595" s="157"/>
      <c r="Q595" s="157"/>
      <c r="R595" s="157"/>
      <c r="S595" s="157"/>
      <c r="T595" s="157"/>
      <c r="U595" s="157"/>
      <c r="V595" s="157"/>
    </row>
    <row r="596">
      <c r="A596" s="157"/>
      <c r="J596" s="157"/>
      <c r="K596" s="157"/>
      <c r="L596" s="79"/>
      <c r="M596" s="157"/>
      <c r="N596" s="157"/>
      <c r="O596" s="157"/>
      <c r="P596" s="157"/>
      <c r="Q596" s="157"/>
      <c r="R596" s="157"/>
      <c r="S596" s="157"/>
      <c r="T596" s="157"/>
      <c r="U596" s="157"/>
      <c r="V596" s="157"/>
    </row>
    <row r="597">
      <c r="A597" s="157"/>
      <c r="J597" s="157"/>
      <c r="K597" s="157"/>
      <c r="L597" s="79"/>
      <c r="M597" s="157"/>
      <c r="N597" s="157"/>
      <c r="O597" s="157"/>
      <c r="P597" s="157"/>
      <c r="Q597" s="157"/>
      <c r="R597" s="157"/>
      <c r="S597" s="157"/>
      <c r="T597" s="157"/>
      <c r="U597" s="157"/>
      <c r="V597" s="157"/>
    </row>
    <row r="598">
      <c r="A598" s="157"/>
      <c r="J598" s="157"/>
      <c r="K598" s="157"/>
      <c r="L598" s="79"/>
      <c r="M598" s="157"/>
      <c r="N598" s="157"/>
      <c r="O598" s="157"/>
      <c r="P598" s="157"/>
      <c r="Q598" s="157"/>
      <c r="R598" s="157"/>
      <c r="S598" s="157"/>
      <c r="T598" s="157"/>
      <c r="U598" s="157"/>
      <c r="V598" s="157"/>
    </row>
    <row r="599">
      <c r="A599" s="157"/>
      <c r="J599" s="157"/>
      <c r="K599" s="157"/>
      <c r="L599" s="79"/>
      <c r="M599" s="157"/>
      <c r="N599" s="157"/>
      <c r="O599" s="157"/>
      <c r="P599" s="157"/>
      <c r="Q599" s="157"/>
      <c r="R599" s="157"/>
      <c r="S599" s="157"/>
      <c r="T599" s="157"/>
      <c r="U599" s="157"/>
      <c r="V599" s="157"/>
    </row>
    <row r="600">
      <c r="A600" s="157"/>
      <c r="J600" s="157"/>
      <c r="K600" s="157"/>
      <c r="L600" s="79"/>
      <c r="M600" s="157"/>
      <c r="N600" s="157"/>
      <c r="O600" s="157"/>
      <c r="P600" s="157"/>
      <c r="Q600" s="157"/>
      <c r="R600" s="157"/>
      <c r="S600" s="157"/>
      <c r="T600" s="157"/>
      <c r="U600" s="157"/>
      <c r="V600" s="157"/>
    </row>
    <row r="601">
      <c r="A601" s="157"/>
      <c r="J601" s="157"/>
      <c r="K601" s="157"/>
      <c r="L601" s="79"/>
      <c r="M601" s="157"/>
      <c r="N601" s="157"/>
      <c r="O601" s="157"/>
      <c r="P601" s="157"/>
      <c r="Q601" s="157"/>
      <c r="R601" s="157"/>
      <c r="S601" s="157"/>
      <c r="T601" s="157"/>
      <c r="U601" s="157"/>
      <c r="V601" s="157"/>
    </row>
    <row r="602">
      <c r="A602" s="157"/>
      <c r="J602" s="157"/>
      <c r="K602" s="157"/>
      <c r="L602" s="79"/>
      <c r="M602" s="157"/>
      <c r="N602" s="157"/>
      <c r="O602" s="157"/>
      <c r="P602" s="157"/>
      <c r="Q602" s="157"/>
      <c r="R602" s="157"/>
      <c r="S602" s="157"/>
      <c r="T602" s="157"/>
      <c r="U602" s="157"/>
      <c r="V602" s="157"/>
    </row>
    <row r="603">
      <c r="A603" s="157"/>
      <c r="J603" s="157"/>
      <c r="K603" s="157"/>
      <c r="L603" s="79"/>
      <c r="M603" s="157"/>
      <c r="N603" s="157"/>
      <c r="O603" s="157"/>
      <c r="P603" s="157"/>
      <c r="Q603" s="157"/>
      <c r="R603" s="157"/>
      <c r="S603" s="157"/>
      <c r="T603" s="157"/>
      <c r="U603" s="157"/>
      <c r="V603" s="157"/>
    </row>
    <row r="604">
      <c r="A604" s="157"/>
      <c r="J604" s="157"/>
      <c r="K604" s="157"/>
      <c r="L604" s="79"/>
      <c r="M604" s="157"/>
      <c r="N604" s="157"/>
      <c r="O604" s="157"/>
      <c r="P604" s="157"/>
      <c r="Q604" s="157"/>
      <c r="R604" s="157"/>
      <c r="S604" s="157"/>
      <c r="T604" s="157"/>
      <c r="U604" s="157"/>
      <c r="V604" s="157"/>
    </row>
    <row r="605">
      <c r="A605" s="157"/>
      <c r="J605" s="157"/>
      <c r="K605" s="157"/>
      <c r="L605" s="79"/>
      <c r="M605" s="157"/>
      <c r="N605" s="157"/>
      <c r="O605" s="157"/>
      <c r="P605" s="157"/>
      <c r="Q605" s="157"/>
      <c r="R605" s="157"/>
      <c r="S605" s="157"/>
      <c r="T605" s="157"/>
      <c r="U605" s="157"/>
      <c r="V605" s="157"/>
    </row>
    <row r="606">
      <c r="A606" s="157"/>
      <c r="J606" s="157"/>
      <c r="K606" s="157"/>
      <c r="L606" s="79"/>
      <c r="M606" s="157"/>
      <c r="N606" s="157"/>
      <c r="O606" s="157"/>
      <c r="P606" s="157"/>
      <c r="Q606" s="157"/>
      <c r="R606" s="157"/>
      <c r="S606" s="157"/>
      <c r="T606" s="157"/>
      <c r="U606" s="157"/>
      <c r="V606" s="157"/>
    </row>
    <row r="607">
      <c r="A607" s="157"/>
      <c r="J607" s="157"/>
      <c r="K607" s="157"/>
      <c r="L607" s="79"/>
      <c r="M607" s="157"/>
      <c r="N607" s="157"/>
      <c r="O607" s="157"/>
      <c r="P607" s="157"/>
      <c r="Q607" s="157"/>
      <c r="R607" s="157"/>
      <c r="S607" s="157"/>
      <c r="T607" s="157"/>
      <c r="U607" s="157"/>
      <c r="V607" s="157"/>
    </row>
    <row r="608">
      <c r="A608" s="157"/>
      <c r="J608" s="157"/>
      <c r="K608" s="157"/>
      <c r="L608" s="79"/>
      <c r="M608" s="157"/>
      <c r="N608" s="157"/>
      <c r="O608" s="157"/>
      <c r="P608" s="157"/>
      <c r="Q608" s="157"/>
      <c r="R608" s="157"/>
      <c r="S608" s="157"/>
      <c r="T608" s="157"/>
      <c r="U608" s="157"/>
      <c r="V608" s="157"/>
    </row>
    <row r="609">
      <c r="A609" s="157"/>
      <c r="J609" s="157"/>
      <c r="K609" s="157"/>
      <c r="L609" s="79"/>
      <c r="M609" s="157"/>
      <c r="N609" s="157"/>
      <c r="O609" s="157"/>
      <c r="P609" s="157"/>
      <c r="Q609" s="157"/>
      <c r="R609" s="157"/>
      <c r="S609" s="157"/>
      <c r="T609" s="157"/>
      <c r="U609" s="157"/>
      <c r="V609" s="157"/>
    </row>
    <row r="610">
      <c r="A610" s="157"/>
      <c r="J610" s="157"/>
      <c r="K610" s="157"/>
      <c r="L610" s="79"/>
      <c r="M610" s="157"/>
      <c r="N610" s="157"/>
      <c r="O610" s="157"/>
      <c r="P610" s="157"/>
      <c r="Q610" s="157"/>
      <c r="R610" s="157"/>
      <c r="S610" s="157"/>
      <c r="T610" s="157"/>
      <c r="U610" s="157"/>
      <c r="V610" s="157"/>
    </row>
    <row r="611">
      <c r="A611" s="157"/>
      <c r="J611" s="157"/>
      <c r="K611" s="157"/>
      <c r="L611" s="79"/>
      <c r="M611" s="157"/>
      <c r="N611" s="157"/>
      <c r="O611" s="157"/>
      <c r="P611" s="157"/>
      <c r="Q611" s="157"/>
      <c r="R611" s="157"/>
      <c r="S611" s="157"/>
      <c r="T611" s="157"/>
      <c r="U611" s="157"/>
      <c r="V611" s="157"/>
    </row>
    <row r="612">
      <c r="A612" s="157"/>
      <c r="J612" s="157"/>
      <c r="K612" s="157"/>
      <c r="L612" s="79"/>
      <c r="M612" s="157"/>
      <c r="N612" s="157"/>
      <c r="O612" s="157"/>
      <c r="P612" s="157"/>
      <c r="Q612" s="157"/>
      <c r="R612" s="157"/>
      <c r="S612" s="157"/>
      <c r="T612" s="157"/>
      <c r="U612" s="157"/>
      <c r="V612" s="157"/>
    </row>
    <row r="613">
      <c r="A613" s="157"/>
      <c r="J613" s="157"/>
      <c r="K613" s="157"/>
      <c r="L613" s="79"/>
      <c r="M613" s="157"/>
      <c r="N613" s="157"/>
      <c r="O613" s="157"/>
      <c r="P613" s="157"/>
      <c r="Q613" s="157"/>
      <c r="R613" s="157"/>
      <c r="S613" s="157"/>
      <c r="T613" s="157"/>
      <c r="U613" s="157"/>
      <c r="V613" s="157"/>
    </row>
    <row r="614">
      <c r="A614" s="157"/>
      <c r="J614" s="157"/>
      <c r="K614" s="157"/>
      <c r="L614" s="79"/>
      <c r="M614" s="157"/>
      <c r="N614" s="157"/>
      <c r="O614" s="157"/>
      <c r="P614" s="157"/>
      <c r="Q614" s="157"/>
      <c r="R614" s="157"/>
      <c r="S614" s="157"/>
      <c r="T614" s="157"/>
      <c r="U614" s="157"/>
      <c r="V614" s="157"/>
    </row>
    <row r="615">
      <c r="A615" s="157"/>
      <c r="J615" s="157"/>
      <c r="K615" s="157"/>
      <c r="L615" s="79"/>
      <c r="M615" s="157"/>
      <c r="N615" s="157"/>
      <c r="O615" s="157"/>
      <c r="P615" s="157"/>
      <c r="Q615" s="157"/>
      <c r="R615" s="157"/>
      <c r="S615" s="157"/>
      <c r="T615" s="157"/>
      <c r="U615" s="157"/>
      <c r="V615" s="157"/>
    </row>
    <row r="616">
      <c r="A616" s="157"/>
      <c r="J616" s="157"/>
      <c r="K616" s="157"/>
      <c r="L616" s="79"/>
      <c r="M616" s="157"/>
      <c r="N616" s="157"/>
      <c r="O616" s="157"/>
      <c r="P616" s="157"/>
      <c r="Q616" s="157"/>
      <c r="R616" s="157"/>
      <c r="S616" s="157"/>
      <c r="T616" s="157"/>
      <c r="U616" s="157"/>
      <c r="V616" s="157"/>
    </row>
    <row r="617">
      <c r="A617" s="157"/>
      <c r="J617" s="157"/>
      <c r="K617" s="157"/>
      <c r="L617" s="79"/>
      <c r="M617" s="157"/>
      <c r="N617" s="157"/>
      <c r="O617" s="157"/>
      <c r="P617" s="157"/>
      <c r="Q617" s="157"/>
      <c r="R617" s="157"/>
      <c r="S617" s="157"/>
      <c r="T617" s="157"/>
      <c r="U617" s="157"/>
      <c r="V617" s="157"/>
    </row>
    <row r="618">
      <c r="A618" s="157"/>
      <c r="J618" s="157"/>
      <c r="K618" s="157"/>
      <c r="L618" s="79"/>
      <c r="M618" s="157"/>
      <c r="N618" s="157"/>
      <c r="O618" s="157"/>
      <c r="P618" s="157"/>
      <c r="Q618" s="157"/>
      <c r="R618" s="157"/>
      <c r="S618" s="157"/>
      <c r="T618" s="157"/>
      <c r="U618" s="157"/>
      <c r="V618" s="157"/>
    </row>
    <row r="619">
      <c r="A619" s="157"/>
      <c r="J619" s="157"/>
      <c r="K619" s="157"/>
      <c r="L619" s="79"/>
      <c r="M619" s="157"/>
      <c r="N619" s="157"/>
      <c r="O619" s="157"/>
      <c r="P619" s="157"/>
      <c r="Q619" s="157"/>
      <c r="R619" s="157"/>
      <c r="S619" s="157"/>
      <c r="T619" s="157"/>
      <c r="U619" s="157"/>
      <c r="V619" s="157"/>
    </row>
    <row r="620">
      <c r="A620" s="157"/>
      <c r="J620" s="157"/>
      <c r="K620" s="157"/>
      <c r="L620" s="79"/>
      <c r="M620" s="157"/>
      <c r="N620" s="157"/>
      <c r="O620" s="157"/>
      <c r="P620" s="157"/>
      <c r="Q620" s="157"/>
      <c r="R620" s="157"/>
      <c r="S620" s="157"/>
      <c r="T620" s="157"/>
      <c r="U620" s="157"/>
      <c r="V620" s="157"/>
    </row>
    <row r="621">
      <c r="A621" s="157"/>
      <c r="J621" s="157"/>
      <c r="K621" s="157"/>
      <c r="L621" s="79"/>
      <c r="M621" s="157"/>
      <c r="N621" s="157"/>
      <c r="O621" s="157"/>
      <c r="P621" s="157"/>
      <c r="Q621" s="157"/>
      <c r="R621" s="157"/>
      <c r="S621" s="157"/>
      <c r="T621" s="157"/>
      <c r="U621" s="157"/>
      <c r="V621" s="157"/>
    </row>
    <row r="622">
      <c r="A622" s="157"/>
      <c r="J622" s="157"/>
      <c r="K622" s="157"/>
      <c r="L622" s="79"/>
      <c r="M622" s="157"/>
      <c r="N622" s="157"/>
      <c r="O622" s="157"/>
      <c r="P622" s="157"/>
      <c r="Q622" s="157"/>
      <c r="R622" s="157"/>
      <c r="S622" s="157"/>
      <c r="T622" s="157"/>
      <c r="U622" s="157"/>
      <c r="V622" s="157"/>
    </row>
    <row r="623">
      <c r="A623" s="157"/>
      <c r="J623" s="157"/>
      <c r="K623" s="157"/>
      <c r="L623" s="79"/>
      <c r="M623" s="157"/>
      <c r="N623" s="157"/>
      <c r="O623" s="157"/>
      <c r="P623" s="157"/>
      <c r="Q623" s="157"/>
      <c r="R623" s="157"/>
      <c r="S623" s="157"/>
      <c r="T623" s="157"/>
      <c r="U623" s="157"/>
      <c r="V623" s="157"/>
    </row>
    <row r="624">
      <c r="A624" s="157"/>
      <c r="J624" s="157"/>
      <c r="K624" s="157"/>
      <c r="L624" s="79"/>
      <c r="M624" s="157"/>
      <c r="N624" s="157"/>
      <c r="O624" s="157"/>
      <c r="P624" s="157"/>
      <c r="Q624" s="157"/>
      <c r="R624" s="157"/>
      <c r="S624" s="157"/>
      <c r="T624" s="157"/>
      <c r="U624" s="157"/>
      <c r="V624" s="157"/>
    </row>
    <row r="625">
      <c r="A625" s="157"/>
      <c r="J625" s="157"/>
      <c r="K625" s="157"/>
      <c r="L625" s="79"/>
      <c r="M625" s="157"/>
      <c r="N625" s="157"/>
      <c r="O625" s="157"/>
      <c r="P625" s="157"/>
      <c r="Q625" s="157"/>
      <c r="R625" s="157"/>
      <c r="S625" s="157"/>
      <c r="T625" s="157"/>
      <c r="U625" s="157"/>
      <c r="V625" s="157"/>
    </row>
    <row r="626">
      <c r="A626" s="157"/>
      <c r="J626" s="157"/>
      <c r="K626" s="157"/>
      <c r="L626" s="79"/>
      <c r="M626" s="157"/>
      <c r="N626" s="157"/>
      <c r="O626" s="157"/>
      <c r="P626" s="157"/>
      <c r="Q626" s="157"/>
      <c r="R626" s="157"/>
      <c r="S626" s="157"/>
      <c r="T626" s="157"/>
      <c r="U626" s="157"/>
      <c r="V626" s="157"/>
    </row>
    <row r="627">
      <c r="A627" s="157"/>
      <c r="J627" s="157"/>
      <c r="K627" s="157"/>
      <c r="L627" s="79"/>
      <c r="M627" s="157"/>
      <c r="N627" s="157"/>
      <c r="O627" s="157"/>
      <c r="P627" s="157"/>
      <c r="Q627" s="157"/>
      <c r="R627" s="157"/>
      <c r="S627" s="157"/>
      <c r="T627" s="157"/>
      <c r="U627" s="157"/>
      <c r="V627" s="157"/>
    </row>
    <row r="628">
      <c r="A628" s="157"/>
      <c r="J628" s="157"/>
      <c r="K628" s="157"/>
      <c r="L628" s="79"/>
      <c r="M628" s="157"/>
      <c r="N628" s="157"/>
      <c r="O628" s="157"/>
      <c r="P628" s="157"/>
      <c r="Q628" s="157"/>
      <c r="R628" s="157"/>
      <c r="S628" s="157"/>
      <c r="T628" s="157"/>
      <c r="U628" s="157"/>
      <c r="V628" s="157"/>
    </row>
    <row r="629">
      <c r="A629" s="157"/>
      <c r="J629" s="157"/>
      <c r="K629" s="157"/>
      <c r="L629" s="79"/>
      <c r="M629" s="157"/>
      <c r="N629" s="157"/>
      <c r="O629" s="157"/>
      <c r="P629" s="157"/>
      <c r="Q629" s="157"/>
      <c r="R629" s="157"/>
      <c r="S629" s="157"/>
      <c r="T629" s="157"/>
      <c r="U629" s="157"/>
      <c r="V629" s="157"/>
    </row>
    <row r="630">
      <c r="A630" s="157"/>
      <c r="J630" s="157"/>
      <c r="K630" s="157"/>
      <c r="L630" s="79"/>
      <c r="M630" s="157"/>
      <c r="N630" s="157"/>
      <c r="O630" s="157"/>
      <c r="P630" s="157"/>
      <c r="Q630" s="157"/>
      <c r="R630" s="157"/>
      <c r="S630" s="157"/>
      <c r="T630" s="157"/>
      <c r="U630" s="157"/>
      <c r="V630" s="157"/>
    </row>
    <row r="631">
      <c r="A631" s="157"/>
      <c r="J631" s="157"/>
      <c r="K631" s="157"/>
      <c r="L631" s="79"/>
      <c r="M631" s="157"/>
      <c r="N631" s="157"/>
      <c r="O631" s="157"/>
      <c r="P631" s="157"/>
      <c r="Q631" s="157"/>
      <c r="R631" s="157"/>
      <c r="S631" s="157"/>
      <c r="T631" s="157"/>
      <c r="U631" s="157"/>
      <c r="V631" s="157"/>
    </row>
    <row r="632">
      <c r="A632" s="157"/>
      <c r="J632" s="157"/>
      <c r="K632" s="157"/>
      <c r="L632" s="79"/>
      <c r="M632" s="157"/>
      <c r="N632" s="157"/>
      <c r="O632" s="157"/>
      <c r="P632" s="157"/>
      <c r="Q632" s="157"/>
      <c r="R632" s="157"/>
      <c r="S632" s="157"/>
      <c r="T632" s="157"/>
      <c r="U632" s="157"/>
      <c r="V632" s="157"/>
    </row>
    <row r="633">
      <c r="A633" s="157"/>
      <c r="J633" s="157"/>
      <c r="K633" s="157"/>
      <c r="L633" s="79"/>
      <c r="M633" s="157"/>
      <c r="N633" s="157"/>
      <c r="O633" s="157"/>
      <c r="P633" s="157"/>
      <c r="Q633" s="157"/>
      <c r="R633" s="157"/>
      <c r="S633" s="157"/>
      <c r="T633" s="157"/>
      <c r="U633" s="157"/>
      <c r="V633" s="157"/>
    </row>
    <row r="634">
      <c r="A634" s="157"/>
      <c r="J634" s="157"/>
      <c r="K634" s="157"/>
      <c r="L634" s="79"/>
      <c r="M634" s="157"/>
      <c r="N634" s="157"/>
      <c r="O634" s="157"/>
      <c r="P634" s="157"/>
      <c r="Q634" s="157"/>
      <c r="R634" s="157"/>
      <c r="S634" s="157"/>
      <c r="T634" s="157"/>
      <c r="U634" s="157"/>
      <c r="V634" s="157"/>
    </row>
    <row r="635">
      <c r="A635" s="157"/>
      <c r="J635" s="157"/>
      <c r="K635" s="157"/>
      <c r="L635" s="79"/>
      <c r="M635" s="157"/>
      <c r="N635" s="157"/>
      <c r="O635" s="157"/>
      <c r="P635" s="157"/>
      <c r="Q635" s="157"/>
      <c r="R635" s="157"/>
      <c r="S635" s="157"/>
      <c r="T635" s="157"/>
      <c r="U635" s="157"/>
      <c r="V635" s="157"/>
    </row>
    <row r="636">
      <c r="A636" s="157"/>
      <c r="J636" s="157"/>
      <c r="K636" s="157"/>
      <c r="L636" s="79"/>
      <c r="M636" s="157"/>
      <c r="N636" s="157"/>
      <c r="O636" s="157"/>
      <c r="P636" s="157"/>
      <c r="Q636" s="157"/>
      <c r="R636" s="157"/>
      <c r="S636" s="157"/>
      <c r="T636" s="157"/>
      <c r="U636" s="157"/>
      <c r="V636" s="157"/>
    </row>
    <row r="637">
      <c r="A637" s="157"/>
      <c r="J637" s="157"/>
      <c r="K637" s="157"/>
      <c r="L637" s="79"/>
      <c r="M637" s="157"/>
      <c r="N637" s="157"/>
      <c r="O637" s="157"/>
      <c r="P637" s="157"/>
      <c r="Q637" s="157"/>
      <c r="R637" s="157"/>
      <c r="S637" s="157"/>
      <c r="T637" s="157"/>
      <c r="U637" s="157"/>
      <c r="V637" s="157"/>
    </row>
    <row r="638">
      <c r="A638" s="157"/>
      <c r="J638" s="157"/>
      <c r="K638" s="157"/>
      <c r="L638" s="79"/>
      <c r="M638" s="157"/>
      <c r="N638" s="157"/>
      <c r="O638" s="157"/>
      <c r="P638" s="157"/>
      <c r="Q638" s="157"/>
      <c r="R638" s="157"/>
      <c r="S638" s="157"/>
      <c r="T638" s="157"/>
      <c r="U638" s="157"/>
      <c r="V638" s="157"/>
    </row>
    <row r="639">
      <c r="A639" s="157"/>
      <c r="J639" s="157"/>
      <c r="K639" s="157"/>
      <c r="L639" s="79"/>
      <c r="M639" s="157"/>
      <c r="N639" s="157"/>
      <c r="O639" s="157"/>
      <c r="P639" s="157"/>
      <c r="Q639" s="157"/>
      <c r="R639" s="157"/>
      <c r="S639" s="157"/>
      <c r="T639" s="157"/>
      <c r="U639" s="157"/>
      <c r="V639" s="157"/>
    </row>
    <row r="640">
      <c r="A640" s="157"/>
      <c r="J640" s="157"/>
      <c r="K640" s="157"/>
      <c r="L640" s="79"/>
      <c r="M640" s="157"/>
      <c r="N640" s="157"/>
      <c r="O640" s="157"/>
      <c r="P640" s="157"/>
      <c r="Q640" s="157"/>
      <c r="R640" s="157"/>
      <c r="S640" s="157"/>
      <c r="T640" s="157"/>
      <c r="U640" s="157"/>
      <c r="V640" s="157"/>
    </row>
    <row r="641">
      <c r="A641" s="157"/>
      <c r="J641" s="157"/>
      <c r="K641" s="157"/>
      <c r="L641" s="79"/>
      <c r="M641" s="157"/>
      <c r="N641" s="157"/>
      <c r="O641" s="157"/>
      <c r="P641" s="157"/>
      <c r="Q641" s="157"/>
      <c r="R641" s="157"/>
      <c r="S641" s="157"/>
      <c r="T641" s="157"/>
      <c r="U641" s="157"/>
      <c r="V641" s="157"/>
    </row>
    <row r="642">
      <c r="A642" s="157"/>
      <c r="J642" s="157"/>
      <c r="K642" s="157"/>
      <c r="L642" s="79"/>
      <c r="M642" s="157"/>
      <c r="N642" s="157"/>
      <c r="O642" s="157"/>
      <c r="P642" s="157"/>
      <c r="Q642" s="157"/>
      <c r="R642" s="157"/>
      <c r="S642" s="157"/>
      <c r="T642" s="157"/>
      <c r="U642" s="157"/>
      <c r="V642" s="157"/>
    </row>
    <row r="643">
      <c r="A643" s="157"/>
      <c r="J643" s="157"/>
      <c r="K643" s="157"/>
      <c r="L643" s="79"/>
      <c r="M643" s="157"/>
      <c r="N643" s="157"/>
      <c r="O643" s="157"/>
      <c r="P643" s="157"/>
      <c r="Q643" s="157"/>
      <c r="R643" s="157"/>
      <c r="S643" s="157"/>
      <c r="T643" s="157"/>
      <c r="U643" s="157"/>
      <c r="V643" s="157"/>
    </row>
    <row r="644">
      <c r="A644" s="157"/>
      <c r="J644" s="157"/>
      <c r="K644" s="157"/>
      <c r="L644" s="79"/>
      <c r="M644" s="157"/>
      <c r="N644" s="157"/>
      <c r="O644" s="157"/>
      <c r="P644" s="157"/>
      <c r="Q644" s="157"/>
      <c r="R644" s="157"/>
      <c r="S644" s="157"/>
      <c r="T644" s="157"/>
      <c r="U644" s="157"/>
      <c r="V644" s="157"/>
    </row>
    <row r="645">
      <c r="A645" s="157"/>
      <c r="J645" s="157"/>
      <c r="K645" s="157"/>
      <c r="L645" s="79"/>
      <c r="M645" s="157"/>
      <c r="N645" s="157"/>
      <c r="O645" s="157"/>
      <c r="P645" s="157"/>
      <c r="Q645" s="157"/>
      <c r="R645" s="157"/>
      <c r="S645" s="157"/>
      <c r="T645" s="157"/>
      <c r="U645" s="157"/>
      <c r="V645" s="157"/>
    </row>
    <row r="646">
      <c r="A646" s="157"/>
      <c r="J646" s="157"/>
      <c r="K646" s="157"/>
      <c r="L646" s="79"/>
      <c r="M646" s="157"/>
      <c r="N646" s="157"/>
      <c r="O646" s="157"/>
      <c r="P646" s="157"/>
      <c r="Q646" s="157"/>
      <c r="R646" s="157"/>
      <c r="S646" s="157"/>
      <c r="T646" s="157"/>
      <c r="U646" s="157"/>
      <c r="V646" s="157"/>
    </row>
    <row r="647">
      <c r="A647" s="157"/>
      <c r="J647" s="157"/>
      <c r="K647" s="157"/>
      <c r="L647" s="79"/>
      <c r="M647" s="157"/>
      <c r="N647" s="157"/>
      <c r="O647" s="157"/>
      <c r="P647" s="157"/>
      <c r="Q647" s="157"/>
      <c r="R647" s="157"/>
      <c r="S647" s="157"/>
      <c r="T647" s="157"/>
      <c r="U647" s="157"/>
      <c r="V647" s="157"/>
    </row>
    <row r="648">
      <c r="A648" s="157"/>
      <c r="J648" s="157"/>
      <c r="K648" s="157"/>
      <c r="L648" s="79"/>
      <c r="M648" s="157"/>
      <c r="N648" s="157"/>
      <c r="O648" s="157"/>
      <c r="P648" s="157"/>
      <c r="Q648" s="157"/>
      <c r="R648" s="157"/>
      <c r="S648" s="157"/>
      <c r="T648" s="157"/>
      <c r="U648" s="157"/>
      <c r="V648" s="157"/>
    </row>
    <row r="649">
      <c r="A649" s="157"/>
      <c r="J649" s="157"/>
      <c r="K649" s="157"/>
      <c r="L649" s="79"/>
      <c r="M649" s="157"/>
      <c r="N649" s="157"/>
      <c r="O649" s="157"/>
      <c r="P649" s="157"/>
      <c r="Q649" s="157"/>
      <c r="R649" s="157"/>
      <c r="S649" s="157"/>
      <c r="T649" s="157"/>
      <c r="U649" s="157"/>
      <c r="V649" s="157"/>
    </row>
    <row r="650">
      <c r="A650" s="157"/>
      <c r="J650" s="157"/>
      <c r="K650" s="157"/>
      <c r="L650" s="79"/>
      <c r="M650" s="157"/>
      <c r="N650" s="157"/>
      <c r="O650" s="157"/>
      <c r="P650" s="157"/>
      <c r="Q650" s="157"/>
      <c r="R650" s="157"/>
      <c r="S650" s="157"/>
      <c r="T650" s="157"/>
      <c r="U650" s="157"/>
      <c r="V650" s="157"/>
    </row>
    <row r="651">
      <c r="A651" s="157"/>
      <c r="J651" s="157"/>
      <c r="K651" s="157"/>
      <c r="L651" s="79"/>
      <c r="M651" s="157"/>
      <c r="N651" s="157"/>
      <c r="O651" s="157"/>
      <c r="P651" s="157"/>
      <c r="Q651" s="157"/>
      <c r="R651" s="157"/>
      <c r="S651" s="157"/>
      <c r="T651" s="157"/>
      <c r="U651" s="157"/>
      <c r="V651" s="157"/>
    </row>
    <row r="652">
      <c r="A652" s="157"/>
      <c r="J652" s="157"/>
      <c r="K652" s="157"/>
      <c r="L652" s="79"/>
      <c r="M652" s="157"/>
      <c r="N652" s="157"/>
      <c r="O652" s="157"/>
      <c r="P652" s="157"/>
      <c r="Q652" s="157"/>
      <c r="R652" s="157"/>
      <c r="S652" s="157"/>
      <c r="T652" s="157"/>
      <c r="U652" s="157"/>
      <c r="V652" s="157"/>
    </row>
    <row r="653">
      <c r="A653" s="157"/>
      <c r="J653" s="157"/>
      <c r="K653" s="157"/>
      <c r="L653" s="79"/>
      <c r="M653" s="157"/>
      <c r="N653" s="157"/>
      <c r="O653" s="157"/>
      <c r="P653" s="157"/>
      <c r="Q653" s="157"/>
      <c r="R653" s="157"/>
      <c r="S653" s="157"/>
      <c r="T653" s="157"/>
      <c r="U653" s="157"/>
      <c r="V653" s="157"/>
    </row>
    <row r="654">
      <c r="A654" s="157"/>
      <c r="J654" s="157"/>
      <c r="K654" s="157"/>
      <c r="L654" s="79"/>
      <c r="M654" s="157"/>
      <c r="N654" s="157"/>
      <c r="O654" s="157"/>
      <c r="P654" s="157"/>
      <c r="Q654" s="157"/>
      <c r="R654" s="157"/>
      <c r="S654" s="157"/>
      <c r="T654" s="157"/>
      <c r="U654" s="157"/>
      <c r="V654" s="157"/>
    </row>
    <row r="655">
      <c r="A655" s="157"/>
      <c r="J655" s="157"/>
      <c r="K655" s="157"/>
      <c r="L655" s="79"/>
      <c r="M655" s="157"/>
      <c r="N655" s="157"/>
      <c r="O655" s="157"/>
      <c r="P655" s="157"/>
      <c r="Q655" s="157"/>
      <c r="R655" s="157"/>
      <c r="S655" s="157"/>
      <c r="T655" s="157"/>
      <c r="U655" s="157"/>
      <c r="V655" s="157"/>
    </row>
    <row r="656">
      <c r="A656" s="157"/>
      <c r="J656" s="157"/>
      <c r="K656" s="157"/>
      <c r="L656" s="79"/>
      <c r="M656" s="157"/>
      <c r="N656" s="157"/>
      <c r="O656" s="157"/>
      <c r="P656" s="157"/>
      <c r="Q656" s="157"/>
      <c r="R656" s="157"/>
      <c r="S656" s="157"/>
      <c r="T656" s="157"/>
      <c r="U656" s="157"/>
      <c r="V656" s="157"/>
    </row>
    <row r="657">
      <c r="A657" s="157"/>
      <c r="J657" s="157"/>
      <c r="K657" s="157"/>
      <c r="L657" s="79"/>
      <c r="M657" s="157"/>
      <c r="N657" s="157"/>
      <c r="O657" s="157"/>
      <c r="P657" s="157"/>
      <c r="Q657" s="157"/>
      <c r="R657" s="157"/>
      <c r="S657" s="157"/>
      <c r="T657" s="157"/>
      <c r="U657" s="157"/>
      <c r="V657" s="157"/>
    </row>
    <row r="658">
      <c r="A658" s="157"/>
      <c r="J658" s="157"/>
      <c r="K658" s="157"/>
      <c r="L658" s="79"/>
      <c r="M658" s="157"/>
      <c r="N658" s="157"/>
      <c r="O658" s="157"/>
      <c r="P658" s="157"/>
      <c r="Q658" s="157"/>
      <c r="R658" s="157"/>
      <c r="S658" s="157"/>
      <c r="T658" s="157"/>
      <c r="U658" s="157"/>
      <c r="V658" s="157"/>
    </row>
    <row r="659">
      <c r="A659" s="157"/>
      <c r="J659" s="157"/>
      <c r="K659" s="157"/>
      <c r="L659" s="79"/>
      <c r="M659" s="157"/>
      <c r="N659" s="157"/>
      <c r="O659" s="157"/>
      <c r="P659" s="157"/>
      <c r="Q659" s="157"/>
      <c r="R659" s="157"/>
      <c r="S659" s="157"/>
      <c r="T659" s="157"/>
      <c r="U659" s="157"/>
      <c r="V659" s="157"/>
    </row>
    <row r="660">
      <c r="A660" s="157"/>
      <c r="J660" s="157"/>
      <c r="K660" s="157"/>
      <c r="L660" s="79"/>
      <c r="M660" s="157"/>
      <c r="N660" s="157"/>
      <c r="O660" s="157"/>
      <c r="P660" s="157"/>
      <c r="Q660" s="157"/>
      <c r="R660" s="157"/>
      <c r="S660" s="157"/>
      <c r="T660" s="157"/>
      <c r="U660" s="157"/>
      <c r="V660" s="157"/>
    </row>
    <row r="661">
      <c r="A661" s="157"/>
      <c r="J661" s="157"/>
      <c r="K661" s="157"/>
      <c r="L661" s="79"/>
      <c r="M661" s="157"/>
      <c r="N661" s="157"/>
      <c r="O661" s="157"/>
      <c r="P661" s="157"/>
      <c r="Q661" s="157"/>
      <c r="R661" s="157"/>
      <c r="S661" s="157"/>
      <c r="T661" s="157"/>
      <c r="U661" s="157"/>
      <c r="V661" s="157"/>
    </row>
    <row r="662">
      <c r="A662" s="157"/>
      <c r="J662" s="157"/>
      <c r="K662" s="157"/>
      <c r="L662" s="79"/>
      <c r="M662" s="157"/>
      <c r="N662" s="157"/>
      <c r="O662" s="157"/>
      <c r="P662" s="157"/>
      <c r="Q662" s="157"/>
      <c r="R662" s="157"/>
      <c r="S662" s="157"/>
      <c r="T662" s="157"/>
      <c r="U662" s="157"/>
      <c r="V662" s="157"/>
    </row>
    <row r="663">
      <c r="A663" s="157"/>
      <c r="J663" s="157"/>
      <c r="K663" s="157"/>
      <c r="L663" s="79"/>
      <c r="M663" s="157"/>
      <c r="N663" s="157"/>
      <c r="O663" s="157"/>
      <c r="P663" s="157"/>
      <c r="Q663" s="157"/>
      <c r="R663" s="157"/>
      <c r="S663" s="157"/>
      <c r="T663" s="157"/>
      <c r="U663" s="157"/>
      <c r="V663" s="157"/>
    </row>
    <row r="664">
      <c r="A664" s="157"/>
      <c r="J664" s="157"/>
      <c r="K664" s="157"/>
      <c r="L664" s="79"/>
      <c r="M664" s="157"/>
      <c r="N664" s="157"/>
      <c r="O664" s="157"/>
      <c r="P664" s="157"/>
      <c r="Q664" s="157"/>
      <c r="R664" s="157"/>
      <c r="S664" s="157"/>
      <c r="T664" s="157"/>
      <c r="U664" s="157"/>
      <c r="V664" s="157"/>
    </row>
    <row r="665">
      <c r="A665" s="157"/>
      <c r="J665" s="157"/>
      <c r="K665" s="157"/>
      <c r="L665" s="79"/>
      <c r="M665" s="157"/>
      <c r="N665" s="157"/>
      <c r="O665" s="157"/>
      <c r="P665" s="157"/>
      <c r="Q665" s="157"/>
      <c r="R665" s="157"/>
      <c r="S665" s="157"/>
      <c r="T665" s="157"/>
      <c r="U665" s="157"/>
      <c r="V665" s="157"/>
    </row>
    <row r="666">
      <c r="A666" s="157"/>
      <c r="J666" s="157"/>
      <c r="K666" s="157"/>
      <c r="L666" s="79"/>
      <c r="M666" s="157"/>
      <c r="N666" s="157"/>
      <c r="O666" s="157"/>
      <c r="P666" s="157"/>
      <c r="Q666" s="157"/>
      <c r="R666" s="157"/>
      <c r="S666" s="157"/>
      <c r="T666" s="157"/>
      <c r="U666" s="157"/>
      <c r="V666" s="157"/>
    </row>
    <row r="667">
      <c r="A667" s="157"/>
      <c r="J667" s="157"/>
      <c r="K667" s="157"/>
      <c r="L667" s="79"/>
      <c r="M667" s="157"/>
      <c r="N667" s="157"/>
      <c r="O667" s="157"/>
      <c r="P667" s="157"/>
      <c r="Q667" s="157"/>
      <c r="R667" s="157"/>
      <c r="S667" s="157"/>
      <c r="T667" s="157"/>
      <c r="U667" s="157"/>
      <c r="V667" s="157"/>
    </row>
    <row r="668">
      <c r="A668" s="157"/>
      <c r="J668" s="157"/>
      <c r="K668" s="157"/>
      <c r="L668" s="79"/>
      <c r="M668" s="157"/>
      <c r="N668" s="157"/>
      <c r="O668" s="157"/>
      <c r="P668" s="157"/>
      <c r="Q668" s="157"/>
      <c r="R668" s="157"/>
      <c r="S668" s="157"/>
      <c r="T668" s="157"/>
      <c r="U668" s="157"/>
      <c r="V668" s="157"/>
    </row>
    <row r="669">
      <c r="A669" s="157"/>
      <c r="J669" s="157"/>
      <c r="K669" s="157"/>
      <c r="L669" s="79"/>
      <c r="M669" s="157"/>
      <c r="N669" s="157"/>
      <c r="O669" s="157"/>
      <c r="P669" s="157"/>
      <c r="Q669" s="157"/>
      <c r="R669" s="157"/>
      <c r="S669" s="157"/>
      <c r="T669" s="157"/>
      <c r="U669" s="157"/>
      <c r="V669" s="157"/>
    </row>
    <row r="670">
      <c r="A670" s="157"/>
      <c r="J670" s="157"/>
      <c r="K670" s="157"/>
      <c r="L670" s="79"/>
      <c r="M670" s="157"/>
      <c r="N670" s="157"/>
      <c r="O670" s="157"/>
      <c r="P670" s="157"/>
      <c r="Q670" s="157"/>
      <c r="R670" s="157"/>
      <c r="S670" s="157"/>
      <c r="T670" s="157"/>
      <c r="U670" s="157"/>
      <c r="V670" s="157"/>
    </row>
    <row r="671">
      <c r="A671" s="157"/>
      <c r="J671" s="157"/>
      <c r="K671" s="157"/>
      <c r="L671" s="79"/>
      <c r="M671" s="157"/>
      <c r="N671" s="157"/>
      <c r="O671" s="157"/>
      <c r="P671" s="157"/>
      <c r="Q671" s="157"/>
      <c r="R671" s="157"/>
      <c r="S671" s="157"/>
      <c r="T671" s="157"/>
      <c r="U671" s="157"/>
      <c r="V671" s="157"/>
    </row>
    <row r="672">
      <c r="A672" s="157"/>
      <c r="J672" s="157"/>
      <c r="K672" s="157"/>
      <c r="L672" s="79"/>
      <c r="M672" s="157"/>
      <c r="N672" s="157"/>
      <c r="O672" s="157"/>
      <c r="P672" s="157"/>
      <c r="Q672" s="157"/>
      <c r="R672" s="157"/>
      <c r="S672" s="157"/>
      <c r="T672" s="157"/>
      <c r="U672" s="157"/>
      <c r="V672" s="157"/>
    </row>
    <row r="673">
      <c r="A673" s="157"/>
      <c r="J673" s="157"/>
      <c r="K673" s="157"/>
      <c r="L673" s="79"/>
      <c r="M673" s="157"/>
      <c r="N673" s="157"/>
      <c r="O673" s="157"/>
      <c r="P673" s="157"/>
      <c r="Q673" s="157"/>
      <c r="R673" s="157"/>
      <c r="S673" s="157"/>
      <c r="T673" s="157"/>
      <c r="U673" s="157"/>
      <c r="V673" s="157"/>
    </row>
    <row r="674">
      <c r="A674" s="157"/>
      <c r="J674" s="157"/>
      <c r="K674" s="157"/>
      <c r="L674" s="79"/>
      <c r="M674" s="157"/>
      <c r="N674" s="157"/>
      <c r="O674" s="157"/>
      <c r="P674" s="157"/>
      <c r="Q674" s="157"/>
      <c r="R674" s="157"/>
      <c r="S674" s="157"/>
      <c r="T674" s="157"/>
      <c r="U674" s="157"/>
      <c r="V674" s="157"/>
    </row>
    <row r="675">
      <c r="A675" s="157"/>
      <c r="J675" s="157"/>
      <c r="K675" s="157"/>
      <c r="L675" s="79"/>
      <c r="M675" s="157"/>
      <c r="N675" s="157"/>
      <c r="O675" s="157"/>
      <c r="P675" s="157"/>
      <c r="Q675" s="157"/>
      <c r="R675" s="157"/>
      <c r="S675" s="157"/>
      <c r="T675" s="157"/>
      <c r="U675" s="157"/>
      <c r="V675" s="157"/>
    </row>
    <row r="676">
      <c r="A676" s="157"/>
      <c r="J676" s="157"/>
      <c r="K676" s="157"/>
      <c r="L676" s="79"/>
      <c r="M676" s="157"/>
      <c r="N676" s="157"/>
      <c r="O676" s="157"/>
      <c r="P676" s="157"/>
      <c r="Q676" s="157"/>
      <c r="R676" s="157"/>
      <c r="S676" s="157"/>
      <c r="T676" s="157"/>
      <c r="U676" s="157"/>
      <c r="V676" s="157"/>
    </row>
    <row r="677">
      <c r="A677" s="157"/>
      <c r="J677" s="157"/>
      <c r="K677" s="157"/>
      <c r="L677" s="79"/>
      <c r="M677" s="157"/>
      <c r="N677" s="157"/>
      <c r="O677" s="157"/>
      <c r="P677" s="157"/>
      <c r="Q677" s="157"/>
      <c r="R677" s="157"/>
      <c r="S677" s="157"/>
      <c r="T677" s="157"/>
      <c r="U677" s="157"/>
      <c r="V677" s="157"/>
    </row>
    <row r="678">
      <c r="A678" s="157"/>
      <c r="J678" s="157"/>
      <c r="K678" s="157"/>
      <c r="L678" s="79"/>
      <c r="M678" s="157"/>
      <c r="N678" s="157"/>
      <c r="O678" s="157"/>
      <c r="P678" s="157"/>
      <c r="Q678" s="157"/>
      <c r="R678" s="157"/>
      <c r="S678" s="157"/>
      <c r="T678" s="157"/>
      <c r="U678" s="157"/>
      <c r="V678" s="157"/>
    </row>
    <row r="679">
      <c r="A679" s="157"/>
      <c r="J679" s="157"/>
      <c r="K679" s="157"/>
      <c r="L679" s="79"/>
      <c r="M679" s="157"/>
      <c r="N679" s="157"/>
      <c r="O679" s="157"/>
      <c r="P679" s="157"/>
      <c r="Q679" s="157"/>
      <c r="R679" s="157"/>
      <c r="S679" s="157"/>
      <c r="T679" s="157"/>
      <c r="U679" s="157"/>
      <c r="V679" s="157"/>
    </row>
    <row r="680">
      <c r="A680" s="157"/>
      <c r="J680" s="157"/>
      <c r="K680" s="157"/>
      <c r="L680" s="79"/>
      <c r="M680" s="157"/>
      <c r="N680" s="157"/>
      <c r="O680" s="157"/>
      <c r="P680" s="157"/>
      <c r="Q680" s="157"/>
      <c r="R680" s="157"/>
      <c r="S680" s="157"/>
      <c r="T680" s="157"/>
      <c r="U680" s="157"/>
      <c r="V680" s="157"/>
    </row>
    <row r="681">
      <c r="A681" s="157"/>
      <c r="J681" s="157"/>
      <c r="K681" s="157"/>
      <c r="L681" s="79"/>
      <c r="M681" s="157"/>
      <c r="N681" s="157"/>
      <c r="O681" s="157"/>
      <c r="P681" s="157"/>
      <c r="Q681" s="157"/>
      <c r="R681" s="157"/>
      <c r="S681" s="157"/>
      <c r="T681" s="157"/>
      <c r="U681" s="157"/>
      <c r="V681" s="157"/>
    </row>
    <row r="682">
      <c r="A682" s="157"/>
      <c r="J682" s="157"/>
      <c r="K682" s="157"/>
      <c r="L682" s="79"/>
      <c r="M682" s="157"/>
      <c r="N682" s="157"/>
      <c r="O682" s="157"/>
      <c r="P682" s="157"/>
      <c r="Q682" s="157"/>
      <c r="R682" s="157"/>
      <c r="S682" s="157"/>
      <c r="T682" s="157"/>
      <c r="U682" s="157"/>
      <c r="V682" s="157"/>
    </row>
    <row r="683">
      <c r="A683" s="157"/>
      <c r="J683" s="157"/>
      <c r="K683" s="157"/>
      <c r="L683" s="79"/>
      <c r="M683" s="157"/>
      <c r="N683" s="157"/>
      <c r="O683" s="157"/>
      <c r="P683" s="157"/>
      <c r="Q683" s="157"/>
      <c r="R683" s="157"/>
      <c r="S683" s="157"/>
      <c r="T683" s="157"/>
      <c r="U683" s="157"/>
      <c r="V683" s="157"/>
    </row>
    <row r="684">
      <c r="A684" s="157"/>
      <c r="J684" s="157"/>
      <c r="K684" s="157"/>
      <c r="L684" s="79"/>
      <c r="M684" s="157"/>
      <c r="N684" s="157"/>
      <c r="O684" s="157"/>
      <c r="P684" s="157"/>
      <c r="Q684" s="157"/>
      <c r="R684" s="157"/>
      <c r="S684" s="157"/>
      <c r="T684" s="157"/>
      <c r="U684" s="157"/>
      <c r="V684" s="157"/>
    </row>
    <row r="685">
      <c r="A685" s="157"/>
      <c r="J685" s="157"/>
      <c r="K685" s="157"/>
      <c r="L685" s="79"/>
      <c r="M685" s="157"/>
      <c r="N685" s="157"/>
      <c r="O685" s="157"/>
      <c r="P685" s="157"/>
      <c r="Q685" s="157"/>
      <c r="R685" s="157"/>
      <c r="S685" s="157"/>
      <c r="T685" s="157"/>
      <c r="U685" s="157"/>
      <c r="V685" s="157"/>
    </row>
    <row r="686">
      <c r="A686" s="157"/>
      <c r="J686" s="157"/>
      <c r="K686" s="157"/>
      <c r="L686" s="79"/>
      <c r="M686" s="157"/>
      <c r="N686" s="157"/>
      <c r="O686" s="157"/>
      <c r="P686" s="157"/>
      <c r="Q686" s="157"/>
      <c r="R686" s="157"/>
      <c r="S686" s="157"/>
      <c r="T686" s="157"/>
      <c r="U686" s="157"/>
      <c r="V686" s="157"/>
    </row>
    <row r="687">
      <c r="A687" s="157"/>
      <c r="J687" s="157"/>
      <c r="K687" s="157"/>
      <c r="L687" s="79"/>
      <c r="M687" s="157"/>
      <c r="N687" s="157"/>
      <c r="O687" s="157"/>
      <c r="P687" s="157"/>
      <c r="Q687" s="157"/>
      <c r="R687" s="157"/>
      <c r="S687" s="157"/>
      <c r="T687" s="157"/>
      <c r="U687" s="157"/>
      <c r="V687" s="157"/>
    </row>
    <row r="688">
      <c r="A688" s="157"/>
      <c r="J688" s="157"/>
      <c r="K688" s="157"/>
      <c r="L688" s="79"/>
      <c r="M688" s="157"/>
      <c r="N688" s="157"/>
      <c r="O688" s="157"/>
      <c r="P688" s="157"/>
      <c r="Q688" s="157"/>
      <c r="R688" s="157"/>
      <c r="S688" s="157"/>
      <c r="T688" s="157"/>
      <c r="U688" s="157"/>
      <c r="V688" s="157"/>
    </row>
    <row r="689">
      <c r="A689" s="157"/>
      <c r="J689" s="157"/>
      <c r="K689" s="157"/>
      <c r="L689" s="79"/>
      <c r="M689" s="157"/>
      <c r="N689" s="157"/>
      <c r="O689" s="157"/>
      <c r="P689" s="157"/>
      <c r="Q689" s="157"/>
      <c r="R689" s="157"/>
      <c r="S689" s="157"/>
      <c r="T689" s="157"/>
      <c r="U689" s="157"/>
      <c r="V689" s="157"/>
    </row>
    <row r="690">
      <c r="A690" s="157"/>
      <c r="J690" s="157"/>
      <c r="K690" s="157"/>
      <c r="L690" s="79"/>
      <c r="M690" s="157"/>
      <c r="N690" s="157"/>
      <c r="O690" s="157"/>
      <c r="P690" s="157"/>
      <c r="Q690" s="157"/>
      <c r="R690" s="157"/>
      <c r="S690" s="157"/>
      <c r="T690" s="157"/>
      <c r="U690" s="157"/>
      <c r="V690" s="157"/>
    </row>
    <row r="691">
      <c r="A691" s="157"/>
      <c r="J691" s="157"/>
      <c r="K691" s="157"/>
      <c r="L691" s="79"/>
      <c r="M691" s="157"/>
      <c r="N691" s="157"/>
      <c r="O691" s="157"/>
      <c r="P691" s="157"/>
      <c r="Q691" s="157"/>
      <c r="R691" s="157"/>
      <c r="S691" s="157"/>
      <c r="T691" s="157"/>
      <c r="U691" s="157"/>
      <c r="V691" s="157"/>
    </row>
    <row r="692">
      <c r="A692" s="157"/>
      <c r="J692" s="157"/>
      <c r="K692" s="157"/>
      <c r="L692" s="79"/>
      <c r="M692" s="157"/>
      <c r="N692" s="157"/>
      <c r="O692" s="157"/>
      <c r="P692" s="157"/>
      <c r="Q692" s="157"/>
      <c r="R692" s="157"/>
      <c r="S692" s="157"/>
      <c r="T692" s="157"/>
      <c r="U692" s="157"/>
      <c r="V692" s="157"/>
    </row>
    <row r="693">
      <c r="A693" s="157"/>
      <c r="J693" s="157"/>
      <c r="K693" s="157"/>
      <c r="L693" s="79"/>
      <c r="M693" s="157"/>
      <c r="N693" s="157"/>
      <c r="O693" s="157"/>
      <c r="P693" s="157"/>
      <c r="Q693" s="157"/>
      <c r="R693" s="157"/>
      <c r="S693" s="157"/>
      <c r="T693" s="157"/>
      <c r="U693" s="157"/>
      <c r="V693" s="157"/>
    </row>
    <row r="694">
      <c r="A694" s="157"/>
      <c r="J694" s="157"/>
      <c r="K694" s="157"/>
      <c r="L694" s="79"/>
      <c r="M694" s="157"/>
      <c r="N694" s="157"/>
      <c r="O694" s="157"/>
      <c r="P694" s="157"/>
      <c r="Q694" s="157"/>
      <c r="R694" s="157"/>
      <c r="S694" s="157"/>
      <c r="T694" s="157"/>
      <c r="U694" s="157"/>
      <c r="V694" s="157"/>
    </row>
    <row r="695">
      <c r="A695" s="157"/>
      <c r="J695" s="157"/>
      <c r="K695" s="157"/>
      <c r="L695" s="79"/>
      <c r="M695" s="157"/>
      <c r="N695" s="157"/>
      <c r="O695" s="157"/>
      <c r="P695" s="157"/>
      <c r="Q695" s="157"/>
      <c r="R695" s="157"/>
      <c r="S695" s="157"/>
      <c r="T695" s="157"/>
      <c r="U695" s="157"/>
      <c r="V695" s="157"/>
    </row>
    <row r="696">
      <c r="A696" s="157"/>
      <c r="J696" s="157"/>
      <c r="K696" s="157"/>
      <c r="L696" s="79"/>
      <c r="M696" s="157"/>
      <c r="N696" s="157"/>
      <c r="O696" s="157"/>
      <c r="P696" s="157"/>
      <c r="Q696" s="157"/>
      <c r="R696" s="157"/>
      <c r="S696" s="157"/>
      <c r="T696" s="157"/>
      <c r="U696" s="157"/>
      <c r="V696" s="157"/>
    </row>
    <row r="697">
      <c r="A697" s="157"/>
      <c r="J697" s="157"/>
      <c r="K697" s="157"/>
      <c r="L697" s="79"/>
      <c r="M697" s="157"/>
      <c r="N697" s="157"/>
      <c r="O697" s="157"/>
      <c r="P697" s="157"/>
      <c r="Q697" s="157"/>
      <c r="R697" s="157"/>
      <c r="S697" s="157"/>
      <c r="T697" s="157"/>
      <c r="U697" s="157"/>
      <c r="V697" s="157"/>
    </row>
    <row r="698">
      <c r="A698" s="157"/>
      <c r="J698" s="157"/>
      <c r="K698" s="157"/>
      <c r="L698" s="79"/>
      <c r="M698" s="157"/>
      <c r="N698" s="157"/>
      <c r="O698" s="157"/>
      <c r="P698" s="157"/>
      <c r="Q698" s="157"/>
      <c r="R698" s="157"/>
      <c r="S698" s="157"/>
      <c r="T698" s="157"/>
      <c r="U698" s="157"/>
      <c r="V698" s="157"/>
    </row>
    <row r="699">
      <c r="A699" s="157"/>
      <c r="J699" s="157"/>
      <c r="K699" s="157"/>
      <c r="L699" s="79"/>
      <c r="M699" s="157"/>
      <c r="N699" s="157"/>
      <c r="O699" s="157"/>
      <c r="P699" s="157"/>
      <c r="Q699" s="157"/>
      <c r="R699" s="157"/>
      <c r="S699" s="157"/>
      <c r="T699" s="157"/>
      <c r="U699" s="157"/>
      <c r="V699" s="157"/>
    </row>
    <row r="700">
      <c r="A700" s="157"/>
      <c r="J700" s="157"/>
      <c r="K700" s="157"/>
      <c r="L700" s="79"/>
      <c r="M700" s="157"/>
      <c r="N700" s="157"/>
      <c r="O700" s="157"/>
      <c r="P700" s="157"/>
      <c r="Q700" s="157"/>
      <c r="R700" s="157"/>
      <c r="S700" s="157"/>
      <c r="T700" s="157"/>
      <c r="U700" s="157"/>
      <c r="V700" s="157"/>
    </row>
    <row r="701">
      <c r="A701" s="157"/>
      <c r="J701" s="157"/>
      <c r="K701" s="157"/>
      <c r="L701" s="79"/>
      <c r="M701" s="157"/>
      <c r="N701" s="157"/>
      <c r="O701" s="157"/>
      <c r="P701" s="157"/>
      <c r="Q701" s="157"/>
      <c r="R701" s="157"/>
      <c r="S701" s="157"/>
      <c r="T701" s="157"/>
      <c r="U701" s="157"/>
      <c r="V701" s="157"/>
    </row>
    <row r="702">
      <c r="A702" s="157"/>
      <c r="J702" s="157"/>
      <c r="K702" s="157"/>
      <c r="L702" s="79"/>
      <c r="M702" s="157"/>
      <c r="N702" s="157"/>
      <c r="O702" s="157"/>
      <c r="P702" s="157"/>
      <c r="Q702" s="157"/>
      <c r="R702" s="157"/>
      <c r="S702" s="157"/>
      <c r="T702" s="157"/>
      <c r="U702" s="157"/>
      <c r="V702" s="157"/>
    </row>
    <row r="703">
      <c r="A703" s="157"/>
      <c r="J703" s="157"/>
      <c r="K703" s="157"/>
      <c r="L703" s="79"/>
      <c r="M703" s="157"/>
      <c r="N703" s="157"/>
      <c r="O703" s="157"/>
      <c r="P703" s="157"/>
      <c r="Q703" s="157"/>
      <c r="R703" s="157"/>
      <c r="S703" s="157"/>
      <c r="T703" s="157"/>
      <c r="U703" s="157"/>
      <c r="V703" s="157"/>
    </row>
    <row r="704">
      <c r="A704" s="157"/>
      <c r="J704" s="157"/>
      <c r="K704" s="157"/>
      <c r="L704" s="79"/>
      <c r="M704" s="157"/>
      <c r="N704" s="157"/>
      <c r="O704" s="157"/>
      <c r="P704" s="157"/>
      <c r="Q704" s="157"/>
      <c r="R704" s="157"/>
      <c r="S704" s="157"/>
      <c r="T704" s="157"/>
      <c r="U704" s="157"/>
      <c r="V704" s="157"/>
    </row>
    <row r="705">
      <c r="A705" s="157"/>
      <c r="J705" s="157"/>
      <c r="K705" s="157"/>
      <c r="L705" s="79"/>
      <c r="M705" s="157"/>
      <c r="N705" s="157"/>
      <c r="O705" s="157"/>
      <c r="P705" s="157"/>
      <c r="Q705" s="157"/>
      <c r="R705" s="157"/>
      <c r="S705" s="157"/>
      <c r="T705" s="157"/>
      <c r="U705" s="157"/>
      <c r="V705" s="157"/>
    </row>
    <row r="706">
      <c r="A706" s="157"/>
      <c r="J706" s="157"/>
      <c r="K706" s="157"/>
      <c r="L706" s="79"/>
      <c r="M706" s="157"/>
      <c r="N706" s="157"/>
      <c r="O706" s="157"/>
      <c r="P706" s="157"/>
      <c r="Q706" s="157"/>
      <c r="R706" s="157"/>
      <c r="S706" s="157"/>
      <c r="T706" s="157"/>
      <c r="U706" s="157"/>
      <c r="V706" s="157"/>
    </row>
    <row r="707">
      <c r="A707" s="157"/>
      <c r="J707" s="157"/>
      <c r="K707" s="157"/>
      <c r="L707" s="79"/>
      <c r="M707" s="157"/>
      <c r="N707" s="157"/>
      <c r="O707" s="157"/>
      <c r="P707" s="157"/>
      <c r="Q707" s="157"/>
      <c r="R707" s="157"/>
      <c r="S707" s="157"/>
      <c r="T707" s="157"/>
      <c r="U707" s="157"/>
      <c r="V707" s="157"/>
    </row>
    <row r="708">
      <c r="A708" s="157"/>
      <c r="J708" s="157"/>
      <c r="K708" s="157"/>
      <c r="L708" s="79"/>
      <c r="M708" s="157"/>
      <c r="N708" s="157"/>
      <c r="O708" s="157"/>
      <c r="P708" s="157"/>
      <c r="Q708" s="157"/>
      <c r="R708" s="157"/>
      <c r="S708" s="157"/>
      <c r="T708" s="157"/>
      <c r="U708" s="157"/>
      <c r="V708" s="157"/>
    </row>
    <row r="709">
      <c r="A709" s="157"/>
      <c r="J709" s="157"/>
      <c r="K709" s="157"/>
      <c r="L709" s="79"/>
      <c r="M709" s="157"/>
      <c r="N709" s="157"/>
      <c r="O709" s="157"/>
      <c r="P709" s="157"/>
      <c r="Q709" s="157"/>
      <c r="R709" s="157"/>
      <c r="S709" s="157"/>
      <c r="T709" s="157"/>
      <c r="U709" s="157"/>
      <c r="V709" s="157"/>
    </row>
    <row r="710">
      <c r="A710" s="157"/>
      <c r="J710" s="157"/>
      <c r="K710" s="157"/>
      <c r="L710" s="79"/>
      <c r="M710" s="157"/>
      <c r="N710" s="157"/>
      <c r="O710" s="157"/>
      <c r="P710" s="157"/>
      <c r="Q710" s="157"/>
      <c r="R710" s="157"/>
      <c r="S710" s="157"/>
      <c r="T710" s="157"/>
      <c r="U710" s="157"/>
      <c r="V710" s="157"/>
    </row>
    <row r="711">
      <c r="A711" s="157"/>
      <c r="J711" s="157"/>
      <c r="K711" s="157"/>
      <c r="L711" s="79"/>
      <c r="M711" s="157"/>
      <c r="N711" s="157"/>
      <c r="O711" s="157"/>
      <c r="P711" s="157"/>
      <c r="Q711" s="157"/>
      <c r="R711" s="157"/>
      <c r="S711" s="157"/>
      <c r="T711" s="157"/>
      <c r="U711" s="157"/>
      <c r="V711" s="157"/>
    </row>
    <row r="712">
      <c r="A712" s="157"/>
      <c r="J712" s="157"/>
      <c r="K712" s="157"/>
      <c r="L712" s="79"/>
      <c r="M712" s="157"/>
      <c r="N712" s="157"/>
      <c r="O712" s="157"/>
      <c r="P712" s="157"/>
      <c r="Q712" s="157"/>
      <c r="R712" s="157"/>
      <c r="S712" s="157"/>
      <c r="T712" s="157"/>
      <c r="U712" s="157"/>
      <c r="V712" s="157"/>
    </row>
    <row r="713">
      <c r="A713" s="157"/>
      <c r="J713" s="157"/>
      <c r="K713" s="157"/>
      <c r="L713" s="79"/>
      <c r="M713" s="157"/>
      <c r="N713" s="157"/>
      <c r="O713" s="157"/>
      <c r="P713" s="157"/>
      <c r="Q713" s="157"/>
      <c r="R713" s="157"/>
      <c r="S713" s="157"/>
      <c r="T713" s="157"/>
      <c r="U713" s="157"/>
      <c r="V713" s="157"/>
    </row>
    <row r="714">
      <c r="A714" s="157"/>
      <c r="J714" s="157"/>
      <c r="K714" s="157"/>
      <c r="L714" s="79"/>
      <c r="M714" s="157"/>
      <c r="N714" s="157"/>
      <c r="O714" s="157"/>
      <c r="P714" s="157"/>
      <c r="Q714" s="157"/>
      <c r="R714" s="157"/>
      <c r="S714" s="157"/>
      <c r="T714" s="157"/>
      <c r="U714" s="157"/>
      <c r="V714" s="157"/>
    </row>
    <row r="715">
      <c r="A715" s="157"/>
      <c r="J715" s="157"/>
      <c r="K715" s="157"/>
      <c r="L715" s="79"/>
      <c r="M715" s="157"/>
      <c r="N715" s="157"/>
      <c r="O715" s="157"/>
      <c r="P715" s="157"/>
      <c r="Q715" s="157"/>
      <c r="R715" s="157"/>
      <c r="S715" s="157"/>
      <c r="T715" s="157"/>
      <c r="U715" s="157"/>
      <c r="V715" s="157"/>
    </row>
    <row r="716">
      <c r="A716" s="157"/>
      <c r="J716" s="157"/>
      <c r="K716" s="157"/>
      <c r="L716" s="79"/>
      <c r="M716" s="157"/>
      <c r="N716" s="157"/>
      <c r="O716" s="157"/>
      <c r="P716" s="157"/>
      <c r="Q716" s="157"/>
      <c r="R716" s="157"/>
      <c r="S716" s="157"/>
      <c r="T716" s="157"/>
      <c r="U716" s="157"/>
      <c r="V716" s="157"/>
    </row>
    <row r="717">
      <c r="A717" s="157"/>
      <c r="J717" s="157"/>
      <c r="K717" s="157"/>
      <c r="L717" s="79"/>
      <c r="M717" s="157"/>
      <c r="N717" s="157"/>
      <c r="O717" s="157"/>
      <c r="P717" s="157"/>
      <c r="Q717" s="157"/>
      <c r="R717" s="157"/>
      <c r="S717" s="157"/>
      <c r="T717" s="157"/>
      <c r="U717" s="157"/>
      <c r="V717" s="157"/>
    </row>
    <row r="718">
      <c r="A718" s="157"/>
      <c r="J718" s="157"/>
      <c r="K718" s="157"/>
      <c r="L718" s="79"/>
      <c r="M718" s="157"/>
      <c r="N718" s="157"/>
      <c r="O718" s="157"/>
      <c r="P718" s="157"/>
      <c r="Q718" s="157"/>
      <c r="R718" s="157"/>
      <c r="S718" s="157"/>
      <c r="T718" s="157"/>
      <c r="U718" s="157"/>
      <c r="V718" s="157"/>
    </row>
    <row r="719">
      <c r="A719" s="157"/>
      <c r="J719" s="157"/>
      <c r="K719" s="157"/>
      <c r="L719" s="79"/>
      <c r="M719" s="157"/>
      <c r="N719" s="157"/>
      <c r="O719" s="157"/>
      <c r="P719" s="157"/>
      <c r="Q719" s="157"/>
      <c r="R719" s="157"/>
      <c r="S719" s="157"/>
      <c r="T719" s="157"/>
      <c r="U719" s="157"/>
      <c r="V719" s="157"/>
    </row>
    <row r="720">
      <c r="A720" s="157"/>
      <c r="J720" s="157"/>
      <c r="K720" s="157"/>
      <c r="L720" s="79"/>
      <c r="M720" s="157"/>
      <c r="N720" s="157"/>
      <c r="O720" s="157"/>
      <c r="P720" s="157"/>
      <c r="Q720" s="157"/>
      <c r="R720" s="157"/>
      <c r="S720" s="157"/>
      <c r="T720" s="157"/>
      <c r="U720" s="157"/>
      <c r="V720" s="157"/>
    </row>
    <row r="721">
      <c r="A721" s="157"/>
      <c r="J721" s="157"/>
      <c r="K721" s="157"/>
      <c r="L721" s="79"/>
      <c r="M721" s="157"/>
      <c r="N721" s="157"/>
      <c r="O721" s="157"/>
      <c r="P721" s="157"/>
      <c r="Q721" s="157"/>
      <c r="R721" s="157"/>
      <c r="S721" s="157"/>
      <c r="T721" s="157"/>
      <c r="U721" s="157"/>
      <c r="V721" s="157"/>
    </row>
    <row r="722">
      <c r="A722" s="157"/>
      <c r="J722" s="157"/>
      <c r="K722" s="157"/>
      <c r="L722" s="79"/>
      <c r="M722" s="157"/>
      <c r="N722" s="157"/>
      <c r="O722" s="157"/>
      <c r="P722" s="157"/>
      <c r="Q722" s="157"/>
      <c r="R722" s="157"/>
      <c r="S722" s="157"/>
      <c r="T722" s="157"/>
      <c r="U722" s="157"/>
      <c r="V722" s="157"/>
    </row>
    <row r="723">
      <c r="A723" s="157"/>
      <c r="J723" s="157"/>
      <c r="K723" s="157"/>
      <c r="L723" s="79"/>
      <c r="M723" s="157"/>
      <c r="N723" s="157"/>
      <c r="O723" s="157"/>
      <c r="P723" s="157"/>
      <c r="Q723" s="157"/>
      <c r="R723" s="157"/>
      <c r="S723" s="157"/>
      <c r="T723" s="157"/>
      <c r="U723" s="157"/>
      <c r="V723" s="157"/>
    </row>
    <row r="724">
      <c r="A724" s="157"/>
      <c r="J724" s="157"/>
      <c r="K724" s="157"/>
      <c r="L724" s="79"/>
      <c r="M724" s="157"/>
      <c r="N724" s="157"/>
      <c r="O724" s="157"/>
      <c r="P724" s="157"/>
      <c r="Q724" s="157"/>
      <c r="R724" s="157"/>
      <c r="S724" s="157"/>
      <c r="T724" s="157"/>
      <c r="U724" s="157"/>
      <c r="V724" s="157"/>
    </row>
    <row r="725">
      <c r="A725" s="157"/>
      <c r="J725" s="157"/>
      <c r="K725" s="157"/>
      <c r="L725" s="79"/>
      <c r="M725" s="157"/>
      <c r="N725" s="157"/>
      <c r="O725" s="157"/>
      <c r="P725" s="157"/>
      <c r="Q725" s="157"/>
      <c r="R725" s="157"/>
      <c r="S725" s="157"/>
      <c r="T725" s="157"/>
      <c r="U725" s="157"/>
      <c r="V725" s="157"/>
    </row>
    <row r="726">
      <c r="A726" s="157"/>
      <c r="J726" s="157"/>
      <c r="K726" s="157"/>
      <c r="L726" s="79"/>
      <c r="M726" s="157"/>
      <c r="N726" s="157"/>
      <c r="O726" s="157"/>
      <c r="P726" s="157"/>
      <c r="Q726" s="157"/>
      <c r="R726" s="157"/>
      <c r="S726" s="157"/>
      <c r="T726" s="157"/>
      <c r="U726" s="157"/>
      <c r="V726" s="157"/>
    </row>
    <row r="727">
      <c r="A727" s="157"/>
      <c r="J727" s="157"/>
      <c r="K727" s="157"/>
      <c r="L727" s="79"/>
      <c r="M727" s="157"/>
      <c r="N727" s="157"/>
      <c r="O727" s="157"/>
      <c r="P727" s="157"/>
      <c r="Q727" s="157"/>
      <c r="R727" s="157"/>
      <c r="S727" s="157"/>
      <c r="T727" s="157"/>
      <c r="U727" s="157"/>
      <c r="V727" s="157"/>
    </row>
    <row r="728">
      <c r="A728" s="157"/>
      <c r="J728" s="157"/>
      <c r="K728" s="157"/>
      <c r="L728" s="79"/>
      <c r="M728" s="157"/>
      <c r="N728" s="157"/>
      <c r="O728" s="157"/>
      <c r="P728" s="157"/>
      <c r="Q728" s="157"/>
      <c r="R728" s="157"/>
      <c r="S728" s="157"/>
      <c r="T728" s="157"/>
      <c r="U728" s="157"/>
      <c r="V728" s="157"/>
    </row>
    <row r="729">
      <c r="A729" s="157"/>
      <c r="J729" s="157"/>
      <c r="K729" s="157"/>
      <c r="L729" s="79"/>
      <c r="M729" s="157"/>
      <c r="N729" s="157"/>
      <c r="O729" s="157"/>
      <c r="P729" s="157"/>
      <c r="Q729" s="157"/>
      <c r="R729" s="157"/>
      <c r="S729" s="157"/>
      <c r="T729" s="157"/>
      <c r="U729" s="157"/>
      <c r="V729" s="157"/>
    </row>
    <row r="730">
      <c r="A730" s="157"/>
      <c r="J730" s="157"/>
      <c r="K730" s="157"/>
      <c r="L730" s="79"/>
      <c r="M730" s="157"/>
      <c r="N730" s="157"/>
      <c r="O730" s="157"/>
      <c r="P730" s="157"/>
      <c r="Q730" s="157"/>
      <c r="R730" s="157"/>
      <c r="S730" s="157"/>
      <c r="T730" s="157"/>
      <c r="U730" s="157"/>
      <c r="V730" s="157"/>
    </row>
    <row r="731">
      <c r="A731" s="157"/>
      <c r="J731" s="157"/>
      <c r="K731" s="157"/>
      <c r="L731" s="79"/>
      <c r="M731" s="157"/>
      <c r="N731" s="157"/>
      <c r="O731" s="157"/>
      <c r="P731" s="157"/>
      <c r="Q731" s="157"/>
      <c r="R731" s="157"/>
      <c r="S731" s="157"/>
      <c r="T731" s="157"/>
      <c r="U731" s="157"/>
      <c r="V731" s="157"/>
    </row>
    <row r="732">
      <c r="A732" s="157"/>
      <c r="J732" s="157"/>
      <c r="K732" s="157"/>
      <c r="L732" s="79"/>
      <c r="M732" s="157"/>
      <c r="N732" s="157"/>
      <c r="O732" s="157"/>
      <c r="P732" s="157"/>
      <c r="Q732" s="157"/>
      <c r="R732" s="157"/>
      <c r="S732" s="157"/>
      <c r="T732" s="157"/>
      <c r="U732" s="157"/>
      <c r="V732" s="157"/>
    </row>
    <row r="733">
      <c r="A733" s="157"/>
      <c r="J733" s="157"/>
      <c r="K733" s="157"/>
      <c r="L733" s="79"/>
      <c r="M733" s="157"/>
      <c r="N733" s="157"/>
      <c r="O733" s="157"/>
      <c r="P733" s="157"/>
      <c r="Q733" s="157"/>
      <c r="R733" s="157"/>
      <c r="S733" s="157"/>
      <c r="T733" s="157"/>
      <c r="U733" s="157"/>
      <c r="V733" s="157"/>
    </row>
    <row r="734">
      <c r="A734" s="157"/>
      <c r="J734" s="157"/>
      <c r="K734" s="157"/>
      <c r="L734" s="79"/>
      <c r="M734" s="157"/>
      <c r="N734" s="157"/>
      <c r="O734" s="157"/>
      <c r="P734" s="157"/>
      <c r="Q734" s="157"/>
      <c r="R734" s="157"/>
      <c r="S734" s="157"/>
      <c r="T734" s="157"/>
      <c r="U734" s="157"/>
      <c r="V734" s="157"/>
    </row>
    <row r="735">
      <c r="A735" s="157"/>
      <c r="J735" s="157"/>
      <c r="K735" s="157"/>
      <c r="L735" s="79"/>
      <c r="M735" s="157"/>
      <c r="N735" s="157"/>
      <c r="O735" s="157"/>
      <c r="P735" s="157"/>
      <c r="Q735" s="157"/>
      <c r="R735" s="157"/>
      <c r="S735" s="157"/>
      <c r="T735" s="157"/>
      <c r="U735" s="157"/>
      <c r="V735" s="157"/>
    </row>
    <row r="736">
      <c r="A736" s="157"/>
      <c r="J736" s="157"/>
      <c r="K736" s="157"/>
      <c r="L736" s="79"/>
      <c r="M736" s="157"/>
      <c r="N736" s="157"/>
      <c r="O736" s="157"/>
      <c r="P736" s="157"/>
      <c r="Q736" s="157"/>
      <c r="R736" s="157"/>
      <c r="S736" s="157"/>
      <c r="T736" s="157"/>
      <c r="U736" s="157"/>
      <c r="V736" s="157"/>
    </row>
    <row r="737">
      <c r="A737" s="157"/>
      <c r="J737" s="157"/>
      <c r="K737" s="157"/>
      <c r="L737" s="79"/>
      <c r="M737" s="157"/>
      <c r="N737" s="157"/>
      <c r="O737" s="157"/>
      <c r="P737" s="157"/>
      <c r="Q737" s="157"/>
      <c r="R737" s="157"/>
      <c r="S737" s="157"/>
      <c r="T737" s="157"/>
      <c r="U737" s="157"/>
      <c r="V737" s="157"/>
    </row>
    <row r="738">
      <c r="A738" s="157"/>
      <c r="J738" s="157"/>
      <c r="K738" s="157"/>
      <c r="L738" s="79"/>
      <c r="M738" s="157"/>
      <c r="N738" s="157"/>
      <c r="O738" s="157"/>
      <c r="P738" s="157"/>
      <c r="Q738" s="157"/>
      <c r="R738" s="157"/>
      <c r="S738" s="157"/>
      <c r="T738" s="157"/>
      <c r="U738" s="157"/>
      <c r="V738" s="157"/>
    </row>
    <row r="739">
      <c r="A739" s="157"/>
      <c r="J739" s="157"/>
      <c r="K739" s="157"/>
      <c r="L739" s="79"/>
      <c r="M739" s="157"/>
      <c r="N739" s="157"/>
      <c r="O739" s="157"/>
      <c r="P739" s="157"/>
      <c r="Q739" s="157"/>
      <c r="R739" s="157"/>
      <c r="S739" s="157"/>
      <c r="T739" s="157"/>
      <c r="U739" s="157"/>
      <c r="V739" s="157"/>
    </row>
    <row r="740">
      <c r="A740" s="157"/>
      <c r="J740" s="157"/>
      <c r="K740" s="157"/>
      <c r="L740" s="79"/>
      <c r="M740" s="157"/>
      <c r="N740" s="157"/>
      <c r="O740" s="157"/>
      <c r="P740" s="157"/>
      <c r="Q740" s="157"/>
      <c r="R740" s="157"/>
      <c r="S740" s="157"/>
      <c r="T740" s="157"/>
      <c r="U740" s="157"/>
      <c r="V740" s="157"/>
    </row>
    <row r="741">
      <c r="A741" s="157"/>
      <c r="J741" s="157"/>
      <c r="K741" s="157"/>
      <c r="L741" s="79"/>
      <c r="M741" s="157"/>
      <c r="N741" s="157"/>
      <c r="O741" s="157"/>
      <c r="P741" s="157"/>
      <c r="Q741" s="157"/>
      <c r="R741" s="157"/>
      <c r="S741" s="157"/>
      <c r="T741" s="157"/>
      <c r="U741" s="157"/>
      <c r="V741" s="157"/>
    </row>
    <row r="742">
      <c r="A742" s="157"/>
      <c r="J742" s="157"/>
      <c r="K742" s="157"/>
      <c r="L742" s="79"/>
      <c r="M742" s="157"/>
      <c r="N742" s="157"/>
      <c r="O742" s="157"/>
      <c r="P742" s="157"/>
      <c r="Q742" s="157"/>
      <c r="R742" s="157"/>
      <c r="S742" s="157"/>
      <c r="T742" s="157"/>
      <c r="U742" s="157"/>
      <c r="V742" s="157"/>
    </row>
    <row r="743">
      <c r="A743" s="157"/>
      <c r="J743" s="157"/>
      <c r="K743" s="157"/>
      <c r="L743" s="79"/>
      <c r="M743" s="157"/>
      <c r="N743" s="157"/>
      <c r="O743" s="157"/>
      <c r="P743" s="157"/>
      <c r="Q743" s="157"/>
      <c r="R743" s="157"/>
      <c r="S743" s="157"/>
      <c r="T743" s="157"/>
      <c r="U743" s="157"/>
      <c r="V743" s="157"/>
    </row>
    <row r="744">
      <c r="A744" s="157"/>
      <c r="J744" s="157"/>
      <c r="K744" s="157"/>
      <c r="L744" s="79"/>
      <c r="M744" s="157"/>
      <c r="N744" s="157"/>
      <c r="O744" s="157"/>
      <c r="P744" s="157"/>
      <c r="Q744" s="157"/>
      <c r="R744" s="157"/>
      <c r="S744" s="157"/>
      <c r="T744" s="157"/>
      <c r="U744" s="157"/>
      <c r="V744" s="157"/>
    </row>
    <row r="745">
      <c r="A745" s="157"/>
      <c r="J745" s="157"/>
      <c r="K745" s="157"/>
      <c r="L745" s="79"/>
      <c r="M745" s="157"/>
      <c r="N745" s="157"/>
      <c r="O745" s="157"/>
      <c r="P745" s="157"/>
      <c r="Q745" s="157"/>
      <c r="R745" s="157"/>
      <c r="S745" s="157"/>
      <c r="T745" s="157"/>
      <c r="U745" s="157"/>
      <c r="V745" s="157"/>
    </row>
    <row r="746">
      <c r="A746" s="155"/>
      <c r="J746" s="155"/>
      <c r="K746" s="155"/>
      <c r="L746" s="172"/>
      <c r="M746" s="155"/>
      <c r="N746" s="155"/>
      <c r="O746" s="155"/>
      <c r="P746" s="155"/>
      <c r="Q746" s="155"/>
      <c r="R746" s="155"/>
      <c r="S746" s="155"/>
      <c r="T746" s="155"/>
      <c r="U746" s="155"/>
      <c r="V746" s="155"/>
    </row>
    <row r="747">
      <c r="A747" s="155"/>
      <c r="J747" s="155"/>
      <c r="K747" s="155"/>
      <c r="L747" s="172"/>
      <c r="M747" s="155"/>
      <c r="N747" s="155"/>
      <c r="O747" s="155"/>
      <c r="P747" s="155"/>
      <c r="Q747" s="155"/>
      <c r="R747" s="155"/>
      <c r="S747" s="155"/>
      <c r="T747" s="155"/>
      <c r="U747" s="155"/>
      <c r="V747" s="155"/>
    </row>
    <row r="748">
      <c r="A748" s="155"/>
      <c r="J748" s="155"/>
      <c r="K748" s="155"/>
      <c r="L748" s="172"/>
      <c r="M748" s="155"/>
      <c r="N748" s="155"/>
      <c r="O748" s="155"/>
      <c r="P748" s="155"/>
      <c r="Q748" s="155"/>
      <c r="R748" s="155"/>
      <c r="S748" s="155"/>
      <c r="T748" s="155"/>
      <c r="U748" s="155"/>
      <c r="V748" s="155"/>
    </row>
    <row r="749">
      <c r="A749" s="155"/>
      <c r="J749" s="155"/>
      <c r="K749" s="155"/>
      <c r="L749" s="172"/>
      <c r="M749" s="155"/>
      <c r="N749" s="155"/>
      <c r="O749" s="155"/>
      <c r="P749" s="155"/>
      <c r="Q749" s="155"/>
      <c r="R749" s="155"/>
      <c r="S749" s="155"/>
      <c r="T749" s="155"/>
      <c r="U749" s="155"/>
      <c r="V749" s="155"/>
    </row>
    <row r="750">
      <c r="A750" s="155"/>
      <c r="J750" s="155"/>
      <c r="K750" s="155"/>
      <c r="L750" s="172"/>
      <c r="M750" s="155"/>
      <c r="N750" s="155"/>
      <c r="O750" s="155"/>
      <c r="P750" s="155"/>
      <c r="Q750" s="155"/>
      <c r="R750" s="155"/>
      <c r="S750" s="155"/>
      <c r="T750" s="155"/>
      <c r="U750" s="155"/>
      <c r="V750" s="155"/>
    </row>
    <row r="751">
      <c r="A751" s="155"/>
      <c r="J751" s="155"/>
      <c r="K751" s="155"/>
      <c r="L751" s="172"/>
      <c r="M751" s="155"/>
      <c r="N751" s="155"/>
      <c r="O751" s="155"/>
      <c r="P751" s="155"/>
      <c r="Q751" s="155"/>
      <c r="R751" s="155"/>
      <c r="S751" s="155"/>
      <c r="T751" s="155"/>
      <c r="U751" s="155"/>
      <c r="V751" s="155"/>
    </row>
    <row r="752">
      <c r="A752" s="155"/>
      <c r="J752" s="155"/>
      <c r="K752" s="155"/>
      <c r="L752" s="172"/>
      <c r="M752" s="155"/>
      <c r="N752" s="155"/>
      <c r="O752" s="155"/>
      <c r="P752" s="155"/>
      <c r="Q752" s="155"/>
      <c r="R752" s="155"/>
      <c r="S752" s="155"/>
      <c r="T752" s="155"/>
      <c r="U752" s="155"/>
      <c r="V752" s="155"/>
    </row>
    <row r="753">
      <c r="A753" s="155"/>
      <c r="J753" s="155"/>
      <c r="K753" s="155"/>
      <c r="L753" s="172"/>
      <c r="M753" s="155"/>
      <c r="N753" s="155"/>
      <c r="O753" s="155"/>
      <c r="P753" s="155"/>
      <c r="Q753" s="155"/>
      <c r="R753" s="155"/>
      <c r="S753" s="155"/>
      <c r="T753" s="155"/>
      <c r="U753" s="155"/>
      <c r="V753" s="155"/>
    </row>
    <row r="754">
      <c r="A754" s="155"/>
      <c r="J754" s="155"/>
      <c r="K754" s="155"/>
      <c r="L754" s="172"/>
      <c r="M754" s="155"/>
      <c r="N754" s="155"/>
      <c r="O754" s="155"/>
      <c r="P754" s="155"/>
      <c r="Q754" s="155"/>
      <c r="R754" s="155"/>
      <c r="S754" s="155"/>
      <c r="T754" s="155"/>
      <c r="U754" s="155"/>
      <c r="V754" s="155"/>
    </row>
    <row r="755">
      <c r="A755" s="155"/>
      <c r="J755" s="155"/>
      <c r="K755" s="155"/>
      <c r="L755" s="172"/>
      <c r="M755" s="155"/>
      <c r="N755" s="155"/>
      <c r="O755" s="155"/>
      <c r="P755" s="155"/>
      <c r="Q755" s="155"/>
      <c r="R755" s="155"/>
      <c r="S755" s="155"/>
      <c r="T755" s="155"/>
      <c r="U755" s="155"/>
      <c r="V755" s="155"/>
    </row>
    <row r="756">
      <c r="A756" s="155"/>
      <c r="J756" s="155"/>
      <c r="K756" s="155"/>
      <c r="L756" s="172"/>
      <c r="M756" s="155"/>
      <c r="N756" s="155"/>
      <c r="O756" s="155"/>
      <c r="P756" s="155"/>
      <c r="Q756" s="155"/>
      <c r="R756" s="155"/>
      <c r="S756" s="155"/>
      <c r="T756" s="155"/>
      <c r="U756" s="155"/>
      <c r="V756" s="155"/>
    </row>
    <row r="757">
      <c r="A757" s="155"/>
      <c r="J757" s="155"/>
      <c r="K757" s="155"/>
      <c r="L757" s="172"/>
      <c r="M757" s="155"/>
      <c r="N757" s="155"/>
      <c r="O757" s="155"/>
      <c r="P757" s="155"/>
      <c r="Q757" s="155"/>
      <c r="R757" s="155"/>
      <c r="S757" s="155"/>
      <c r="T757" s="155"/>
      <c r="U757" s="155"/>
      <c r="V757" s="155"/>
    </row>
    <row r="758">
      <c r="A758" s="155"/>
      <c r="J758" s="155"/>
      <c r="K758" s="155"/>
      <c r="L758" s="172"/>
      <c r="M758" s="155"/>
      <c r="N758" s="155"/>
      <c r="O758" s="155"/>
      <c r="P758" s="155"/>
      <c r="Q758" s="155"/>
      <c r="R758" s="155"/>
      <c r="S758" s="155"/>
      <c r="T758" s="155"/>
      <c r="U758" s="155"/>
      <c r="V758" s="155"/>
    </row>
    <row r="759">
      <c r="A759" s="155"/>
      <c r="J759" s="155"/>
      <c r="K759" s="155"/>
      <c r="L759" s="172"/>
      <c r="M759" s="155"/>
      <c r="N759" s="155"/>
      <c r="O759" s="155"/>
      <c r="P759" s="155"/>
      <c r="Q759" s="155"/>
      <c r="R759" s="155"/>
      <c r="S759" s="155"/>
      <c r="T759" s="155"/>
      <c r="U759" s="155"/>
      <c r="V759" s="155"/>
    </row>
    <row r="760">
      <c r="A760" s="155"/>
      <c r="J760" s="155"/>
      <c r="K760" s="155"/>
      <c r="L760" s="172"/>
      <c r="M760" s="155"/>
      <c r="N760" s="155"/>
      <c r="O760" s="155"/>
      <c r="P760" s="155"/>
      <c r="Q760" s="155"/>
      <c r="R760" s="155"/>
      <c r="S760" s="155"/>
      <c r="T760" s="155"/>
      <c r="U760" s="155"/>
      <c r="V760" s="155"/>
    </row>
    <row r="761">
      <c r="A761" s="155"/>
      <c r="J761" s="155"/>
      <c r="K761" s="155"/>
      <c r="L761" s="172"/>
      <c r="M761" s="155"/>
      <c r="N761" s="155"/>
      <c r="O761" s="155"/>
      <c r="P761" s="155"/>
      <c r="Q761" s="155"/>
      <c r="R761" s="155"/>
      <c r="S761" s="155"/>
      <c r="T761" s="155"/>
      <c r="U761" s="155"/>
      <c r="V761" s="155"/>
    </row>
    <row r="762">
      <c r="A762" s="155"/>
      <c r="J762" s="155"/>
      <c r="K762" s="155"/>
      <c r="L762" s="172"/>
      <c r="M762" s="155"/>
      <c r="N762" s="155"/>
      <c r="O762" s="155"/>
      <c r="P762" s="155"/>
      <c r="Q762" s="155"/>
      <c r="R762" s="155"/>
      <c r="S762" s="155"/>
      <c r="T762" s="155"/>
      <c r="U762" s="155"/>
      <c r="V762" s="155"/>
    </row>
    <row r="763">
      <c r="A763" s="155"/>
      <c r="J763" s="155"/>
      <c r="K763" s="155"/>
      <c r="L763" s="172"/>
      <c r="M763" s="155"/>
      <c r="N763" s="155"/>
      <c r="O763" s="155"/>
      <c r="P763" s="155"/>
      <c r="Q763" s="155"/>
      <c r="R763" s="155"/>
      <c r="S763" s="155"/>
      <c r="T763" s="155"/>
      <c r="U763" s="155"/>
      <c r="V763" s="155"/>
    </row>
    <row r="764">
      <c r="A764" s="155"/>
      <c r="J764" s="155"/>
      <c r="K764" s="155"/>
      <c r="L764" s="172"/>
      <c r="M764" s="155"/>
      <c r="N764" s="155"/>
      <c r="O764" s="155"/>
      <c r="P764" s="155"/>
      <c r="Q764" s="155"/>
      <c r="R764" s="155"/>
      <c r="S764" s="155"/>
      <c r="T764" s="155"/>
      <c r="U764" s="155"/>
      <c r="V764" s="155"/>
    </row>
    <row r="765">
      <c r="A765" s="155"/>
      <c r="J765" s="155"/>
      <c r="K765" s="155"/>
      <c r="L765" s="172"/>
      <c r="M765" s="155"/>
      <c r="N765" s="155"/>
      <c r="O765" s="155"/>
      <c r="P765" s="155"/>
      <c r="Q765" s="155"/>
      <c r="R765" s="155"/>
      <c r="S765" s="155"/>
      <c r="T765" s="155"/>
      <c r="U765" s="155"/>
      <c r="V765" s="155"/>
    </row>
    <row r="766">
      <c r="A766" s="155"/>
      <c r="J766" s="155"/>
      <c r="K766" s="155"/>
      <c r="L766" s="172"/>
      <c r="M766" s="155"/>
      <c r="N766" s="155"/>
      <c r="O766" s="155"/>
      <c r="P766" s="155"/>
      <c r="Q766" s="155"/>
      <c r="R766" s="155"/>
      <c r="S766" s="155"/>
      <c r="T766" s="155"/>
      <c r="U766" s="155"/>
      <c r="V766" s="155"/>
    </row>
    <row r="767">
      <c r="A767" s="155"/>
      <c r="J767" s="155"/>
      <c r="K767" s="155"/>
      <c r="L767" s="172"/>
      <c r="M767" s="155"/>
      <c r="N767" s="155"/>
      <c r="O767" s="155"/>
      <c r="P767" s="155"/>
      <c r="Q767" s="155"/>
      <c r="R767" s="155"/>
      <c r="S767" s="155"/>
      <c r="T767" s="155"/>
      <c r="U767" s="155"/>
      <c r="V767" s="155"/>
    </row>
    <row r="768">
      <c r="A768" s="155"/>
      <c r="J768" s="155"/>
      <c r="K768" s="155"/>
      <c r="L768" s="172"/>
      <c r="M768" s="155"/>
      <c r="N768" s="155"/>
      <c r="O768" s="155"/>
      <c r="P768" s="155"/>
      <c r="Q768" s="155"/>
      <c r="R768" s="155"/>
      <c r="S768" s="155"/>
      <c r="T768" s="155"/>
      <c r="U768" s="155"/>
      <c r="V768" s="155"/>
    </row>
    <row r="769">
      <c r="A769" s="155"/>
      <c r="J769" s="155"/>
      <c r="K769" s="155"/>
      <c r="L769" s="172"/>
      <c r="M769" s="155"/>
      <c r="N769" s="155"/>
      <c r="O769" s="155"/>
      <c r="P769" s="155"/>
      <c r="Q769" s="155"/>
      <c r="R769" s="155"/>
      <c r="S769" s="155"/>
      <c r="T769" s="155"/>
      <c r="U769" s="155"/>
      <c r="V769" s="155"/>
    </row>
    <row r="770">
      <c r="A770" s="155"/>
      <c r="J770" s="155"/>
      <c r="K770" s="155"/>
      <c r="L770" s="172"/>
      <c r="M770" s="155"/>
      <c r="N770" s="155"/>
      <c r="O770" s="155"/>
      <c r="P770" s="155"/>
      <c r="Q770" s="155"/>
      <c r="R770" s="155"/>
      <c r="S770" s="155"/>
      <c r="T770" s="155"/>
      <c r="U770" s="155"/>
      <c r="V770" s="155"/>
    </row>
    <row r="771">
      <c r="A771" s="155"/>
      <c r="J771" s="155"/>
      <c r="K771" s="155"/>
      <c r="L771" s="172"/>
      <c r="M771" s="155"/>
      <c r="N771" s="155"/>
      <c r="O771" s="155"/>
      <c r="P771" s="155"/>
      <c r="Q771" s="155"/>
      <c r="R771" s="155"/>
      <c r="S771" s="155"/>
      <c r="T771" s="155"/>
      <c r="U771" s="155"/>
      <c r="V771" s="155"/>
    </row>
    <row r="772">
      <c r="A772" s="155"/>
      <c r="J772" s="155"/>
      <c r="K772" s="155"/>
      <c r="L772" s="172"/>
      <c r="M772" s="155"/>
      <c r="N772" s="155"/>
      <c r="O772" s="155"/>
      <c r="P772" s="155"/>
      <c r="Q772" s="155"/>
      <c r="R772" s="155"/>
      <c r="S772" s="155"/>
      <c r="T772" s="155"/>
      <c r="U772" s="155"/>
      <c r="V772" s="155"/>
    </row>
    <row r="773">
      <c r="A773" s="155"/>
      <c r="J773" s="155"/>
      <c r="K773" s="155"/>
      <c r="L773" s="172"/>
      <c r="M773" s="155"/>
      <c r="N773" s="155"/>
      <c r="O773" s="155"/>
      <c r="P773" s="155"/>
      <c r="Q773" s="155"/>
      <c r="R773" s="155"/>
      <c r="S773" s="155"/>
      <c r="T773" s="155"/>
      <c r="U773" s="155"/>
      <c r="V773" s="155"/>
    </row>
    <row r="774">
      <c r="A774" s="155"/>
      <c r="J774" s="155"/>
      <c r="K774" s="155"/>
      <c r="L774" s="172"/>
      <c r="M774" s="155"/>
      <c r="N774" s="155"/>
      <c r="O774" s="155"/>
      <c r="P774" s="155"/>
      <c r="Q774" s="155"/>
      <c r="R774" s="155"/>
      <c r="S774" s="155"/>
      <c r="T774" s="155"/>
      <c r="U774" s="155"/>
      <c r="V774" s="155"/>
    </row>
    <row r="775">
      <c r="A775" s="155"/>
      <c r="J775" s="155"/>
      <c r="K775" s="155"/>
      <c r="L775" s="172"/>
      <c r="M775" s="155"/>
      <c r="N775" s="155"/>
      <c r="O775" s="155"/>
      <c r="P775" s="155"/>
      <c r="Q775" s="155"/>
      <c r="R775" s="155"/>
      <c r="S775" s="155"/>
      <c r="T775" s="155"/>
      <c r="U775" s="155"/>
      <c r="V775" s="155"/>
    </row>
    <row r="776">
      <c r="A776" s="155"/>
      <c r="J776" s="155"/>
      <c r="K776" s="155"/>
      <c r="L776" s="172"/>
      <c r="M776" s="155"/>
      <c r="N776" s="155"/>
      <c r="O776" s="155"/>
      <c r="P776" s="155"/>
      <c r="Q776" s="155"/>
      <c r="R776" s="155"/>
      <c r="S776" s="155"/>
      <c r="T776" s="155"/>
      <c r="U776" s="155"/>
      <c r="V776" s="155"/>
    </row>
    <row r="777">
      <c r="A777" s="155"/>
      <c r="J777" s="155"/>
      <c r="K777" s="155"/>
      <c r="L777" s="172"/>
      <c r="M777" s="155"/>
      <c r="N777" s="155"/>
      <c r="O777" s="155"/>
      <c r="P777" s="155"/>
      <c r="Q777" s="155"/>
      <c r="R777" s="155"/>
      <c r="S777" s="155"/>
      <c r="T777" s="155"/>
      <c r="U777" s="155"/>
      <c r="V777" s="155"/>
    </row>
    <row r="778">
      <c r="A778" s="155"/>
      <c r="J778" s="155"/>
      <c r="K778" s="155"/>
      <c r="L778" s="172"/>
      <c r="M778" s="155"/>
      <c r="N778" s="155"/>
      <c r="O778" s="155"/>
      <c r="P778" s="155"/>
      <c r="Q778" s="155"/>
      <c r="R778" s="155"/>
      <c r="S778" s="155"/>
      <c r="T778" s="155"/>
      <c r="U778" s="155"/>
      <c r="V778" s="155"/>
    </row>
    <row r="779">
      <c r="A779" s="155"/>
      <c r="J779" s="155"/>
      <c r="K779" s="155"/>
      <c r="L779" s="172"/>
      <c r="M779" s="155"/>
      <c r="N779" s="155"/>
      <c r="O779" s="155"/>
      <c r="P779" s="155"/>
      <c r="Q779" s="155"/>
      <c r="R779" s="155"/>
      <c r="S779" s="155"/>
      <c r="T779" s="155"/>
      <c r="U779" s="155"/>
      <c r="V779" s="155"/>
    </row>
    <row r="780">
      <c r="A780" s="155"/>
      <c r="J780" s="155"/>
      <c r="K780" s="155"/>
      <c r="L780" s="172"/>
      <c r="M780" s="155"/>
      <c r="N780" s="155"/>
      <c r="O780" s="155"/>
      <c r="P780" s="155"/>
      <c r="Q780" s="155"/>
      <c r="R780" s="155"/>
      <c r="S780" s="155"/>
      <c r="T780" s="155"/>
      <c r="U780" s="155"/>
      <c r="V780" s="155"/>
    </row>
    <row r="781">
      <c r="A781" s="155"/>
      <c r="J781" s="155"/>
      <c r="K781" s="155"/>
      <c r="L781" s="172"/>
      <c r="M781" s="155"/>
      <c r="N781" s="155"/>
      <c r="O781" s="155"/>
      <c r="P781" s="155"/>
      <c r="Q781" s="155"/>
      <c r="R781" s="155"/>
      <c r="S781" s="155"/>
      <c r="T781" s="155"/>
      <c r="U781" s="155"/>
      <c r="V781" s="155"/>
    </row>
    <row r="782">
      <c r="A782" s="155"/>
      <c r="J782" s="155"/>
      <c r="K782" s="155"/>
      <c r="L782" s="172"/>
      <c r="M782" s="155"/>
      <c r="N782" s="155"/>
      <c r="O782" s="155"/>
      <c r="P782" s="155"/>
      <c r="Q782" s="155"/>
      <c r="R782" s="155"/>
      <c r="S782" s="155"/>
      <c r="T782" s="155"/>
      <c r="U782" s="155"/>
      <c r="V782" s="155"/>
    </row>
    <row r="783">
      <c r="A783" s="155"/>
      <c r="J783" s="155"/>
      <c r="K783" s="155"/>
      <c r="L783" s="172"/>
      <c r="M783" s="155"/>
      <c r="N783" s="155"/>
      <c r="O783" s="155"/>
      <c r="P783" s="155"/>
      <c r="Q783" s="155"/>
      <c r="R783" s="155"/>
      <c r="S783" s="155"/>
      <c r="T783" s="155"/>
      <c r="U783" s="155"/>
      <c r="V783" s="155"/>
    </row>
    <row r="784">
      <c r="A784" s="155"/>
      <c r="J784" s="155"/>
      <c r="K784" s="155"/>
      <c r="L784" s="172"/>
      <c r="M784" s="155"/>
      <c r="N784" s="155"/>
      <c r="O784" s="155"/>
      <c r="P784" s="155"/>
      <c r="Q784" s="155"/>
      <c r="R784" s="155"/>
      <c r="S784" s="155"/>
      <c r="T784" s="155"/>
      <c r="U784" s="155"/>
      <c r="V784" s="155"/>
    </row>
    <row r="785">
      <c r="A785" s="155"/>
      <c r="J785" s="155"/>
      <c r="K785" s="155"/>
      <c r="L785" s="172"/>
      <c r="M785" s="155"/>
      <c r="N785" s="155"/>
      <c r="O785" s="155"/>
      <c r="P785" s="155"/>
      <c r="Q785" s="155"/>
      <c r="R785" s="155"/>
      <c r="S785" s="155"/>
      <c r="T785" s="155"/>
      <c r="U785" s="155"/>
      <c r="V785" s="155"/>
    </row>
    <row r="786">
      <c r="A786" s="155"/>
      <c r="J786" s="155"/>
      <c r="K786" s="155"/>
      <c r="L786" s="172"/>
      <c r="M786" s="155"/>
      <c r="N786" s="155"/>
      <c r="O786" s="155"/>
      <c r="P786" s="155"/>
      <c r="Q786" s="155"/>
      <c r="R786" s="155"/>
      <c r="S786" s="155"/>
      <c r="T786" s="155"/>
      <c r="U786" s="155"/>
      <c r="V786" s="155"/>
    </row>
    <row r="787">
      <c r="A787" s="155"/>
      <c r="J787" s="155"/>
      <c r="K787" s="155"/>
      <c r="L787" s="172"/>
      <c r="M787" s="155"/>
      <c r="N787" s="155"/>
      <c r="O787" s="155"/>
      <c r="P787" s="155"/>
      <c r="Q787" s="155"/>
      <c r="R787" s="155"/>
      <c r="S787" s="155"/>
      <c r="T787" s="155"/>
      <c r="U787" s="155"/>
      <c r="V787" s="155"/>
    </row>
    <row r="788">
      <c r="A788" s="155"/>
      <c r="J788" s="155"/>
      <c r="K788" s="155"/>
      <c r="L788" s="172"/>
      <c r="M788" s="155"/>
      <c r="N788" s="155"/>
      <c r="O788" s="155"/>
      <c r="P788" s="155"/>
      <c r="Q788" s="155"/>
      <c r="R788" s="155"/>
      <c r="S788" s="155"/>
      <c r="T788" s="155"/>
      <c r="U788" s="155"/>
      <c r="V788" s="155"/>
    </row>
    <row r="789">
      <c r="A789" s="155"/>
      <c r="J789" s="155"/>
      <c r="K789" s="155"/>
      <c r="L789" s="172"/>
      <c r="M789" s="155"/>
      <c r="N789" s="155"/>
      <c r="O789" s="155"/>
      <c r="P789" s="155"/>
      <c r="Q789" s="155"/>
      <c r="R789" s="155"/>
      <c r="S789" s="155"/>
      <c r="T789" s="155"/>
      <c r="U789" s="155"/>
      <c r="V789" s="155"/>
    </row>
    <row r="790">
      <c r="A790" s="155"/>
      <c r="J790" s="155"/>
      <c r="K790" s="155"/>
      <c r="L790" s="172"/>
      <c r="M790" s="155"/>
      <c r="N790" s="155"/>
      <c r="O790" s="155"/>
      <c r="P790" s="155"/>
      <c r="Q790" s="155"/>
      <c r="R790" s="155"/>
      <c r="S790" s="155"/>
      <c r="T790" s="155"/>
      <c r="U790" s="155"/>
      <c r="V790" s="155"/>
    </row>
    <row r="791">
      <c r="A791" s="155"/>
      <c r="J791" s="155"/>
      <c r="K791" s="155"/>
      <c r="L791" s="172"/>
      <c r="M791" s="155"/>
      <c r="N791" s="155"/>
      <c r="O791" s="155"/>
      <c r="P791" s="155"/>
      <c r="Q791" s="155"/>
      <c r="R791" s="155"/>
      <c r="S791" s="155"/>
      <c r="T791" s="155"/>
      <c r="U791" s="155"/>
      <c r="V791" s="155"/>
    </row>
    <row r="792">
      <c r="A792" s="155"/>
      <c r="J792" s="155"/>
      <c r="K792" s="155"/>
      <c r="L792" s="172"/>
      <c r="M792" s="155"/>
      <c r="N792" s="155"/>
      <c r="O792" s="155"/>
      <c r="P792" s="155"/>
      <c r="Q792" s="155"/>
      <c r="R792" s="155"/>
      <c r="S792" s="155"/>
      <c r="T792" s="155"/>
      <c r="U792" s="155"/>
      <c r="V792" s="155"/>
    </row>
    <row r="793">
      <c r="A793" s="155"/>
      <c r="J793" s="155"/>
      <c r="K793" s="155"/>
      <c r="L793" s="172"/>
      <c r="M793" s="155"/>
      <c r="N793" s="155"/>
      <c r="O793" s="155"/>
      <c r="P793" s="155"/>
      <c r="Q793" s="155"/>
      <c r="R793" s="155"/>
      <c r="S793" s="155"/>
      <c r="T793" s="155"/>
      <c r="U793" s="155"/>
      <c r="V793" s="155"/>
    </row>
    <row r="794">
      <c r="A794" s="155"/>
      <c r="J794" s="155"/>
      <c r="K794" s="155"/>
      <c r="L794" s="172"/>
      <c r="M794" s="155"/>
      <c r="N794" s="155"/>
      <c r="O794" s="155"/>
      <c r="P794" s="155"/>
      <c r="Q794" s="155"/>
      <c r="R794" s="155"/>
      <c r="S794" s="155"/>
      <c r="T794" s="155"/>
      <c r="U794" s="155"/>
      <c r="V794" s="155"/>
    </row>
    <row r="795">
      <c r="A795" s="155"/>
      <c r="J795" s="155"/>
      <c r="K795" s="155"/>
      <c r="L795" s="172"/>
      <c r="M795" s="155"/>
      <c r="N795" s="155"/>
      <c r="O795" s="155"/>
      <c r="P795" s="155"/>
      <c r="Q795" s="155"/>
      <c r="R795" s="155"/>
      <c r="S795" s="155"/>
      <c r="T795" s="155"/>
      <c r="U795" s="155"/>
      <c r="V795" s="155"/>
    </row>
    <row r="796">
      <c r="A796" s="155"/>
      <c r="J796" s="155"/>
      <c r="K796" s="155"/>
      <c r="L796" s="172"/>
      <c r="M796" s="155"/>
      <c r="N796" s="155"/>
      <c r="O796" s="155"/>
      <c r="P796" s="155"/>
      <c r="Q796" s="155"/>
      <c r="R796" s="155"/>
      <c r="S796" s="155"/>
      <c r="T796" s="155"/>
      <c r="U796" s="155"/>
      <c r="V796" s="155"/>
    </row>
    <row r="797">
      <c r="A797" s="155"/>
      <c r="J797" s="155"/>
      <c r="K797" s="155"/>
      <c r="L797" s="172"/>
      <c r="M797" s="155"/>
      <c r="N797" s="155"/>
      <c r="O797" s="155"/>
      <c r="P797" s="155"/>
      <c r="Q797" s="155"/>
      <c r="R797" s="155"/>
      <c r="S797" s="155"/>
      <c r="T797" s="155"/>
      <c r="U797" s="155"/>
      <c r="V797" s="155"/>
    </row>
    <row r="798">
      <c r="A798" s="155"/>
      <c r="J798" s="155"/>
      <c r="K798" s="155"/>
      <c r="L798" s="172"/>
      <c r="M798" s="155"/>
      <c r="N798" s="155"/>
      <c r="O798" s="155"/>
      <c r="P798" s="155"/>
      <c r="Q798" s="155"/>
      <c r="R798" s="155"/>
      <c r="S798" s="155"/>
      <c r="T798" s="155"/>
      <c r="U798" s="155"/>
      <c r="V798" s="155"/>
    </row>
    <row r="799">
      <c r="A799" s="155"/>
      <c r="J799" s="155"/>
      <c r="K799" s="155"/>
      <c r="L799" s="172"/>
      <c r="M799" s="155"/>
      <c r="N799" s="155"/>
      <c r="O799" s="155"/>
      <c r="P799" s="155"/>
      <c r="Q799" s="155"/>
      <c r="R799" s="155"/>
      <c r="S799" s="155"/>
      <c r="T799" s="155"/>
      <c r="U799" s="155"/>
      <c r="V799" s="155"/>
    </row>
    <row r="800">
      <c r="A800" s="155"/>
      <c r="J800" s="155"/>
      <c r="K800" s="155"/>
      <c r="L800" s="172"/>
      <c r="M800" s="155"/>
      <c r="N800" s="155"/>
      <c r="O800" s="155"/>
      <c r="P800" s="155"/>
      <c r="Q800" s="155"/>
      <c r="R800" s="155"/>
      <c r="S800" s="155"/>
      <c r="T800" s="155"/>
      <c r="U800" s="155"/>
      <c r="V800" s="155"/>
    </row>
    <row r="801">
      <c r="A801" s="155"/>
      <c r="J801" s="155"/>
      <c r="K801" s="155"/>
      <c r="L801" s="172"/>
      <c r="M801" s="155"/>
      <c r="N801" s="155"/>
      <c r="O801" s="155"/>
      <c r="P801" s="155"/>
      <c r="Q801" s="155"/>
      <c r="R801" s="155"/>
      <c r="S801" s="155"/>
      <c r="T801" s="155"/>
      <c r="U801" s="155"/>
      <c r="V801" s="155"/>
    </row>
    <row r="802">
      <c r="A802" s="155"/>
      <c r="J802" s="155"/>
      <c r="K802" s="155"/>
      <c r="L802" s="172"/>
      <c r="M802" s="155"/>
      <c r="N802" s="155"/>
      <c r="O802" s="155"/>
      <c r="P802" s="155"/>
      <c r="Q802" s="155"/>
      <c r="R802" s="155"/>
      <c r="S802" s="155"/>
      <c r="T802" s="155"/>
      <c r="U802" s="155"/>
      <c r="V802" s="155"/>
    </row>
    <row r="803">
      <c r="A803" s="155"/>
      <c r="J803" s="155"/>
      <c r="K803" s="155"/>
      <c r="L803" s="172"/>
      <c r="M803" s="155"/>
      <c r="N803" s="155"/>
      <c r="O803" s="155"/>
      <c r="P803" s="155"/>
      <c r="Q803" s="155"/>
      <c r="R803" s="155"/>
      <c r="S803" s="155"/>
      <c r="T803" s="155"/>
      <c r="U803" s="155"/>
      <c r="V803" s="155"/>
    </row>
    <row r="804">
      <c r="A804" s="155"/>
      <c r="J804" s="155"/>
      <c r="K804" s="155"/>
      <c r="L804" s="172"/>
      <c r="M804" s="155"/>
      <c r="N804" s="155"/>
      <c r="O804" s="155"/>
      <c r="P804" s="155"/>
      <c r="Q804" s="155"/>
      <c r="R804" s="155"/>
      <c r="S804" s="155"/>
      <c r="T804" s="155"/>
      <c r="U804" s="155"/>
      <c r="V804" s="155"/>
    </row>
    <row r="805">
      <c r="A805" s="155"/>
      <c r="J805" s="155"/>
      <c r="K805" s="155"/>
      <c r="L805" s="172"/>
      <c r="M805" s="155"/>
      <c r="N805" s="155"/>
      <c r="O805" s="155"/>
      <c r="P805" s="155"/>
      <c r="Q805" s="155"/>
      <c r="R805" s="155"/>
      <c r="S805" s="155"/>
      <c r="T805" s="155"/>
      <c r="U805" s="155"/>
      <c r="V805" s="155"/>
    </row>
    <row r="806">
      <c r="A806" s="155"/>
      <c r="J806" s="155"/>
      <c r="K806" s="155"/>
      <c r="L806" s="172"/>
      <c r="M806" s="155"/>
      <c r="N806" s="155"/>
      <c r="O806" s="155"/>
      <c r="P806" s="155"/>
      <c r="Q806" s="155"/>
      <c r="R806" s="155"/>
      <c r="S806" s="155"/>
      <c r="T806" s="155"/>
      <c r="U806" s="155"/>
      <c r="V806" s="155"/>
    </row>
    <row r="807">
      <c r="A807" s="155"/>
      <c r="J807" s="155"/>
      <c r="K807" s="155"/>
      <c r="L807" s="172"/>
      <c r="M807" s="155"/>
      <c r="N807" s="155"/>
      <c r="O807" s="155"/>
      <c r="P807" s="155"/>
      <c r="Q807" s="155"/>
      <c r="R807" s="155"/>
      <c r="S807" s="155"/>
      <c r="T807" s="155"/>
      <c r="U807" s="155"/>
      <c r="V807" s="155"/>
    </row>
    <row r="808">
      <c r="A808" s="155"/>
      <c r="J808" s="155"/>
      <c r="K808" s="155"/>
      <c r="L808" s="172"/>
      <c r="M808" s="155"/>
      <c r="N808" s="155"/>
      <c r="O808" s="155"/>
      <c r="P808" s="155"/>
      <c r="Q808" s="155"/>
      <c r="R808" s="155"/>
      <c r="S808" s="155"/>
      <c r="T808" s="155"/>
      <c r="U808" s="155"/>
      <c r="V808" s="155"/>
    </row>
    <row r="809">
      <c r="A809" s="155"/>
      <c r="J809" s="155"/>
      <c r="K809" s="155"/>
      <c r="L809" s="172"/>
      <c r="M809" s="155"/>
      <c r="N809" s="155"/>
      <c r="O809" s="155"/>
      <c r="P809" s="155"/>
      <c r="Q809" s="155"/>
      <c r="R809" s="155"/>
      <c r="S809" s="155"/>
      <c r="T809" s="155"/>
      <c r="U809" s="155"/>
      <c r="V809" s="155"/>
    </row>
    <row r="810">
      <c r="A810" s="155"/>
      <c r="J810" s="155"/>
      <c r="K810" s="155"/>
      <c r="L810" s="172"/>
      <c r="M810" s="155"/>
      <c r="N810" s="155"/>
      <c r="O810" s="155"/>
      <c r="P810" s="155"/>
      <c r="Q810" s="155"/>
      <c r="R810" s="155"/>
      <c r="S810" s="155"/>
      <c r="T810" s="155"/>
      <c r="U810" s="155"/>
      <c r="V810" s="155"/>
    </row>
    <row r="811">
      <c r="A811" s="155"/>
      <c r="J811" s="155"/>
      <c r="K811" s="155"/>
      <c r="L811" s="172"/>
      <c r="M811" s="155"/>
      <c r="N811" s="155"/>
      <c r="O811" s="155"/>
      <c r="P811" s="155"/>
      <c r="Q811" s="155"/>
      <c r="R811" s="155"/>
      <c r="S811" s="155"/>
      <c r="T811" s="155"/>
      <c r="U811" s="155"/>
      <c r="V811" s="155"/>
    </row>
    <row r="812">
      <c r="A812" s="155"/>
      <c r="J812" s="155"/>
      <c r="K812" s="155"/>
      <c r="L812" s="172"/>
      <c r="M812" s="155"/>
      <c r="N812" s="155"/>
      <c r="O812" s="155"/>
      <c r="P812" s="155"/>
      <c r="Q812" s="155"/>
      <c r="R812" s="155"/>
      <c r="S812" s="155"/>
      <c r="T812" s="155"/>
      <c r="U812" s="155"/>
      <c r="V812" s="155"/>
    </row>
    <row r="813">
      <c r="A813" s="155"/>
      <c r="J813" s="155"/>
      <c r="K813" s="155"/>
      <c r="L813" s="172"/>
      <c r="M813" s="155"/>
      <c r="N813" s="155"/>
      <c r="O813" s="155"/>
      <c r="P813" s="155"/>
      <c r="Q813" s="155"/>
      <c r="R813" s="155"/>
      <c r="S813" s="155"/>
      <c r="T813" s="155"/>
      <c r="U813" s="155"/>
      <c r="V813" s="155"/>
    </row>
    <row r="814">
      <c r="A814" s="155"/>
      <c r="J814" s="155"/>
      <c r="K814" s="155"/>
      <c r="L814" s="172"/>
      <c r="M814" s="155"/>
      <c r="N814" s="155"/>
      <c r="O814" s="155"/>
      <c r="P814" s="155"/>
      <c r="Q814" s="155"/>
      <c r="R814" s="155"/>
      <c r="S814" s="155"/>
      <c r="T814" s="155"/>
      <c r="U814" s="155"/>
      <c r="V814" s="155"/>
    </row>
    <row r="815">
      <c r="A815" s="155"/>
      <c r="J815" s="155"/>
      <c r="K815" s="155"/>
      <c r="L815" s="172"/>
      <c r="M815" s="155"/>
      <c r="N815" s="155"/>
      <c r="O815" s="155"/>
      <c r="P815" s="155"/>
      <c r="Q815" s="155"/>
      <c r="R815" s="155"/>
      <c r="S815" s="155"/>
      <c r="T815" s="155"/>
      <c r="U815" s="155"/>
      <c r="V815" s="155"/>
    </row>
    <row r="816">
      <c r="A816" s="155"/>
      <c r="J816" s="155"/>
      <c r="K816" s="155"/>
      <c r="L816" s="172"/>
      <c r="M816" s="155"/>
      <c r="N816" s="155"/>
      <c r="O816" s="155"/>
      <c r="P816" s="155"/>
      <c r="Q816" s="155"/>
      <c r="R816" s="155"/>
      <c r="S816" s="155"/>
      <c r="T816" s="155"/>
      <c r="U816" s="155"/>
      <c r="V816" s="155"/>
    </row>
    <row r="817">
      <c r="A817" s="155"/>
      <c r="J817" s="155"/>
      <c r="K817" s="155"/>
      <c r="L817" s="172"/>
      <c r="M817" s="155"/>
      <c r="N817" s="155"/>
      <c r="O817" s="155"/>
      <c r="P817" s="155"/>
      <c r="Q817" s="155"/>
      <c r="R817" s="155"/>
      <c r="S817" s="155"/>
      <c r="T817" s="155"/>
      <c r="U817" s="155"/>
      <c r="V817" s="155"/>
    </row>
    <row r="818">
      <c r="A818" s="155"/>
      <c r="J818" s="155"/>
      <c r="K818" s="155"/>
      <c r="L818" s="172"/>
      <c r="M818" s="155"/>
      <c r="N818" s="155"/>
      <c r="O818" s="155"/>
      <c r="P818" s="155"/>
      <c r="Q818" s="155"/>
      <c r="R818" s="155"/>
      <c r="S818" s="155"/>
      <c r="T818" s="155"/>
      <c r="U818" s="155"/>
      <c r="V818" s="155"/>
    </row>
    <row r="819">
      <c r="A819" s="155"/>
      <c r="J819" s="155"/>
      <c r="K819" s="155"/>
      <c r="L819" s="172"/>
      <c r="M819" s="155"/>
      <c r="N819" s="155"/>
      <c r="O819" s="155"/>
      <c r="P819" s="155"/>
      <c r="Q819" s="155"/>
      <c r="R819" s="155"/>
      <c r="S819" s="155"/>
      <c r="T819" s="155"/>
      <c r="U819" s="155"/>
      <c r="V819" s="155"/>
    </row>
    <row r="820">
      <c r="A820" s="155"/>
      <c r="J820" s="155"/>
      <c r="K820" s="155"/>
      <c r="L820" s="172"/>
      <c r="M820" s="155"/>
      <c r="N820" s="155"/>
      <c r="O820" s="155"/>
      <c r="P820" s="155"/>
      <c r="Q820" s="155"/>
      <c r="R820" s="155"/>
      <c r="S820" s="155"/>
      <c r="T820" s="155"/>
      <c r="U820" s="155"/>
      <c r="V820" s="155"/>
    </row>
    <row r="821">
      <c r="A821" s="155"/>
      <c r="J821" s="155"/>
      <c r="K821" s="155"/>
      <c r="L821" s="172"/>
      <c r="M821" s="155"/>
      <c r="N821" s="155"/>
      <c r="O821" s="155"/>
      <c r="P821" s="155"/>
      <c r="Q821" s="155"/>
      <c r="R821" s="155"/>
      <c r="S821" s="155"/>
      <c r="T821" s="155"/>
      <c r="U821" s="155"/>
      <c r="V821" s="155"/>
    </row>
    <row r="822">
      <c r="A822" s="155"/>
      <c r="J822" s="155"/>
      <c r="K822" s="155"/>
      <c r="L822" s="172"/>
      <c r="M822" s="155"/>
      <c r="N822" s="155"/>
      <c r="O822" s="155"/>
      <c r="P822" s="155"/>
      <c r="Q822" s="155"/>
      <c r="R822" s="155"/>
      <c r="S822" s="155"/>
      <c r="T822" s="155"/>
      <c r="U822" s="155"/>
      <c r="V822" s="155"/>
    </row>
    <row r="823">
      <c r="A823" s="155"/>
      <c r="J823" s="155"/>
      <c r="K823" s="155"/>
      <c r="L823" s="172"/>
      <c r="M823" s="155"/>
      <c r="N823" s="155"/>
      <c r="O823" s="155"/>
      <c r="P823" s="155"/>
      <c r="Q823" s="155"/>
      <c r="R823" s="155"/>
      <c r="S823" s="155"/>
      <c r="T823" s="155"/>
      <c r="U823" s="155"/>
      <c r="V823" s="155"/>
    </row>
    <row r="824">
      <c r="A824" s="155"/>
      <c r="J824" s="155"/>
      <c r="K824" s="155"/>
      <c r="L824" s="172"/>
      <c r="M824" s="155"/>
      <c r="N824" s="155"/>
      <c r="O824" s="155"/>
      <c r="P824" s="155"/>
      <c r="Q824" s="155"/>
      <c r="R824" s="155"/>
      <c r="S824" s="155"/>
      <c r="T824" s="155"/>
      <c r="U824" s="155"/>
      <c r="V824" s="155"/>
    </row>
    <row r="825">
      <c r="A825" s="155"/>
      <c r="J825" s="155"/>
      <c r="K825" s="155"/>
      <c r="L825" s="172"/>
      <c r="M825" s="155"/>
      <c r="N825" s="155"/>
      <c r="O825" s="155"/>
      <c r="P825" s="155"/>
      <c r="Q825" s="155"/>
      <c r="R825" s="155"/>
      <c r="S825" s="155"/>
      <c r="T825" s="155"/>
      <c r="U825" s="155"/>
      <c r="V825" s="155"/>
    </row>
    <row r="826">
      <c r="A826" s="155"/>
      <c r="J826" s="155"/>
      <c r="K826" s="155"/>
      <c r="L826" s="172"/>
      <c r="M826" s="155"/>
      <c r="N826" s="155"/>
      <c r="O826" s="155"/>
      <c r="P826" s="155"/>
      <c r="Q826" s="155"/>
      <c r="R826" s="155"/>
      <c r="S826" s="155"/>
      <c r="T826" s="155"/>
      <c r="U826" s="155"/>
      <c r="V826" s="155"/>
    </row>
    <row r="827">
      <c r="A827" s="155"/>
      <c r="J827" s="155"/>
      <c r="K827" s="155"/>
      <c r="L827" s="172"/>
      <c r="M827" s="155"/>
      <c r="N827" s="155"/>
      <c r="O827" s="155"/>
      <c r="P827" s="155"/>
      <c r="Q827" s="155"/>
      <c r="R827" s="155"/>
      <c r="S827" s="155"/>
      <c r="T827" s="155"/>
      <c r="U827" s="155"/>
      <c r="V827" s="155"/>
    </row>
    <row r="828">
      <c r="A828" s="155"/>
      <c r="J828" s="155"/>
      <c r="K828" s="155"/>
      <c r="L828" s="172"/>
      <c r="M828" s="155"/>
      <c r="N828" s="155"/>
      <c r="O828" s="155"/>
      <c r="P828" s="155"/>
      <c r="Q828" s="155"/>
      <c r="R828" s="155"/>
      <c r="S828" s="155"/>
      <c r="T828" s="155"/>
      <c r="U828" s="155"/>
      <c r="V828" s="155"/>
    </row>
    <row r="829">
      <c r="A829" s="155"/>
      <c r="J829" s="155"/>
      <c r="K829" s="155"/>
      <c r="L829" s="172"/>
      <c r="M829" s="155"/>
      <c r="N829" s="155"/>
      <c r="O829" s="155"/>
      <c r="P829" s="155"/>
      <c r="Q829" s="155"/>
      <c r="R829" s="155"/>
      <c r="S829" s="155"/>
      <c r="T829" s="155"/>
      <c r="U829" s="155"/>
      <c r="V829" s="155"/>
    </row>
    <row r="830">
      <c r="A830" s="155"/>
      <c r="J830" s="155"/>
      <c r="K830" s="155"/>
      <c r="L830" s="172"/>
      <c r="M830" s="155"/>
      <c r="N830" s="155"/>
      <c r="O830" s="155"/>
      <c r="P830" s="155"/>
      <c r="Q830" s="155"/>
      <c r="R830" s="155"/>
      <c r="S830" s="155"/>
      <c r="T830" s="155"/>
      <c r="U830" s="155"/>
      <c r="V830" s="155"/>
    </row>
    <row r="831">
      <c r="A831" s="155"/>
      <c r="J831" s="155"/>
      <c r="K831" s="155"/>
      <c r="L831" s="172"/>
      <c r="M831" s="155"/>
      <c r="N831" s="155"/>
      <c r="O831" s="155"/>
      <c r="P831" s="155"/>
      <c r="Q831" s="155"/>
      <c r="R831" s="155"/>
      <c r="S831" s="155"/>
      <c r="T831" s="155"/>
      <c r="U831" s="155"/>
      <c r="V831" s="155"/>
    </row>
    <row r="832">
      <c r="A832" s="155"/>
      <c r="J832" s="155"/>
      <c r="K832" s="155"/>
      <c r="L832" s="172"/>
      <c r="M832" s="155"/>
      <c r="N832" s="155"/>
      <c r="O832" s="155"/>
      <c r="P832" s="155"/>
      <c r="Q832" s="155"/>
      <c r="R832" s="155"/>
      <c r="S832" s="155"/>
      <c r="T832" s="155"/>
      <c r="U832" s="155"/>
      <c r="V832" s="155"/>
    </row>
    <row r="833">
      <c r="A833" s="155"/>
      <c r="J833" s="155"/>
      <c r="K833" s="155"/>
      <c r="L833" s="172"/>
      <c r="M833" s="155"/>
      <c r="N833" s="155"/>
      <c r="O833" s="155"/>
      <c r="P833" s="155"/>
      <c r="Q833" s="155"/>
      <c r="R833" s="155"/>
      <c r="S833" s="155"/>
      <c r="T833" s="155"/>
      <c r="U833" s="155"/>
      <c r="V833" s="155"/>
    </row>
    <row r="834">
      <c r="A834" s="155"/>
      <c r="J834" s="155"/>
      <c r="K834" s="155"/>
      <c r="L834" s="172"/>
      <c r="M834" s="155"/>
      <c r="N834" s="155"/>
      <c r="O834" s="155"/>
      <c r="P834" s="155"/>
      <c r="Q834" s="155"/>
      <c r="R834" s="155"/>
      <c r="S834" s="155"/>
      <c r="T834" s="155"/>
      <c r="U834" s="155"/>
      <c r="V834" s="155"/>
    </row>
    <row r="835">
      <c r="A835" s="155"/>
      <c r="J835" s="155"/>
      <c r="K835" s="155"/>
      <c r="L835" s="172"/>
      <c r="M835" s="155"/>
      <c r="N835" s="155"/>
      <c r="O835" s="155"/>
      <c r="P835" s="155"/>
      <c r="Q835" s="155"/>
      <c r="R835" s="155"/>
      <c r="S835" s="155"/>
      <c r="T835" s="155"/>
      <c r="U835" s="155"/>
      <c r="V835" s="155"/>
    </row>
    <row r="836">
      <c r="A836" s="155"/>
      <c r="J836" s="155"/>
      <c r="K836" s="155"/>
      <c r="L836" s="172"/>
      <c r="M836" s="155"/>
      <c r="N836" s="155"/>
      <c r="O836" s="155"/>
      <c r="P836" s="155"/>
      <c r="Q836" s="155"/>
      <c r="R836" s="155"/>
      <c r="S836" s="155"/>
      <c r="T836" s="155"/>
      <c r="U836" s="155"/>
      <c r="V836" s="155"/>
    </row>
    <row r="837">
      <c r="A837" s="155"/>
      <c r="J837" s="155"/>
      <c r="K837" s="155"/>
      <c r="L837" s="172"/>
      <c r="M837" s="155"/>
      <c r="N837" s="155"/>
      <c r="O837" s="155"/>
      <c r="P837" s="155"/>
      <c r="Q837" s="155"/>
      <c r="R837" s="155"/>
      <c r="S837" s="155"/>
      <c r="T837" s="155"/>
      <c r="U837" s="155"/>
      <c r="V837" s="155"/>
    </row>
    <row r="838">
      <c r="A838" s="155"/>
      <c r="J838" s="155"/>
      <c r="K838" s="155"/>
      <c r="L838" s="172"/>
      <c r="M838" s="155"/>
      <c r="N838" s="155"/>
      <c r="O838" s="155"/>
      <c r="P838" s="155"/>
      <c r="Q838" s="155"/>
      <c r="R838" s="155"/>
      <c r="S838" s="155"/>
      <c r="T838" s="155"/>
      <c r="U838" s="155"/>
      <c r="V838" s="155"/>
    </row>
    <row r="839">
      <c r="A839" s="155"/>
      <c r="J839" s="155"/>
      <c r="K839" s="155"/>
      <c r="L839" s="172"/>
      <c r="M839" s="155"/>
      <c r="N839" s="155"/>
      <c r="O839" s="155"/>
      <c r="P839" s="155"/>
      <c r="Q839" s="155"/>
      <c r="R839" s="155"/>
      <c r="S839" s="155"/>
      <c r="T839" s="155"/>
      <c r="U839" s="155"/>
      <c r="V839" s="155"/>
    </row>
    <row r="840">
      <c r="A840" s="155"/>
      <c r="J840" s="155"/>
      <c r="K840" s="155"/>
      <c r="L840" s="172"/>
      <c r="M840" s="155"/>
      <c r="N840" s="155"/>
      <c r="O840" s="155"/>
      <c r="P840" s="155"/>
      <c r="Q840" s="155"/>
      <c r="R840" s="155"/>
      <c r="S840" s="155"/>
      <c r="T840" s="155"/>
      <c r="U840" s="155"/>
      <c r="V840" s="155"/>
    </row>
    <row r="841">
      <c r="A841" s="155"/>
      <c r="J841" s="155"/>
      <c r="K841" s="155"/>
      <c r="L841" s="172"/>
      <c r="M841" s="155"/>
      <c r="N841" s="155"/>
      <c r="O841" s="155"/>
      <c r="P841" s="155"/>
      <c r="Q841" s="155"/>
      <c r="R841" s="155"/>
      <c r="S841" s="155"/>
      <c r="T841" s="155"/>
      <c r="U841" s="155"/>
      <c r="V841" s="155"/>
    </row>
    <row r="842">
      <c r="A842" s="155"/>
      <c r="J842" s="155"/>
      <c r="K842" s="155"/>
      <c r="L842" s="172"/>
      <c r="M842" s="155"/>
      <c r="N842" s="155"/>
      <c r="O842" s="155"/>
      <c r="P842" s="155"/>
      <c r="Q842" s="155"/>
      <c r="R842" s="155"/>
      <c r="S842" s="155"/>
      <c r="T842" s="155"/>
      <c r="U842" s="155"/>
      <c r="V842" s="155"/>
    </row>
    <row r="843">
      <c r="A843" s="155"/>
      <c r="J843" s="155"/>
      <c r="K843" s="155"/>
      <c r="L843" s="172"/>
      <c r="M843" s="155"/>
      <c r="N843" s="155"/>
      <c r="O843" s="155"/>
      <c r="P843" s="155"/>
      <c r="Q843" s="155"/>
      <c r="R843" s="155"/>
      <c r="S843" s="155"/>
      <c r="T843" s="155"/>
      <c r="U843" s="155"/>
      <c r="V843" s="155"/>
    </row>
    <row r="844">
      <c r="A844" s="155"/>
      <c r="J844" s="155"/>
      <c r="K844" s="155"/>
      <c r="L844" s="172"/>
      <c r="M844" s="155"/>
      <c r="N844" s="155"/>
      <c r="O844" s="155"/>
      <c r="P844" s="155"/>
      <c r="Q844" s="155"/>
      <c r="R844" s="155"/>
      <c r="S844" s="155"/>
      <c r="T844" s="155"/>
      <c r="U844" s="155"/>
      <c r="V844" s="155"/>
    </row>
    <row r="845">
      <c r="A845" s="155"/>
      <c r="J845" s="155"/>
      <c r="K845" s="155"/>
      <c r="L845" s="172"/>
      <c r="M845" s="155"/>
      <c r="N845" s="155"/>
      <c r="O845" s="155"/>
      <c r="P845" s="155"/>
      <c r="Q845" s="155"/>
      <c r="R845" s="155"/>
      <c r="S845" s="155"/>
      <c r="T845" s="155"/>
      <c r="U845" s="155"/>
      <c r="V845" s="155"/>
    </row>
    <row r="846">
      <c r="A846" s="155"/>
      <c r="J846" s="155"/>
      <c r="K846" s="155"/>
      <c r="L846" s="172"/>
      <c r="M846" s="155"/>
      <c r="N846" s="155"/>
      <c r="O846" s="155"/>
      <c r="P846" s="155"/>
      <c r="Q846" s="155"/>
      <c r="R846" s="155"/>
      <c r="S846" s="155"/>
      <c r="T846" s="155"/>
      <c r="U846" s="155"/>
      <c r="V846" s="155"/>
    </row>
    <row r="847">
      <c r="A847" s="155"/>
      <c r="J847" s="155"/>
      <c r="K847" s="155"/>
      <c r="L847" s="172"/>
      <c r="M847" s="155"/>
      <c r="N847" s="155"/>
      <c r="O847" s="155"/>
      <c r="P847" s="155"/>
      <c r="Q847" s="155"/>
      <c r="R847" s="155"/>
      <c r="S847" s="155"/>
      <c r="T847" s="155"/>
      <c r="U847" s="155"/>
      <c r="V847" s="155"/>
    </row>
    <row r="848">
      <c r="A848" s="155"/>
      <c r="J848" s="155"/>
      <c r="K848" s="155"/>
      <c r="L848" s="172"/>
      <c r="M848" s="155"/>
      <c r="N848" s="155"/>
      <c r="O848" s="155"/>
      <c r="P848" s="155"/>
      <c r="Q848" s="155"/>
      <c r="R848" s="155"/>
      <c r="S848" s="155"/>
      <c r="T848" s="155"/>
      <c r="U848" s="155"/>
      <c r="V848" s="155"/>
    </row>
    <row r="849">
      <c r="A849" s="155"/>
      <c r="J849" s="155"/>
      <c r="K849" s="155"/>
      <c r="L849" s="172"/>
      <c r="M849" s="155"/>
      <c r="N849" s="155"/>
      <c r="O849" s="155"/>
      <c r="P849" s="155"/>
      <c r="Q849" s="155"/>
      <c r="R849" s="155"/>
      <c r="S849" s="155"/>
      <c r="T849" s="155"/>
      <c r="U849" s="155"/>
      <c r="V849" s="155"/>
    </row>
    <row r="850">
      <c r="A850" s="155"/>
      <c r="J850" s="155"/>
      <c r="K850" s="155"/>
      <c r="L850" s="172"/>
      <c r="M850" s="155"/>
      <c r="N850" s="155"/>
      <c r="O850" s="155"/>
      <c r="P850" s="155"/>
      <c r="Q850" s="155"/>
      <c r="R850" s="155"/>
      <c r="S850" s="155"/>
      <c r="T850" s="155"/>
      <c r="U850" s="155"/>
      <c r="V850" s="155"/>
    </row>
    <row r="851">
      <c r="A851" s="155"/>
      <c r="J851" s="155"/>
      <c r="K851" s="155"/>
      <c r="L851" s="172"/>
      <c r="M851" s="155"/>
      <c r="N851" s="155"/>
      <c r="O851" s="155"/>
      <c r="P851" s="155"/>
      <c r="Q851" s="155"/>
      <c r="R851" s="155"/>
      <c r="S851" s="155"/>
      <c r="T851" s="155"/>
      <c r="U851" s="155"/>
      <c r="V851" s="155"/>
    </row>
    <row r="852">
      <c r="A852" s="155"/>
      <c r="J852" s="155"/>
      <c r="K852" s="155"/>
      <c r="L852" s="172"/>
      <c r="M852" s="155"/>
      <c r="N852" s="155"/>
      <c r="O852" s="155"/>
      <c r="P852" s="155"/>
      <c r="Q852" s="155"/>
      <c r="R852" s="155"/>
      <c r="S852" s="155"/>
      <c r="T852" s="155"/>
      <c r="U852" s="155"/>
      <c r="V852" s="155"/>
    </row>
    <row r="853">
      <c r="A853" s="155"/>
      <c r="J853" s="155"/>
      <c r="K853" s="155"/>
      <c r="L853" s="172"/>
      <c r="M853" s="155"/>
      <c r="N853" s="155"/>
      <c r="O853" s="155"/>
      <c r="P853" s="155"/>
      <c r="Q853" s="155"/>
      <c r="R853" s="155"/>
      <c r="S853" s="155"/>
      <c r="T853" s="155"/>
      <c r="U853" s="155"/>
      <c r="V853" s="155"/>
    </row>
    <row r="854">
      <c r="A854" s="155"/>
      <c r="J854" s="155"/>
      <c r="K854" s="155"/>
      <c r="L854" s="172"/>
      <c r="M854" s="155"/>
      <c r="N854" s="155"/>
      <c r="O854" s="155"/>
      <c r="P854" s="155"/>
      <c r="Q854" s="155"/>
      <c r="R854" s="155"/>
      <c r="S854" s="155"/>
      <c r="T854" s="155"/>
      <c r="U854" s="155"/>
      <c r="V854" s="155"/>
    </row>
    <row r="855">
      <c r="A855" s="155"/>
      <c r="J855" s="155"/>
      <c r="K855" s="155"/>
      <c r="L855" s="172"/>
      <c r="M855" s="155"/>
      <c r="N855" s="155"/>
      <c r="O855" s="155"/>
      <c r="P855" s="155"/>
      <c r="Q855" s="155"/>
      <c r="R855" s="155"/>
      <c r="S855" s="155"/>
      <c r="T855" s="155"/>
      <c r="U855" s="155"/>
      <c r="V855" s="155"/>
    </row>
    <row r="856">
      <c r="A856" s="155"/>
      <c r="J856" s="155"/>
      <c r="K856" s="155"/>
      <c r="L856" s="172"/>
      <c r="M856" s="155"/>
      <c r="N856" s="155"/>
      <c r="O856" s="155"/>
      <c r="P856" s="155"/>
      <c r="Q856" s="155"/>
      <c r="R856" s="155"/>
      <c r="S856" s="155"/>
      <c r="T856" s="155"/>
      <c r="U856" s="155"/>
      <c r="V856" s="155"/>
    </row>
    <row r="857">
      <c r="A857" s="155"/>
      <c r="J857" s="155"/>
      <c r="K857" s="155"/>
      <c r="L857" s="172"/>
      <c r="M857" s="155"/>
      <c r="N857" s="155"/>
      <c r="O857" s="155"/>
      <c r="P857" s="155"/>
      <c r="Q857" s="155"/>
      <c r="R857" s="155"/>
      <c r="S857" s="155"/>
      <c r="T857" s="155"/>
      <c r="U857" s="155"/>
      <c r="V857" s="155"/>
    </row>
    <row r="858">
      <c r="A858" s="155"/>
      <c r="J858" s="155"/>
      <c r="K858" s="155"/>
      <c r="L858" s="172"/>
      <c r="M858" s="155"/>
      <c r="N858" s="155"/>
      <c r="O858" s="155"/>
      <c r="P858" s="155"/>
      <c r="Q858" s="155"/>
      <c r="R858" s="155"/>
      <c r="S858" s="155"/>
      <c r="T858" s="155"/>
      <c r="U858" s="155"/>
      <c r="V858" s="155"/>
    </row>
    <row r="859">
      <c r="A859" s="155"/>
      <c r="J859" s="155"/>
      <c r="K859" s="155"/>
      <c r="L859" s="172"/>
      <c r="M859" s="155"/>
      <c r="N859" s="155"/>
      <c r="O859" s="155"/>
      <c r="P859" s="155"/>
      <c r="Q859" s="155"/>
      <c r="R859" s="155"/>
      <c r="S859" s="155"/>
      <c r="T859" s="155"/>
      <c r="U859" s="155"/>
      <c r="V859" s="155"/>
    </row>
    <row r="860">
      <c r="A860" s="155"/>
      <c r="J860" s="155"/>
      <c r="K860" s="155"/>
      <c r="L860" s="172"/>
      <c r="M860" s="155"/>
      <c r="N860" s="155"/>
      <c r="O860" s="155"/>
      <c r="P860" s="155"/>
      <c r="Q860" s="155"/>
      <c r="R860" s="155"/>
      <c r="S860" s="155"/>
      <c r="T860" s="155"/>
      <c r="U860" s="155"/>
      <c r="V860" s="155"/>
    </row>
    <row r="861">
      <c r="A861" s="155"/>
      <c r="J861" s="155"/>
      <c r="K861" s="155"/>
      <c r="L861" s="172"/>
      <c r="M861" s="155"/>
      <c r="N861" s="155"/>
      <c r="O861" s="155"/>
      <c r="P861" s="155"/>
      <c r="Q861" s="155"/>
      <c r="R861" s="155"/>
      <c r="S861" s="155"/>
      <c r="T861" s="155"/>
      <c r="U861" s="155"/>
      <c r="V861" s="155"/>
    </row>
    <row r="862">
      <c r="A862" s="155"/>
      <c r="J862" s="155"/>
      <c r="K862" s="155"/>
      <c r="L862" s="172"/>
      <c r="M862" s="155"/>
      <c r="N862" s="155"/>
      <c r="O862" s="155"/>
      <c r="P862" s="155"/>
      <c r="Q862" s="155"/>
      <c r="R862" s="155"/>
      <c r="S862" s="155"/>
      <c r="T862" s="155"/>
      <c r="U862" s="155"/>
      <c r="V862" s="155"/>
    </row>
    <row r="863">
      <c r="A863" s="155"/>
      <c r="J863" s="155"/>
      <c r="K863" s="155"/>
      <c r="L863" s="172"/>
      <c r="M863" s="155"/>
      <c r="N863" s="155"/>
      <c r="O863" s="155"/>
      <c r="P863" s="155"/>
      <c r="Q863" s="155"/>
      <c r="R863" s="155"/>
      <c r="S863" s="155"/>
      <c r="T863" s="155"/>
      <c r="U863" s="155"/>
      <c r="V863" s="155"/>
    </row>
    <row r="864">
      <c r="A864" s="155"/>
      <c r="J864" s="155"/>
      <c r="K864" s="155"/>
      <c r="L864" s="172"/>
      <c r="M864" s="155"/>
      <c r="N864" s="155"/>
      <c r="O864" s="155"/>
      <c r="P864" s="155"/>
      <c r="Q864" s="155"/>
      <c r="R864" s="155"/>
      <c r="S864" s="155"/>
      <c r="T864" s="155"/>
      <c r="U864" s="155"/>
      <c r="V864" s="155"/>
    </row>
    <row r="865">
      <c r="A865" s="155"/>
      <c r="J865" s="155"/>
      <c r="K865" s="155"/>
      <c r="L865" s="172"/>
      <c r="M865" s="155"/>
      <c r="N865" s="155"/>
      <c r="O865" s="155"/>
      <c r="P865" s="155"/>
      <c r="Q865" s="155"/>
      <c r="R865" s="155"/>
      <c r="S865" s="155"/>
      <c r="T865" s="155"/>
      <c r="U865" s="155"/>
      <c r="V865" s="155"/>
    </row>
    <row r="866">
      <c r="A866" s="155"/>
      <c r="J866" s="155"/>
      <c r="K866" s="155"/>
      <c r="L866" s="172"/>
      <c r="M866" s="155"/>
      <c r="N866" s="155"/>
      <c r="O866" s="155"/>
      <c r="P866" s="155"/>
      <c r="Q866" s="155"/>
      <c r="R866" s="155"/>
      <c r="S866" s="155"/>
      <c r="T866" s="155"/>
      <c r="U866" s="155"/>
      <c r="V866" s="155"/>
    </row>
    <row r="867">
      <c r="A867" s="155"/>
      <c r="J867" s="155"/>
      <c r="K867" s="155"/>
      <c r="L867" s="172"/>
      <c r="M867" s="155"/>
      <c r="N867" s="155"/>
      <c r="O867" s="155"/>
      <c r="P867" s="155"/>
      <c r="Q867" s="155"/>
      <c r="R867" s="155"/>
      <c r="S867" s="155"/>
      <c r="T867" s="155"/>
      <c r="U867" s="155"/>
      <c r="V867" s="155"/>
    </row>
    <row r="868">
      <c r="A868" s="155"/>
      <c r="J868" s="155"/>
      <c r="K868" s="155"/>
      <c r="L868" s="172"/>
      <c r="M868" s="155"/>
      <c r="N868" s="155"/>
      <c r="O868" s="155"/>
      <c r="P868" s="155"/>
      <c r="Q868" s="155"/>
      <c r="R868" s="155"/>
      <c r="S868" s="155"/>
      <c r="T868" s="155"/>
      <c r="U868" s="155"/>
      <c r="V868" s="15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2.86"/>
    <col customWidth="1" min="4" max="4" width="169.43"/>
  </cols>
  <sheetData>
    <row r="1">
      <c r="A1" s="2" t="s">
        <v>1</v>
      </c>
      <c r="C1" s="4"/>
      <c r="D1" s="4"/>
    </row>
    <row r="2">
      <c r="C2" s="4"/>
      <c r="D2" s="4"/>
    </row>
    <row r="3">
      <c r="C3" s="4"/>
    </row>
    <row r="4">
      <c r="B4" s="6" t="s">
        <v>9</v>
      </c>
      <c r="C4" s="16" t="s">
        <v>14</v>
      </c>
      <c r="D4" s="18" t="s">
        <v>26</v>
      </c>
      <c r="E4" s="20">
        <v>43556.0</v>
      </c>
    </row>
    <row r="5">
      <c r="B5" s="22"/>
      <c r="C5" s="23"/>
      <c r="D5" s="23"/>
      <c r="E5" s="22"/>
    </row>
    <row r="6">
      <c r="B6" s="6" t="s">
        <v>42</v>
      </c>
      <c r="C6" s="16" t="s">
        <v>43</v>
      </c>
      <c r="D6" s="18" t="s">
        <v>60</v>
      </c>
      <c r="E6" s="22"/>
    </row>
    <row r="7">
      <c r="B7" s="22"/>
      <c r="C7" s="23"/>
      <c r="D7" s="23"/>
    </row>
    <row r="8">
      <c r="B8" s="6" t="s">
        <v>64</v>
      </c>
      <c r="C8" s="26" t="s">
        <v>68</v>
      </c>
      <c r="D8" s="18" t="s">
        <v>94</v>
      </c>
    </row>
    <row r="9">
      <c r="C9" s="4"/>
      <c r="D9" s="4"/>
    </row>
    <row r="10">
      <c r="B10" s="2" t="s">
        <v>96</v>
      </c>
      <c r="C10" s="27" t="s">
        <v>98</v>
      </c>
      <c r="D10" s="29"/>
    </row>
    <row r="11">
      <c r="C11" s="4"/>
      <c r="D11" s="4"/>
    </row>
    <row r="12">
      <c r="C12" s="4"/>
      <c r="D12" s="4"/>
    </row>
    <row r="13">
      <c r="C13" s="4"/>
      <c r="D13" s="4"/>
    </row>
    <row r="14">
      <c r="C14" s="4"/>
      <c r="D14" s="4"/>
    </row>
    <row r="15">
      <c r="C15" s="4"/>
      <c r="D15" s="4"/>
    </row>
    <row r="16">
      <c r="C16" s="4"/>
      <c r="D16" s="4"/>
    </row>
    <row r="17">
      <c r="C17" s="4"/>
      <c r="D17" s="4"/>
    </row>
    <row r="18">
      <c r="C18" s="4"/>
      <c r="D18" s="4"/>
    </row>
    <row r="19">
      <c r="C19" s="4"/>
      <c r="D19" s="4"/>
    </row>
    <row r="20">
      <c r="C20" s="4"/>
      <c r="D20" s="4"/>
    </row>
    <row r="21">
      <c r="C21" s="4"/>
      <c r="D21" s="4"/>
    </row>
    <row r="22">
      <c r="C22" s="4"/>
      <c r="D22" s="4"/>
    </row>
    <row r="23">
      <c r="C23" s="4"/>
      <c r="D23" s="4"/>
    </row>
    <row r="24">
      <c r="C24" s="4"/>
      <c r="D24" s="4"/>
    </row>
    <row r="25">
      <c r="C25" s="4"/>
      <c r="D25" s="4"/>
    </row>
    <row r="26">
      <c r="C26" s="4"/>
      <c r="D26" s="4"/>
    </row>
    <row r="27">
      <c r="C27" s="4"/>
      <c r="D27" s="4"/>
    </row>
    <row r="28">
      <c r="C28" s="4"/>
      <c r="D28" s="4"/>
    </row>
    <row r="29">
      <c r="C29" s="4"/>
      <c r="D29" s="4"/>
    </row>
    <row r="30">
      <c r="C30" s="4"/>
      <c r="D30" s="4"/>
    </row>
    <row r="31">
      <c r="C31" s="4"/>
      <c r="D31" s="4"/>
    </row>
    <row r="32">
      <c r="C32" s="4"/>
      <c r="D32" s="4"/>
    </row>
    <row r="33">
      <c r="C33" s="4"/>
      <c r="D33" s="4"/>
    </row>
    <row r="34">
      <c r="C34" s="4"/>
      <c r="D34" s="4"/>
    </row>
    <row r="35">
      <c r="C35" s="4"/>
      <c r="D35" s="4"/>
    </row>
    <row r="36">
      <c r="C36" s="4"/>
      <c r="D36" s="4"/>
    </row>
    <row r="37">
      <c r="C37" s="4"/>
      <c r="D37" s="4"/>
    </row>
    <row r="38">
      <c r="C38" s="4"/>
      <c r="D38" s="4"/>
    </row>
    <row r="39">
      <c r="C39" s="4"/>
      <c r="D39" s="4"/>
    </row>
    <row r="40">
      <c r="C40" s="4"/>
      <c r="D40" s="4"/>
    </row>
    <row r="41">
      <c r="C41" s="4"/>
      <c r="D41" s="4"/>
    </row>
    <row r="42">
      <c r="C42" s="4"/>
      <c r="D42" s="4"/>
    </row>
    <row r="43">
      <c r="C43" s="4"/>
      <c r="D43" s="4"/>
    </row>
    <row r="44">
      <c r="C44" s="4"/>
      <c r="D44" s="4"/>
    </row>
    <row r="45">
      <c r="C45" s="4"/>
      <c r="D45" s="4"/>
    </row>
    <row r="46">
      <c r="C46" s="4"/>
      <c r="D46" s="4"/>
    </row>
    <row r="47">
      <c r="C47" s="4"/>
      <c r="D47" s="4"/>
    </row>
    <row r="48">
      <c r="C48" s="4"/>
      <c r="D48" s="4"/>
    </row>
    <row r="49">
      <c r="C49" s="4"/>
      <c r="D49" s="4"/>
    </row>
    <row r="50">
      <c r="C50" s="4"/>
      <c r="D50" s="4"/>
    </row>
    <row r="51">
      <c r="C51" s="4"/>
      <c r="D51" s="4"/>
    </row>
    <row r="52">
      <c r="C52" s="4"/>
      <c r="D52" s="4"/>
    </row>
    <row r="53">
      <c r="C53" s="4"/>
      <c r="D53" s="4"/>
    </row>
    <row r="54">
      <c r="C54" s="4"/>
      <c r="D54" s="4"/>
    </row>
    <row r="55">
      <c r="C55" s="4"/>
      <c r="D55" s="4"/>
    </row>
    <row r="56">
      <c r="C56" s="4"/>
      <c r="D56" s="4"/>
    </row>
    <row r="57">
      <c r="C57" s="4"/>
      <c r="D57" s="4"/>
    </row>
    <row r="58">
      <c r="C58" s="4"/>
      <c r="D58" s="4"/>
    </row>
    <row r="59">
      <c r="C59" s="4"/>
      <c r="D59" s="4"/>
    </row>
    <row r="60">
      <c r="C60" s="4"/>
      <c r="D60" s="4"/>
    </row>
    <row r="61">
      <c r="C61" s="4"/>
      <c r="D61" s="4"/>
    </row>
    <row r="62">
      <c r="C62" s="4"/>
      <c r="D62" s="4"/>
    </row>
    <row r="63">
      <c r="C63" s="4"/>
      <c r="D63" s="4"/>
    </row>
    <row r="64">
      <c r="C64" s="4"/>
      <c r="D64" s="4"/>
    </row>
    <row r="65">
      <c r="C65" s="4"/>
      <c r="D65" s="4"/>
    </row>
    <row r="66">
      <c r="C66" s="4"/>
      <c r="D66" s="4"/>
    </row>
    <row r="67">
      <c r="C67" s="4"/>
      <c r="D67" s="4"/>
    </row>
    <row r="68">
      <c r="C68" s="4"/>
      <c r="D68" s="4"/>
    </row>
    <row r="69">
      <c r="C69" s="4"/>
      <c r="D69" s="4"/>
    </row>
    <row r="70">
      <c r="C70" s="4"/>
      <c r="D70" s="4"/>
    </row>
    <row r="71">
      <c r="C71" s="4"/>
      <c r="D71" s="4"/>
    </row>
    <row r="72">
      <c r="C72" s="4"/>
      <c r="D72" s="4"/>
    </row>
    <row r="73">
      <c r="C73" s="4"/>
      <c r="D73" s="4"/>
    </row>
    <row r="74">
      <c r="C74" s="4"/>
      <c r="D74" s="4"/>
    </row>
    <row r="75">
      <c r="C75" s="4"/>
      <c r="D75" s="4"/>
    </row>
    <row r="76">
      <c r="C76" s="4"/>
      <c r="D76" s="4"/>
    </row>
    <row r="77">
      <c r="C77" s="4"/>
      <c r="D77" s="4"/>
    </row>
    <row r="78">
      <c r="C78" s="4"/>
      <c r="D78" s="4"/>
    </row>
    <row r="79">
      <c r="C79" s="4"/>
      <c r="D79" s="4"/>
    </row>
    <row r="80">
      <c r="C80" s="4"/>
      <c r="D80" s="4"/>
    </row>
    <row r="81">
      <c r="C81" s="4"/>
      <c r="D81" s="4"/>
    </row>
    <row r="82">
      <c r="C82" s="4"/>
      <c r="D82" s="4"/>
    </row>
    <row r="83">
      <c r="C83" s="4"/>
      <c r="D83" s="4"/>
    </row>
    <row r="84">
      <c r="C84" s="4"/>
      <c r="D84" s="4"/>
    </row>
    <row r="85">
      <c r="C85" s="4"/>
      <c r="D85" s="4"/>
    </row>
    <row r="86">
      <c r="C86" s="4"/>
      <c r="D86" s="4"/>
    </row>
    <row r="87">
      <c r="C87" s="4"/>
      <c r="D87" s="4"/>
    </row>
    <row r="88">
      <c r="C88" s="4"/>
      <c r="D88" s="4"/>
    </row>
    <row r="89">
      <c r="C89" s="4"/>
      <c r="D89" s="4"/>
    </row>
    <row r="90">
      <c r="C90" s="4"/>
      <c r="D90" s="4"/>
    </row>
    <row r="91">
      <c r="C91" s="4"/>
      <c r="D91" s="4"/>
    </row>
    <row r="92">
      <c r="C92" s="4"/>
      <c r="D92" s="4"/>
    </row>
    <row r="93">
      <c r="C93" s="4"/>
      <c r="D93" s="4"/>
    </row>
    <row r="94">
      <c r="C94" s="4"/>
      <c r="D94" s="4"/>
    </row>
    <row r="95">
      <c r="C95" s="4"/>
      <c r="D95" s="4"/>
    </row>
    <row r="96">
      <c r="C96" s="4"/>
      <c r="D96" s="4"/>
    </row>
    <row r="97">
      <c r="C97" s="4"/>
      <c r="D97" s="4"/>
    </row>
    <row r="98">
      <c r="C98" s="4"/>
      <c r="D98" s="4"/>
    </row>
    <row r="99">
      <c r="C99" s="4"/>
      <c r="D99" s="4"/>
    </row>
    <row r="100">
      <c r="C100" s="4"/>
      <c r="D100" s="4"/>
    </row>
    <row r="101">
      <c r="C101" s="4"/>
      <c r="D101" s="4"/>
    </row>
    <row r="102">
      <c r="C102" s="4"/>
      <c r="D102" s="4"/>
    </row>
    <row r="103">
      <c r="C103" s="4"/>
      <c r="D103" s="4"/>
    </row>
    <row r="104">
      <c r="C104" s="4"/>
      <c r="D104" s="4"/>
    </row>
    <row r="105">
      <c r="C105" s="4"/>
      <c r="D105" s="4"/>
    </row>
    <row r="106">
      <c r="C106" s="4"/>
      <c r="D106" s="4"/>
    </row>
    <row r="107">
      <c r="C107" s="4"/>
      <c r="D107" s="4"/>
    </row>
    <row r="108">
      <c r="C108" s="4"/>
      <c r="D108" s="4"/>
    </row>
    <row r="109">
      <c r="C109" s="4"/>
      <c r="D109" s="4"/>
    </row>
    <row r="110">
      <c r="C110" s="4"/>
      <c r="D110" s="4"/>
    </row>
    <row r="111">
      <c r="C111" s="4"/>
      <c r="D111" s="4"/>
    </row>
    <row r="112">
      <c r="C112" s="4"/>
      <c r="D112" s="4"/>
    </row>
    <row r="113">
      <c r="C113" s="4"/>
      <c r="D113" s="4"/>
    </row>
    <row r="114">
      <c r="C114" s="4"/>
      <c r="D114" s="4"/>
    </row>
    <row r="115">
      <c r="C115" s="4"/>
      <c r="D115" s="4"/>
    </row>
    <row r="116">
      <c r="C116" s="4"/>
      <c r="D116" s="4"/>
    </row>
    <row r="117">
      <c r="C117" s="4"/>
      <c r="D117" s="4"/>
    </row>
    <row r="118">
      <c r="C118" s="4"/>
      <c r="D118" s="4"/>
    </row>
    <row r="119">
      <c r="C119" s="4"/>
      <c r="D119" s="4"/>
    </row>
    <row r="120">
      <c r="C120" s="4"/>
      <c r="D120" s="4"/>
    </row>
    <row r="121">
      <c r="C121" s="4"/>
      <c r="D121" s="4"/>
    </row>
    <row r="122">
      <c r="C122" s="4"/>
      <c r="D122" s="4"/>
    </row>
    <row r="123">
      <c r="C123" s="4"/>
      <c r="D123" s="4"/>
    </row>
    <row r="124">
      <c r="C124" s="4"/>
      <c r="D124" s="4"/>
    </row>
    <row r="125">
      <c r="C125" s="4"/>
      <c r="D125" s="4"/>
    </row>
    <row r="126">
      <c r="C126" s="4"/>
      <c r="D126" s="4"/>
    </row>
    <row r="127">
      <c r="C127" s="4"/>
      <c r="D127" s="4"/>
    </row>
    <row r="128">
      <c r="C128" s="4"/>
      <c r="D128" s="4"/>
    </row>
    <row r="129">
      <c r="C129" s="4"/>
      <c r="D129" s="4"/>
    </row>
    <row r="130">
      <c r="C130" s="4"/>
      <c r="D130" s="4"/>
    </row>
    <row r="131">
      <c r="C131" s="4"/>
      <c r="D131" s="4"/>
    </row>
    <row r="132">
      <c r="C132" s="4"/>
      <c r="D132" s="4"/>
    </row>
    <row r="133">
      <c r="C133" s="4"/>
      <c r="D133" s="4"/>
    </row>
    <row r="134">
      <c r="C134" s="4"/>
      <c r="D134" s="4"/>
    </row>
    <row r="135">
      <c r="C135" s="4"/>
      <c r="D135" s="4"/>
    </row>
    <row r="136">
      <c r="C136" s="4"/>
      <c r="D136" s="4"/>
    </row>
    <row r="137">
      <c r="C137" s="4"/>
      <c r="D137" s="4"/>
    </row>
    <row r="138">
      <c r="C138" s="4"/>
      <c r="D138" s="4"/>
    </row>
    <row r="139">
      <c r="C139" s="4"/>
      <c r="D139" s="4"/>
    </row>
    <row r="140">
      <c r="C140" s="4"/>
      <c r="D140" s="4"/>
    </row>
    <row r="141">
      <c r="C141" s="4"/>
      <c r="D141" s="4"/>
    </row>
    <row r="142">
      <c r="C142" s="4"/>
      <c r="D142" s="4"/>
    </row>
    <row r="143">
      <c r="C143" s="4"/>
      <c r="D143" s="4"/>
    </row>
    <row r="144">
      <c r="C144" s="4"/>
      <c r="D144" s="4"/>
    </row>
    <row r="145">
      <c r="C145" s="4"/>
      <c r="D145" s="4"/>
    </row>
    <row r="146">
      <c r="C146" s="4"/>
      <c r="D146" s="4"/>
    </row>
    <row r="147">
      <c r="C147" s="4"/>
      <c r="D147" s="4"/>
    </row>
    <row r="148">
      <c r="C148" s="4"/>
      <c r="D148" s="4"/>
    </row>
    <row r="149">
      <c r="C149" s="4"/>
      <c r="D149" s="4"/>
    </row>
    <row r="150">
      <c r="C150" s="4"/>
      <c r="D150" s="4"/>
    </row>
    <row r="151">
      <c r="C151" s="4"/>
      <c r="D151" s="4"/>
    </row>
    <row r="152">
      <c r="C152" s="4"/>
      <c r="D152" s="4"/>
    </row>
    <row r="153">
      <c r="C153" s="4"/>
      <c r="D153" s="4"/>
    </row>
    <row r="154">
      <c r="C154" s="4"/>
      <c r="D154" s="4"/>
    </row>
    <row r="155">
      <c r="C155" s="4"/>
      <c r="D155" s="4"/>
    </row>
    <row r="156">
      <c r="C156" s="4"/>
      <c r="D156" s="4"/>
    </row>
    <row r="157">
      <c r="C157" s="4"/>
      <c r="D157" s="4"/>
    </row>
    <row r="158">
      <c r="C158" s="4"/>
      <c r="D158" s="4"/>
    </row>
    <row r="159">
      <c r="C159" s="4"/>
      <c r="D159" s="4"/>
    </row>
    <row r="160">
      <c r="C160" s="4"/>
      <c r="D160" s="4"/>
    </row>
    <row r="161">
      <c r="C161" s="4"/>
      <c r="D161" s="4"/>
    </row>
    <row r="162">
      <c r="C162" s="4"/>
      <c r="D162" s="4"/>
    </row>
    <row r="163">
      <c r="C163" s="4"/>
      <c r="D163" s="4"/>
    </row>
    <row r="164">
      <c r="C164" s="4"/>
      <c r="D164" s="4"/>
    </row>
    <row r="165">
      <c r="C165" s="4"/>
      <c r="D165" s="4"/>
    </row>
    <row r="166">
      <c r="C166" s="4"/>
      <c r="D166" s="4"/>
    </row>
    <row r="167">
      <c r="C167" s="4"/>
      <c r="D167" s="4"/>
    </row>
    <row r="168">
      <c r="C168" s="4"/>
      <c r="D168" s="4"/>
    </row>
    <row r="169">
      <c r="C169" s="4"/>
      <c r="D169" s="4"/>
    </row>
    <row r="170">
      <c r="C170" s="4"/>
      <c r="D170" s="4"/>
    </row>
    <row r="171">
      <c r="C171" s="4"/>
      <c r="D171" s="4"/>
    </row>
    <row r="172">
      <c r="C172" s="4"/>
      <c r="D172" s="4"/>
    </row>
    <row r="173">
      <c r="C173" s="4"/>
      <c r="D173" s="4"/>
    </row>
    <row r="174">
      <c r="C174" s="4"/>
      <c r="D174" s="4"/>
    </row>
    <row r="175">
      <c r="C175" s="4"/>
      <c r="D175" s="4"/>
    </row>
    <row r="176">
      <c r="C176" s="4"/>
      <c r="D176" s="4"/>
    </row>
    <row r="177">
      <c r="C177" s="4"/>
      <c r="D177" s="4"/>
    </row>
    <row r="178">
      <c r="C178" s="4"/>
      <c r="D178" s="4"/>
    </row>
    <row r="179">
      <c r="C179" s="4"/>
      <c r="D179" s="4"/>
    </row>
    <row r="180">
      <c r="C180" s="4"/>
      <c r="D180" s="4"/>
    </row>
    <row r="181">
      <c r="C181" s="4"/>
      <c r="D181" s="4"/>
    </row>
    <row r="182">
      <c r="C182" s="4"/>
      <c r="D182" s="4"/>
    </row>
    <row r="183">
      <c r="C183" s="4"/>
      <c r="D183" s="4"/>
    </row>
    <row r="184">
      <c r="C184" s="4"/>
      <c r="D184" s="4"/>
    </row>
    <row r="185">
      <c r="C185" s="4"/>
      <c r="D185" s="4"/>
    </row>
    <row r="186">
      <c r="C186" s="4"/>
      <c r="D186" s="4"/>
    </row>
    <row r="187">
      <c r="C187" s="4"/>
      <c r="D187" s="4"/>
    </row>
    <row r="188">
      <c r="C188" s="4"/>
      <c r="D188" s="4"/>
    </row>
    <row r="189">
      <c r="C189" s="4"/>
      <c r="D189" s="4"/>
    </row>
    <row r="190">
      <c r="C190" s="4"/>
      <c r="D190" s="4"/>
    </row>
    <row r="191">
      <c r="C191" s="4"/>
      <c r="D191" s="4"/>
    </row>
    <row r="192">
      <c r="C192" s="4"/>
      <c r="D192" s="4"/>
    </row>
    <row r="193">
      <c r="C193" s="4"/>
      <c r="D193" s="4"/>
    </row>
    <row r="194">
      <c r="C194" s="4"/>
      <c r="D194" s="4"/>
    </row>
    <row r="195">
      <c r="C195" s="4"/>
      <c r="D195" s="4"/>
    </row>
    <row r="196">
      <c r="C196" s="4"/>
      <c r="D196" s="4"/>
    </row>
    <row r="197">
      <c r="C197" s="4"/>
      <c r="D197" s="4"/>
    </row>
    <row r="198">
      <c r="C198" s="4"/>
      <c r="D198" s="4"/>
    </row>
    <row r="199">
      <c r="C199" s="4"/>
      <c r="D199" s="4"/>
    </row>
    <row r="200">
      <c r="C200" s="4"/>
      <c r="D200" s="4"/>
    </row>
    <row r="201">
      <c r="C201" s="4"/>
      <c r="D201" s="4"/>
    </row>
    <row r="202">
      <c r="C202" s="4"/>
      <c r="D202" s="4"/>
    </row>
    <row r="203">
      <c r="C203" s="4"/>
      <c r="D203" s="4"/>
    </row>
    <row r="204">
      <c r="C204" s="4"/>
      <c r="D204" s="4"/>
    </row>
    <row r="205">
      <c r="C205" s="4"/>
      <c r="D205" s="4"/>
    </row>
    <row r="206">
      <c r="C206" s="4"/>
      <c r="D206" s="4"/>
    </row>
    <row r="207">
      <c r="C207" s="4"/>
      <c r="D207" s="4"/>
    </row>
    <row r="208">
      <c r="C208" s="4"/>
      <c r="D208" s="4"/>
    </row>
    <row r="209">
      <c r="C209" s="4"/>
      <c r="D209" s="4"/>
    </row>
    <row r="210">
      <c r="C210" s="4"/>
      <c r="D210" s="4"/>
    </row>
    <row r="211">
      <c r="C211" s="4"/>
      <c r="D211" s="4"/>
    </row>
    <row r="212">
      <c r="C212" s="4"/>
      <c r="D212" s="4"/>
    </row>
    <row r="213">
      <c r="C213" s="4"/>
      <c r="D213" s="4"/>
    </row>
    <row r="214">
      <c r="C214" s="4"/>
      <c r="D214" s="4"/>
    </row>
    <row r="215">
      <c r="C215" s="4"/>
      <c r="D215" s="4"/>
    </row>
    <row r="216">
      <c r="C216" s="4"/>
      <c r="D216" s="4"/>
    </row>
    <row r="217">
      <c r="C217" s="4"/>
      <c r="D217" s="4"/>
    </row>
    <row r="218">
      <c r="C218" s="4"/>
      <c r="D218" s="4"/>
    </row>
    <row r="219">
      <c r="C219" s="4"/>
      <c r="D219" s="4"/>
    </row>
    <row r="220">
      <c r="C220" s="4"/>
      <c r="D220" s="4"/>
    </row>
    <row r="221">
      <c r="C221" s="4"/>
      <c r="D221" s="4"/>
    </row>
    <row r="222">
      <c r="C222" s="4"/>
      <c r="D222" s="4"/>
    </row>
    <row r="223">
      <c r="C223" s="4"/>
      <c r="D223" s="4"/>
    </row>
    <row r="224">
      <c r="C224" s="4"/>
      <c r="D224" s="4"/>
    </row>
    <row r="225">
      <c r="C225" s="4"/>
      <c r="D225" s="4"/>
    </row>
    <row r="226">
      <c r="C226" s="4"/>
      <c r="D226" s="4"/>
    </row>
    <row r="227">
      <c r="C227" s="4"/>
      <c r="D227" s="4"/>
    </row>
    <row r="228">
      <c r="C228" s="4"/>
      <c r="D228" s="4"/>
    </row>
    <row r="229">
      <c r="C229" s="4"/>
      <c r="D229" s="4"/>
    </row>
    <row r="230">
      <c r="C230" s="4"/>
      <c r="D230" s="4"/>
    </row>
    <row r="231">
      <c r="C231" s="4"/>
      <c r="D231" s="4"/>
    </row>
    <row r="232">
      <c r="C232" s="4"/>
      <c r="D232" s="4"/>
    </row>
    <row r="233">
      <c r="C233" s="4"/>
      <c r="D233" s="4"/>
    </row>
    <row r="234">
      <c r="C234" s="4"/>
      <c r="D234" s="4"/>
    </row>
    <row r="235">
      <c r="C235" s="4"/>
      <c r="D235" s="4"/>
    </row>
    <row r="236">
      <c r="C236" s="4"/>
      <c r="D236" s="4"/>
    </row>
    <row r="237">
      <c r="C237" s="4"/>
      <c r="D237" s="4"/>
    </row>
    <row r="238">
      <c r="C238" s="4"/>
      <c r="D238" s="4"/>
    </row>
    <row r="239">
      <c r="C239" s="4"/>
      <c r="D239" s="4"/>
    </row>
    <row r="240">
      <c r="C240" s="4"/>
      <c r="D240" s="4"/>
    </row>
    <row r="241">
      <c r="C241" s="4"/>
      <c r="D241" s="4"/>
    </row>
    <row r="242">
      <c r="C242" s="4"/>
      <c r="D242" s="4"/>
    </row>
    <row r="243">
      <c r="C243" s="4"/>
      <c r="D243" s="4"/>
    </row>
    <row r="244">
      <c r="C244" s="4"/>
      <c r="D244" s="4"/>
    </row>
    <row r="245">
      <c r="C245" s="4"/>
      <c r="D245" s="4"/>
    </row>
    <row r="246">
      <c r="C246" s="4"/>
      <c r="D246" s="4"/>
    </row>
    <row r="247">
      <c r="C247" s="4"/>
      <c r="D247" s="4"/>
    </row>
    <row r="248">
      <c r="C248" s="4"/>
      <c r="D248" s="4"/>
    </row>
    <row r="249">
      <c r="C249" s="4"/>
      <c r="D249" s="4"/>
    </row>
    <row r="250">
      <c r="C250" s="4"/>
      <c r="D250" s="4"/>
    </row>
    <row r="251">
      <c r="C251" s="4"/>
      <c r="D251" s="4"/>
    </row>
    <row r="252">
      <c r="C252" s="4"/>
      <c r="D252" s="4"/>
    </row>
    <row r="253">
      <c r="C253" s="4"/>
      <c r="D253" s="4"/>
    </row>
    <row r="254">
      <c r="C254" s="4"/>
      <c r="D254" s="4"/>
    </row>
    <row r="255">
      <c r="C255" s="4"/>
      <c r="D255" s="4"/>
    </row>
    <row r="256">
      <c r="C256" s="4"/>
      <c r="D256" s="4"/>
    </row>
    <row r="257">
      <c r="C257" s="4"/>
      <c r="D257" s="4"/>
    </row>
    <row r="258">
      <c r="C258" s="4"/>
      <c r="D258" s="4"/>
    </row>
    <row r="259">
      <c r="C259" s="4"/>
      <c r="D259" s="4"/>
    </row>
    <row r="260">
      <c r="C260" s="4"/>
      <c r="D260" s="4"/>
    </row>
    <row r="261">
      <c r="C261" s="4"/>
      <c r="D261" s="4"/>
    </row>
    <row r="262">
      <c r="C262" s="4"/>
      <c r="D262" s="4"/>
    </row>
    <row r="263">
      <c r="C263" s="4"/>
      <c r="D263" s="4"/>
    </row>
    <row r="264">
      <c r="C264" s="4"/>
      <c r="D264" s="4"/>
    </row>
    <row r="265">
      <c r="C265" s="4"/>
      <c r="D265" s="4"/>
    </row>
    <row r="266">
      <c r="C266" s="4"/>
      <c r="D266" s="4"/>
    </row>
    <row r="267">
      <c r="C267" s="4"/>
      <c r="D267" s="4"/>
    </row>
    <row r="268">
      <c r="C268" s="4"/>
      <c r="D268" s="4"/>
    </row>
    <row r="269">
      <c r="C269" s="4"/>
      <c r="D269" s="4"/>
    </row>
    <row r="270">
      <c r="C270" s="4"/>
      <c r="D270" s="4"/>
    </row>
    <row r="271">
      <c r="C271" s="4"/>
      <c r="D271" s="4"/>
    </row>
    <row r="272">
      <c r="C272" s="4"/>
      <c r="D272" s="4"/>
    </row>
    <row r="273">
      <c r="C273" s="4"/>
      <c r="D273" s="4"/>
    </row>
    <row r="274">
      <c r="C274" s="4"/>
      <c r="D274" s="4"/>
    </row>
    <row r="275">
      <c r="C275" s="4"/>
      <c r="D275" s="4"/>
    </row>
    <row r="276">
      <c r="C276" s="4"/>
      <c r="D276" s="4"/>
    </row>
    <row r="277">
      <c r="C277" s="4"/>
      <c r="D277" s="4"/>
    </row>
    <row r="278">
      <c r="C278" s="4"/>
      <c r="D278" s="4"/>
    </row>
    <row r="279">
      <c r="C279" s="4"/>
      <c r="D279" s="4"/>
    </row>
    <row r="280">
      <c r="C280" s="4"/>
      <c r="D280" s="4"/>
    </row>
    <row r="281">
      <c r="C281" s="4"/>
      <c r="D281" s="4"/>
    </row>
    <row r="282">
      <c r="C282" s="4"/>
      <c r="D282" s="4"/>
    </row>
    <row r="283">
      <c r="C283" s="4"/>
      <c r="D283" s="4"/>
    </row>
    <row r="284">
      <c r="C284" s="4"/>
      <c r="D284" s="4"/>
    </row>
    <row r="285">
      <c r="C285" s="4"/>
      <c r="D285" s="4"/>
    </row>
    <row r="286">
      <c r="C286" s="4"/>
      <c r="D286" s="4"/>
    </row>
    <row r="287">
      <c r="C287" s="4"/>
      <c r="D287" s="4"/>
    </row>
    <row r="288">
      <c r="C288" s="4"/>
      <c r="D288" s="4"/>
    </row>
    <row r="289">
      <c r="C289" s="4"/>
      <c r="D289" s="4"/>
    </row>
    <row r="290">
      <c r="C290" s="4"/>
      <c r="D290" s="4"/>
    </row>
    <row r="291">
      <c r="C291" s="4"/>
      <c r="D291" s="4"/>
    </row>
    <row r="292">
      <c r="C292" s="4"/>
      <c r="D292" s="4"/>
    </row>
    <row r="293">
      <c r="C293" s="4"/>
      <c r="D293" s="4"/>
    </row>
    <row r="294">
      <c r="C294" s="4"/>
      <c r="D294" s="4"/>
    </row>
    <row r="295">
      <c r="C295" s="4"/>
      <c r="D295" s="4"/>
    </row>
    <row r="296">
      <c r="C296" s="4"/>
      <c r="D296" s="4"/>
    </row>
    <row r="297">
      <c r="C297" s="4"/>
      <c r="D297" s="4"/>
    </row>
    <row r="298">
      <c r="C298" s="4"/>
      <c r="D298" s="4"/>
    </row>
    <row r="299">
      <c r="C299" s="4"/>
      <c r="D299" s="4"/>
    </row>
    <row r="300">
      <c r="C300" s="4"/>
      <c r="D300" s="4"/>
    </row>
    <row r="301">
      <c r="C301" s="4"/>
      <c r="D301" s="4"/>
    </row>
    <row r="302">
      <c r="C302" s="4"/>
      <c r="D302" s="4"/>
    </row>
    <row r="303">
      <c r="C303" s="4"/>
      <c r="D303" s="4"/>
    </row>
    <row r="304">
      <c r="C304" s="4"/>
      <c r="D304" s="4"/>
    </row>
    <row r="305">
      <c r="C305" s="4"/>
      <c r="D305" s="4"/>
    </row>
    <row r="306">
      <c r="C306" s="4"/>
      <c r="D306" s="4"/>
    </row>
    <row r="307">
      <c r="C307" s="4"/>
      <c r="D307" s="4"/>
    </row>
    <row r="308">
      <c r="C308" s="4"/>
      <c r="D308" s="4"/>
    </row>
    <row r="309">
      <c r="C309" s="4"/>
      <c r="D309" s="4"/>
    </row>
    <row r="310">
      <c r="C310" s="4"/>
      <c r="D310" s="4"/>
    </row>
    <row r="311">
      <c r="C311" s="4"/>
      <c r="D311" s="4"/>
    </row>
    <row r="312">
      <c r="C312" s="4"/>
      <c r="D312" s="4"/>
    </row>
    <row r="313">
      <c r="C313" s="4"/>
      <c r="D313" s="4"/>
    </row>
    <row r="314">
      <c r="C314" s="4"/>
      <c r="D314" s="4"/>
    </row>
    <row r="315">
      <c r="C315" s="4"/>
      <c r="D315" s="4"/>
    </row>
    <row r="316">
      <c r="C316" s="4"/>
      <c r="D316" s="4"/>
    </row>
    <row r="317">
      <c r="C317" s="4"/>
      <c r="D317" s="4"/>
    </row>
    <row r="318">
      <c r="C318" s="4"/>
      <c r="D318" s="4"/>
    </row>
    <row r="319">
      <c r="C319" s="4"/>
      <c r="D319" s="4"/>
    </row>
    <row r="320">
      <c r="C320" s="4"/>
      <c r="D320" s="4"/>
    </row>
    <row r="321">
      <c r="C321" s="4"/>
      <c r="D321" s="4"/>
    </row>
    <row r="322">
      <c r="C322" s="4"/>
      <c r="D322" s="4"/>
    </row>
    <row r="323">
      <c r="C323" s="4"/>
      <c r="D323" s="4"/>
    </row>
    <row r="324">
      <c r="C324" s="4"/>
      <c r="D324" s="4"/>
    </row>
    <row r="325">
      <c r="C325" s="4"/>
      <c r="D325" s="4"/>
    </row>
    <row r="326">
      <c r="C326" s="4"/>
      <c r="D326" s="4"/>
    </row>
    <row r="327">
      <c r="C327" s="4"/>
      <c r="D327" s="4"/>
    </row>
    <row r="328">
      <c r="C328" s="4"/>
      <c r="D328" s="4"/>
    </row>
    <row r="329">
      <c r="C329" s="4"/>
      <c r="D329" s="4"/>
    </row>
    <row r="330">
      <c r="C330" s="4"/>
      <c r="D330" s="4"/>
    </row>
    <row r="331">
      <c r="C331" s="4"/>
      <c r="D331" s="4"/>
    </row>
    <row r="332">
      <c r="C332" s="4"/>
      <c r="D332" s="4"/>
    </row>
    <row r="333">
      <c r="C333" s="4"/>
      <c r="D333" s="4"/>
    </row>
    <row r="334">
      <c r="C334" s="4"/>
      <c r="D334" s="4"/>
    </row>
    <row r="335">
      <c r="C335" s="4"/>
      <c r="D335" s="4"/>
    </row>
    <row r="336">
      <c r="C336" s="4"/>
      <c r="D336" s="4"/>
    </row>
    <row r="337">
      <c r="C337" s="4"/>
      <c r="D337" s="4"/>
    </row>
    <row r="338">
      <c r="C338" s="4"/>
      <c r="D338" s="4"/>
    </row>
    <row r="339">
      <c r="C339" s="4"/>
      <c r="D339" s="4"/>
    </row>
    <row r="340">
      <c r="C340" s="4"/>
      <c r="D340" s="4"/>
    </row>
    <row r="341">
      <c r="C341" s="4"/>
      <c r="D341" s="4"/>
    </row>
    <row r="342">
      <c r="C342" s="4"/>
      <c r="D342" s="4"/>
    </row>
    <row r="343">
      <c r="C343" s="4"/>
      <c r="D343" s="4"/>
    </row>
    <row r="344">
      <c r="C344" s="4"/>
      <c r="D344" s="4"/>
    </row>
    <row r="345">
      <c r="C345" s="4"/>
      <c r="D345" s="4"/>
    </row>
    <row r="346">
      <c r="C346" s="4"/>
      <c r="D346" s="4"/>
    </row>
    <row r="347">
      <c r="C347" s="4"/>
      <c r="D347" s="4"/>
    </row>
    <row r="348">
      <c r="C348" s="4"/>
      <c r="D348" s="4"/>
    </row>
    <row r="349">
      <c r="C349" s="4"/>
      <c r="D349" s="4"/>
    </row>
    <row r="350">
      <c r="C350" s="4"/>
      <c r="D350" s="4"/>
    </row>
    <row r="351">
      <c r="C351" s="4"/>
      <c r="D351" s="4"/>
    </row>
    <row r="352">
      <c r="C352" s="4"/>
      <c r="D352" s="4"/>
    </row>
    <row r="353">
      <c r="C353" s="4"/>
      <c r="D353" s="4"/>
    </row>
    <row r="354">
      <c r="C354" s="4"/>
      <c r="D354" s="4"/>
    </row>
    <row r="355">
      <c r="C355" s="4"/>
      <c r="D355" s="4"/>
    </row>
    <row r="356">
      <c r="C356" s="4"/>
      <c r="D356" s="4"/>
    </row>
    <row r="357">
      <c r="C357" s="4"/>
      <c r="D357" s="4"/>
    </row>
    <row r="358">
      <c r="C358" s="4"/>
      <c r="D358" s="4"/>
    </row>
    <row r="359">
      <c r="C359" s="4"/>
      <c r="D359" s="4"/>
    </row>
    <row r="360">
      <c r="C360" s="4"/>
      <c r="D360" s="4"/>
    </row>
    <row r="361">
      <c r="C361" s="4"/>
      <c r="D361" s="4"/>
    </row>
    <row r="362">
      <c r="C362" s="4"/>
      <c r="D362" s="4"/>
    </row>
    <row r="363">
      <c r="C363" s="4"/>
      <c r="D363" s="4"/>
    </row>
    <row r="364">
      <c r="C364" s="4"/>
      <c r="D364" s="4"/>
    </row>
    <row r="365">
      <c r="C365" s="4"/>
      <c r="D365" s="4"/>
    </row>
    <row r="366">
      <c r="C366" s="4"/>
      <c r="D366" s="4"/>
    </row>
    <row r="367">
      <c r="C367" s="4"/>
      <c r="D367" s="4"/>
    </row>
    <row r="368">
      <c r="C368" s="4"/>
      <c r="D368" s="4"/>
    </row>
    <row r="369">
      <c r="C369" s="4"/>
      <c r="D369" s="4"/>
    </row>
    <row r="370">
      <c r="C370" s="4"/>
      <c r="D370" s="4"/>
    </row>
    <row r="371">
      <c r="C371" s="4"/>
      <c r="D371" s="4"/>
    </row>
    <row r="372">
      <c r="C372" s="4"/>
      <c r="D372" s="4"/>
    </row>
    <row r="373">
      <c r="C373" s="4"/>
      <c r="D373" s="4"/>
    </row>
    <row r="374">
      <c r="C374" s="4"/>
      <c r="D374" s="4"/>
    </row>
    <row r="375">
      <c r="C375" s="4"/>
      <c r="D375" s="4"/>
    </row>
    <row r="376">
      <c r="C376" s="4"/>
      <c r="D376" s="4"/>
    </row>
    <row r="377">
      <c r="C377" s="4"/>
      <c r="D377" s="4"/>
    </row>
    <row r="378">
      <c r="C378" s="4"/>
      <c r="D378" s="4"/>
    </row>
    <row r="379">
      <c r="C379" s="4"/>
      <c r="D379" s="4"/>
    </row>
    <row r="380">
      <c r="C380" s="4"/>
      <c r="D380" s="4"/>
    </row>
    <row r="381">
      <c r="C381" s="4"/>
      <c r="D381" s="4"/>
    </row>
    <row r="382">
      <c r="C382" s="4"/>
      <c r="D382" s="4"/>
    </row>
    <row r="383">
      <c r="C383" s="4"/>
      <c r="D383" s="4"/>
    </row>
    <row r="384">
      <c r="C384" s="4"/>
      <c r="D384" s="4"/>
    </row>
    <row r="385">
      <c r="C385" s="4"/>
      <c r="D385" s="4"/>
    </row>
    <row r="386">
      <c r="C386" s="4"/>
      <c r="D386" s="4"/>
    </row>
    <row r="387">
      <c r="C387" s="4"/>
      <c r="D387" s="4"/>
    </row>
    <row r="388">
      <c r="C388" s="4"/>
      <c r="D388" s="4"/>
    </row>
    <row r="389">
      <c r="C389" s="4"/>
      <c r="D389" s="4"/>
    </row>
    <row r="390">
      <c r="C390" s="4"/>
      <c r="D390" s="4"/>
    </row>
    <row r="391">
      <c r="C391" s="4"/>
      <c r="D391" s="4"/>
    </row>
    <row r="392">
      <c r="C392" s="4"/>
      <c r="D392" s="4"/>
    </row>
    <row r="393">
      <c r="C393" s="4"/>
      <c r="D393" s="4"/>
    </row>
    <row r="394">
      <c r="C394" s="4"/>
      <c r="D394" s="4"/>
    </row>
    <row r="395">
      <c r="C395" s="4"/>
      <c r="D395" s="4"/>
    </row>
    <row r="396">
      <c r="C396" s="4"/>
      <c r="D396" s="4"/>
    </row>
    <row r="397">
      <c r="C397" s="4"/>
      <c r="D397" s="4"/>
    </row>
    <row r="398">
      <c r="C398" s="4"/>
      <c r="D398" s="4"/>
    </row>
    <row r="399">
      <c r="C399" s="4"/>
      <c r="D399" s="4"/>
    </row>
    <row r="400">
      <c r="C400" s="4"/>
      <c r="D400" s="4"/>
    </row>
    <row r="401">
      <c r="C401" s="4"/>
      <c r="D401" s="4"/>
    </row>
    <row r="402">
      <c r="C402" s="4"/>
      <c r="D402" s="4"/>
    </row>
    <row r="403">
      <c r="C403" s="4"/>
      <c r="D403" s="4"/>
    </row>
    <row r="404">
      <c r="C404" s="4"/>
      <c r="D404" s="4"/>
    </row>
    <row r="405">
      <c r="C405" s="4"/>
      <c r="D405" s="4"/>
    </row>
    <row r="406">
      <c r="C406" s="4"/>
      <c r="D406" s="4"/>
    </row>
    <row r="407">
      <c r="C407" s="4"/>
      <c r="D407" s="4"/>
    </row>
    <row r="408">
      <c r="C408" s="4"/>
      <c r="D408" s="4"/>
    </row>
    <row r="409">
      <c r="C409" s="4"/>
      <c r="D409" s="4"/>
    </row>
    <row r="410">
      <c r="C410" s="4"/>
      <c r="D410" s="4"/>
    </row>
    <row r="411">
      <c r="C411" s="4"/>
      <c r="D411" s="4"/>
    </row>
    <row r="412">
      <c r="C412" s="4"/>
      <c r="D412" s="4"/>
    </row>
    <row r="413">
      <c r="C413" s="4"/>
      <c r="D413" s="4"/>
    </row>
    <row r="414">
      <c r="C414" s="4"/>
      <c r="D414" s="4"/>
    </row>
    <row r="415">
      <c r="C415" s="4"/>
      <c r="D415" s="4"/>
    </row>
    <row r="416">
      <c r="C416" s="4"/>
      <c r="D416" s="4"/>
    </row>
    <row r="417">
      <c r="C417" s="4"/>
      <c r="D417" s="4"/>
    </row>
    <row r="418">
      <c r="C418" s="4"/>
      <c r="D418" s="4"/>
    </row>
    <row r="419">
      <c r="C419" s="4"/>
      <c r="D419" s="4"/>
    </row>
    <row r="420">
      <c r="C420" s="4"/>
      <c r="D420" s="4"/>
    </row>
    <row r="421">
      <c r="C421" s="4"/>
      <c r="D421" s="4"/>
    </row>
    <row r="422">
      <c r="C422" s="4"/>
      <c r="D422" s="4"/>
    </row>
    <row r="423">
      <c r="C423" s="4"/>
      <c r="D423" s="4"/>
    </row>
    <row r="424">
      <c r="C424" s="4"/>
      <c r="D424" s="4"/>
    </row>
    <row r="425">
      <c r="C425" s="4"/>
      <c r="D425" s="4"/>
    </row>
    <row r="426">
      <c r="C426" s="4"/>
      <c r="D426" s="4"/>
    </row>
    <row r="427">
      <c r="C427" s="4"/>
      <c r="D427" s="4"/>
    </row>
    <row r="428">
      <c r="C428" s="4"/>
      <c r="D428" s="4"/>
    </row>
    <row r="429">
      <c r="C429" s="4"/>
      <c r="D429" s="4"/>
    </row>
    <row r="430">
      <c r="C430" s="4"/>
      <c r="D430" s="4"/>
    </row>
    <row r="431">
      <c r="C431" s="4"/>
      <c r="D431" s="4"/>
    </row>
    <row r="432">
      <c r="C432" s="4"/>
      <c r="D432" s="4"/>
    </row>
    <row r="433">
      <c r="C433" s="4"/>
      <c r="D433" s="4"/>
    </row>
    <row r="434">
      <c r="C434" s="4"/>
      <c r="D434" s="4"/>
    </row>
    <row r="435">
      <c r="C435" s="4"/>
      <c r="D435" s="4"/>
    </row>
    <row r="436">
      <c r="C436" s="4"/>
      <c r="D436" s="4"/>
    </row>
    <row r="437">
      <c r="C437" s="4"/>
      <c r="D437" s="4"/>
    </row>
    <row r="438">
      <c r="C438" s="4"/>
      <c r="D438" s="4"/>
    </row>
    <row r="439">
      <c r="C439" s="4"/>
      <c r="D439" s="4"/>
    </row>
    <row r="440">
      <c r="C440" s="4"/>
      <c r="D440" s="4"/>
    </row>
    <row r="441">
      <c r="C441" s="4"/>
      <c r="D441" s="4"/>
    </row>
    <row r="442">
      <c r="C442" s="4"/>
      <c r="D442" s="4"/>
    </row>
    <row r="443">
      <c r="C443" s="4"/>
      <c r="D443" s="4"/>
    </row>
    <row r="444">
      <c r="C444" s="4"/>
      <c r="D444" s="4"/>
    </row>
    <row r="445">
      <c r="C445" s="4"/>
      <c r="D445" s="4"/>
    </row>
    <row r="446">
      <c r="C446" s="4"/>
      <c r="D446" s="4"/>
    </row>
    <row r="447">
      <c r="C447" s="4"/>
      <c r="D447" s="4"/>
    </row>
    <row r="448">
      <c r="C448" s="4"/>
      <c r="D448" s="4"/>
    </row>
    <row r="449">
      <c r="C449" s="4"/>
      <c r="D449" s="4"/>
    </row>
    <row r="450">
      <c r="C450" s="4"/>
      <c r="D450" s="4"/>
    </row>
    <row r="451">
      <c r="C451" s="4"/>
      <c r="D451" s="4"/>
    </row>
    <row r="452">
      <c r="C452" s="4"/>
      <c r="D452" s="4"/>
    </row>
    <row r="453">
      <c r="C453" s="4"/>
      <c r="D453" s="4"/>
    </row>
    <row r="454">
      <c r="C454" s="4"/>
      <c r="D454" s="4"/>
    </row>
    <row r="455">
      <c r="C455" s="4"/>
      <c r="D455" s="4"/>
    </row>
    <row r="456">
      <c r="C456" s="4"/>
      <c r="D456" s="4"/>
    </row>
    <row r="457">
      <c r="C457" s="4"/>
      <c r="D457" s="4"/>
    </row>
    <row r="458">
      <c r="C458" s="4"/>
      <c r="D458" s="4"/>
    </row>
    <row r="459">
      <c r="C459" s="4"/>
      <c r="D459" s="4"/>
    </row>
    <row r="460">
      <c r="C460" s="4"/>
      <c r="D460" s="4"/>
    </row>
    <row r="461">
      <c r="C461" s="4"/>
      <c r="D461" s="4"/>
    </row>
    <row r="462">
      <c r="C462" s="4"/>
      <c r="D462" s="4"/>
    </row>
    <row r="463">
      <c r="C463" s="4"/>
      <c r="D463" s="4"/>
    </row>
    <row r="464">
      <c r="C464" s="4"/>
      <c r="D464" s="4"/>
    </row>
    <row r="465">
      <c r="C465" s="4"/>
      <c r="D465" s="4"/>
    </row>
    <row r="466">
      <c r="C466" s="4"/>
      <c r="D466" s="4"/>
    </row>
    <row r="467">
      <c r="C467" s="4"/>
      <c r="D467" s="4"/>
    </row>
    <row r="468">
      <c r="C468" s="4"/>
      <c r="D468" s="4"/>
    </row>
    <row r="469">
      <c r="C469" s="4"/>
      <c r="D469" s="4"/>
    </row>
    <row r="470">
      <c r="C470" s="4"/>
      <c r="D470" s="4"/>
    </row>
    <row r="471">
      <c r="C471" s="4"/>
      <c r="D471" s="4"/>
    </row>
    <row r="472">
      <c r="C472" s="4"/>
      <c r="D472" s="4"/>
    </row>
    <row r="473">
      <c r="C473" s="4"/>
      <c r="D473" s="4"/>
    </row>
    <row r="474">
      <c r="C474" s="4"/>
      <c r="D474" s="4"/>
    </row>
    <row r="475">
      <c r="C475" s="4"/>
      <c r="D475" s="4"/>
    </row>
    <row r="476">
      <c r="C476" s="4"/>
      <c r="D476" s="4"/>
    </row>
    <row r="477">
      <c r="C477" s="4"/>
      <c r="D477" s="4"/>
    </row>
    <row r="478">
      <c r="C478" s="4"/>
      <c r="D478" s="4"/>
    </row>
    <row r="479">
      <c r="C479" s="4"/>
      <c r="D479" s="4"/>
    </row>
    <row r="480">
      <c r="C480" s="4"/>
      <c r="D480" s="4"/>
    </row>
    <row r="481">
      <c r="C481" s="4"/>
      <c r="D481" s="4"/>
    </row>
    <row r="482">
      <c r="C482" s="4"/>
      <c r="D482" s="4"/>
    </row>
    <row r="483">
      <c r="C483" s="4"/>
      <c r="D483" s="4"/>
    </row>
    <row r="484">
      <c r="C484" s="4"/>
      <c r="D484" s="4"/>
    </row>
    <row r="485">
      <c r="C485" s="4"/>
      <c r="D485" s="4"/>
    </row>
    <row r="486">
      <c r="C486" s="4"/>
      <c r="D486" s="4"/>
    </row>
    <row r="487">
      <c r="C487" s="4"/>
      <c r="D487" s="4"/>
    </row>
    <row r="488">
      <c r="C488" s="4"/>
      <c r="D488" s="4"/>
    </row>
    <row r="489">
      <c r="C489" s="4"/>
      <c r="D489" s="4"/>
    </row>
    <row r="490">
      <c r="C490" s="4"/>
      <c r="D490" s="4"/>
    </row>
    <row r="491">
      <c r="C491" s="4"/>
      <c r="D491" s="4"/>
    </row>
    <row r="492">
      <c r="C492" s="4"/>
      <c r="D492" s="4"/>
    </row>
    <row r="493">
      <c r="C493" s="4"/>
      <c r="D493" s="4"/>
    </row>
    <row r="494">
      <c r="C494" s="4"/>
      <c r="D494" s="4"/>
    </row>
    <row r="495">
      <c r="C495" s="4"/>
      <c r="D495" s="4"/>
    </row>
    <row r="496">
      <c r="C496" s="4"/>
      <c r="D496" s="4"/>
    </row>
    <row r="497">
      <c r="C497" s="4"/>
      <c r="D497" s="4"/>
    </row>
    <row r="498">
      <c r="C498" s="4"/>
      <c r="D498" s="4"/>
    </row>
    <row r="499">
      <c r="C499" s="4"/>
      <c r="D499" s="4"/>
    </row>
    <row r="500">
      <c r="C500" s="4"/>
      <c r="D500" s="4"/>
    </row>
    <row r="501">
      <c r="C501" s="4"/>
      <c r="D501" s="4"/>
    </row>
    <row r="502">
      <c r="C502" s="4"/>
      <c r="D502" s="4"/>
    </row>
    <row r="503">
      <c r="C503" s="4"/>
      <c r="D503" s="4"/>
    </row>
    <row r="504">
      <c r="C504" s="4"/>
      <c r="D504" s="4"/>
    </row>
    <row r="505">
      <c r="C505" s="4"/>
      <c r="D505" s="4"/>
    </row>
    <row r="506">
      <c r="C506" s="4"/>
      <c r="D506" s="4"/>
    </row>
    <row r="507">
      <c r="C507" s="4"/>
      <c r="D507" s="4"/>
    </row>
    <row r="508">
      <c r="C508" s="4"/>
      <c r="D508" s="4"/>
    </row>
    <row r="509">
      <c r="C509" s="4"/>
      <c r="D509" s="4"/>
    </row>
    <row r="510">
      <c r="C510" s="4"/>
      <c r="D510" s="4"/>
    </row>
    <row r="511">
      <c r="C511" s="4"/>
      <c r="D511" s="4"/>
    </row>
    <row r="512">
      <c r="C512" s="4"/>
      <c r="D512" s="4"/>
    </row>
    <row r="513">
      <c r="C513" s="4"/>
      <c r="D513" s="4"/>
    </row>
    <row r="514">
      <c r="C514" s="4"/>
      <c r="D514" s="4"/>
    </row>
    <row r="515">
      <c r="C515" s="4"/>
      <c r="D515" s="4"/>
    </row>
    <row r="516">
      <c r="C516" s="4"/>
      <c r="D516" s="4"/>
    </row>
    <row r="517">
      <c r="C517" s="4"/>
      <c r="D517" s="4"/>
    </row>
    <row r="518">
      <c r="C518" s="4"/>
      <c r="D518" s="4"/>
    </row>
    <row r="519">
      <c r="C519" s="4"/>
      <c r="D519" s="4"/>
    </row>
    <row r="520">
      <c r="C520" s="4"/>
      <c r="D520" s="4"/>
    </row>
    <row r="521">
      <c r="C521" s="4"/>
      <c r="D521" s="4"/>
    </row>
    <row r="522">
      <c r="C522" s="4"/>
      <c r="D522" s="4"/>
    </row>
    <row r="523">
      <c r="C523" s="4"/>
      <c r="D523" s="4"/>
    </row>
    <row r="524">
      <c r="C524" s="4"/>
      <c r="D524" s="4"/>
    </row>
    <row r="525">
      <c r="C525" s="4"/>
      <c r="D525" s="4"/>
    </row>
    <row r="526">
      <c r="C526" s="4"/>
      <c r="D526" s="4"/>
    </row>
    <row r="527">
      <c r="C527" s="4"/>
      <c r="D527" s="4"/>
    </row>
    <row r="528">
      <c r="C528" s="4"/>
      <c r="D528" s="4"/>
    </row>
    <row r="529">
      <c r="C529" s="4"/>
      <c r="D529" s="4"/>
    </row>
    <row r="530">
      <c r="C530" s="4"/>
      <c r="D530" s="4"/>
    </row>
    <row r="531">
      <c r="C531" s="4"/>
      <c r="D531" s="4"/>
    </row>
    <row r="532">
      <c r="C532" s="4"/>
      <c r="D532" s="4"/>
    </row>
    <row r="533">
      <c r="C533" s="4"/>
      <c r="D533" s="4"/>
    </row>
    <row r="534">
      <c r="C534" s="4"/>
      <c r="D534" s="4"/>
    </row>
    <row r="535">
      <c r="C535" s="4"/>
      <c r="D535" s="4"/>
    </row>
    <row r="536">
      <c r="C536" s="4"/>
      <c r="D536" s="4"/>
    </row>
    <row r="537">
      <c r="C537" s="4"/>
      <c r="D537" s="4"/>
    </row>
    <row r="538">
      <c r="C538" s="4"/>
      <c r="D538" s="4"/>
    </row>
    <row r="539">
      <c r="C539" s="4"/>
      <c r="D539" s="4"/>
    </row>
    <row r="540">
      <c r="C540" s="4"/>
      <c r="D540" s="4"/>
    </row>
    <row r="541">
      <c r="C541" s="4"/>
      <c r="D541" s="4"/>
    </row>
    <row r="542">
      <c r="C542" s="4"/>
      <c r="D542" s="4"/>
    </row>
    <row r="543">
      <c r="C543" s="4"/>
      <c r="D543" s="4"/>
    </row>
    <row r="544">
      <c r="C544" s="4"/>
      <c r="D544" s="4"/>
    </row>
    <row r="545">
      <c r="C545" s="4"/>
      <c r="D545" s="4"/>
    </row>
    <row r="546">
      <c r="C546" s="4"/>
      <c r="D546" s="4"/>
    </row>
    <row r="547">
      <c r="C547" s="4"/>
      <c r="D547" s="4"/>
    </row>
    <row r="548">
      <c r="C548" s="4"/>
      <c r="D548" s="4"/>
    </row>
    <row r="549">
      <c r="C549" s="4"/>
      <c r="D549" s="4"/>
    </row>
    <row r="550">
      <c r="C550" s="4"/>
      <c r="D550" s="4"/>
    </row>
    <row r="551">
      <c r="C551" s="4"/>
      <c r="D551" s="4"/>
    </row>
    <row r="552">
      <c r="C552" s="4"/>
      <c r="D552" s="4"/>
    </row>
    <row r="553">
      <c r="C553" s="4"/>
      <c r="D553" s="4"/>
    </row>
    <row r="554">
      <c r="C554" s="4"/>
      <c r="D554" s="4"/>
    </row>
    <row r="555">
      <c r="C555" s="4"/>
      <c r="D555" s="4"/>
    </row>
    <row r="556">
      <c r="C556" s="4"/>
      <c r="D556" s="4"/>
    </row>
    <row r="557">
      <c r="C557" s="4"/>
      <c r="D557" s="4"/>
    </row>
    <row r="558">
      <c r="C558" s="4"/>
      <c r="D558" s="4"/>
    </row>
    <row r="559">
      <c r="C559" s="4"/>
      <c r="D559" s="4"/>
    </row>
    <row r="560">
      <c r="C560" s="4"/>
      <c r="D560" s="4"/>
    </row>
    <row r="561">
      <c r="C561" s="4"/>
      <c r="D561" s="4"/>
    </row>
    <row r="562">
      <c r="C562" s="4"/>
      <c r="D562" s="4"/>
    </row>
    <row r="563">
      <c r="C563" s="4"/>
      <c r="D563" s="4"/>
    </row>
    <row r="564">
      <c r="C564" s="4"/>
      <c r="D564" s="4"/>
    </row>
    <row r="565">
      <c r="C565" s="4"/>
      <c r="D565" s="4"/>
    </row>
    <row r="566">
      <c r="C566" s="4"/>
      <c r="D566" s="4"/>
    </row>
    <row r="567">
      <c r="C567" s="4"/>
      <c r="D567" s="4"/>
    </row>
    <row r="568">
      <c r="C568" s="4"/>
      <c r="D568" s="4"/>
    </row>
    <row r="569">
      <c r="C569" s="4"/>
      <c r="D569" s="4"/>
    </row>
    <row r="570">
      <c r="C570" s="4"/>
      <c r="D570" s="4"/>
    </row>
    <row r="571">
      <c r="C571" s="4"/>
      <c r="D571" s="4"/>
    </row>
    <row r="572">
      <c r="C572" s="4"/>
      <c r="D572" s="4"/>
    </row>
    <row r="573">
      <c r="C573" s="4"/>
      <c r="D573" s="4"/>
    </row>
    <row r="574">
      <c r="C574" s="4"/>
      <c r="D574" s="4"/>
    </row>
    <row r="575">
      <c r="C575" s="4"/>
      <c r="D575" s="4"/>
    </row>
    <row r="576">
      <c r="C576" s="4"/>
      <c r="D576" s="4"/>
    </row>
    <row r="577">
      <c r="C577" s="4"/>
      <c r="D577" s="4"/>
    </row>
    <row r="578">
      <c r="C578" s="4"/>
      <c r="D578" s="4"/>
    </row>
    <row r="579">
      <c r="C579" s="4"/>
      <c r="D579" s="4"/>
    </row>
    <row r="580">
      <c r="C580" s="4"/>
      <c r="D580" s="4"/>
    </row>
    <row r="581">
      <c r="C581" s="4"/>
      <c r="D581" s="4"/>
    </row>
    <row r="582">
      <c r="C582" s="4"/>
      <c r="D582" s="4"/>
    </row>
    <row r="583">
      <c r="C583" s="4"/>
      <c r="D583" s="4"/>
    </row>
    <row r="584">
      <c r="C584" s="4"/>
      <c r="D584" s="4"/>
    </row>
    <row r="585">
      <c r="C585" s="4"/>
      <c r="D585" s="4"/>
    </row>
    <row r="586">
      <c r="C586" s="4"/>
      <c r="D586" s="4"/>
    </row>
    <row r="587">
      <c r="C587" s="4"/>
      <c r="D587" s="4"/>
    </row>
    <row r="588">
      <c r="C588" s="4"/>
      <c r="D588" s="4"/>
    </row>
    <row r="589">
      <c r="C589" s="4"/>
      <c r="D589" s="4"/>
    </row>
    <row r="590">
      <c r="C590" s="4"/>
      <c r="D590" s="4"/>
    </row>
    <row r="591">
      <c r="C591" s="4"/>
      <c r="D591" s="4"/>
    </row>
    <row r="592">
      <c r="C592" s="4"/>
      <c r="D592" s="4"/>
    </row>
    <row r="593">
      <c r="C593" s="4"/>
      <c r="D593" s="4"/>
    </row>
    <row r="594">
      <c r="C594" s="4"/>
      <c r="D594" s="4"/>
    </row>
    <row r="595">
      <c r="C595" s="4"/>
      <c r="D595" s="4"/>
    </row>
    <row r="596">
      <c r="C596" s="4"/>
      <c r="D596" s="4"/>
    </row>
    <row r="597">
      <c r="C597" s="4"/>
      <c r="D597" s="4"/>
    </row>
    <row r="598">
      <c r="C598" s="4"/>
      <c r="D598" s="4"/>
    </row>
    <row r="599">
      <c r="C599" s="4"/>
      <c r="D599" s="4"/>
    </row>
    <row r="600">
      <c r="C600" s="4"/>
      <c r="D600" s="4"/>
    </row>
    <row r="601">
      <c r="C601" s="4"/>
      <c r="D601" s="4"/>
    </row>
    <row r="602">
      <c r="C602" s="4"/>
      <c r="D602" s="4"/>
    </row>
    <row r="603">
      <c r="C603" s="4"/>
      <c r="D603" s="4"/>
    </row>
    <row r="604">
      <c r="C604" s="4"/>
      <c r="D604" s="4"/>
    </row>
    <row r="605">
      <c r="C605" s="4"/>
      <c r="D605" s="4"/>
    </row>
    <row r="606">
      <c r="C606" s="4"/>
      <c r="D606" s="4"/>
    </row>
    <row r="607">
      <c r="C607" s="4"/>
      <c r="D607" s="4"/>
    </row>
    <row r="608">
      <c r="C608" s="4"/>
      <c r="D608" s="4"/>
    </row>
    <row r="609">
      <c r="C609" s="4"/>
      <c r="D609" s="4"/>
    </row>
    <row r="610">
      <c r="C610" s="4"/>
      <c r="D610" s="4"/>
    </row>
    <row r="611">
      <c r="C611" s="4"/>
      <c r="D611" s="4"/>
    </row>
    <row r="612">
      <c r="C612" s="4"/>
      <c r="D612" s="4"/>
    </row>
    <row r="613">
      <c r="C613" s="4"/>
      <c r="D613" s="4"/>
    </row>
    <row r="614">
      <c r="C614" s="4"/>
      <c r="D614" s="4"/>
    </row>
    <row r="615">
      <c r="C615" s="4"/>
      <c r="D615" s="4"/>
    </row>
    <row r="616">
      <c r="C616" s="4"/>
      <c r="D616" s="4"/>
    </row>
    <row r="617">
      <c r="C617" s="4"/>
      <c r="D617" s="4"/>
    </row>
    <row r="618">
      <c r="C618" s="4"/>
      <c r="D618" s="4"/>
    </row>
    <row r="619">
      <c r="C619" s="4"/>
      <c r="D619" s="4"/>
    </row>
    <row r="620">
      <c r="C620" s="4"/>
      <c r="D620" s="4"/>
    </row>
    <row r="621">
      <c r="C621" s="4"/>
      <c r="D621" s="4"/>
    </row>
    <row r="622">
      <c r="C622" s="4"/>
      <c r="D622" s="4"/>
    </row>
    <row r="623">
      <c r="C623" s="4"/>
      <c r="D623" s="4"/>
    </row>
    <row r="624">
      <c r="C624" s="4"/>
      <c r="D624" s="4"/>
    </row>
    <row r="625">
      <c r="C625" s="4"/>
      <c r="D625" s="4"/>
    </row>
    <row r="626">
      <c r="C626" s="4"/>
      <c r="D626" s="4"/>
    </row>
    <row r="627">
      <c r="C627" s="4"/>
      <c r="D627" s="4"/>
    </row>
    <row r="628">
      <c r="C628" s="4"/>
      <c r="D628" s="4"/>
    </row>
    <row r="629">
      <c r="C629" s="4"/>
      <c r="D629" s="4"/>
    </row>
    <row r="630">
      <c r="C630" s="4"/>
      <c r="D630" s="4"/>
    </row>
    <row r="631">
      <c r="C631" s="4"/>
      <c r="D631" s="4"/>
    </row>
    <row r="632">
      <c r="C632" s="4"/>
      <c r="D632" s="4"/>
    </row>
    <row r="633">
      <c r="C633" s="4"/>
      <c r="D633" s="4"/>
    </row>
    <row r="634">
      <c r="C634" s="4"/>
      <c r="D634" s="4"/>
    </row>
    <row r="635">
      <c r="C635" s="4"/>
      <c r="D635" s="4"/>
    </row>
    <row r="636">
      <c r="C636" s="4"/>
      <c r="D636" s="4"/>
    </row>
    <row r="637">
      <c r="C637" s="4"/>
      <c r="D637" s="4"/>
    </row>
    <row r="638">
      <c r="C638" s="4"/>
      <c r="D638" s="4"/>
    </row>
    <row r="639">
      <c r="C639" s="4"/>
      <c r="D639" s="4"/>
    </row>
    <row r="640">
      <c r="C640" s="4"/>
      <c r="D640" s="4"/>
    </row>
    <row r="641">
      <c r="C641" s="4"/>
      <c r="D641" s="4"/>
    </row>
    <row r="642">
      <c r="C642" s="4"/>
      <c r="D642" s="4"/>
    </row>
    <row r="643">
      <c r="C643" s="4"/>
      <c r="D643" s="4"/>
    </row>
    <row r="644">
      <c r="C644" s="4"/>
      <c r="D644" s="4"/>
    </row>
    <row r="645">
      <c r="C645" s="4"/>
      <c r="D645" s="4"/>
    </row>
    <row r="646">
      <c r="C646" s="4"/>
      <c r="D646" s="4"/>
    </row>
    <row r="647">
      <c r="C647" s="4"/>
      <c r="D647" s="4"/>
    </row>
    <row r="648">
      <c r="C648" s="4"/>
      <c r="D648" s="4"/>
    </row>
    <row r="649">
      <c r="C649" s="4"/>
      <c r="D649" s="4"/>
    </row>
    <row r="650">
      <c r="C650" s="4"/>
      <c r="D650" s="4"/>
    </row>
    <row r="651">
      <c r="C651" s="4"/>
      <c r="D651" s="4"/>
    </row>
    <row r="652">
      <c r="C652" s="4"/>
      <c r="D652" s="4"/>
    </row>
    <row r="653">
      <c r="C653" s="4"/>
      <c r="D653" s="4"/>
    </row>
    <row r="654">
      <c r="C654" s="4"/>
      <c r="D654" s="4"/>
    </row>
    <row r="655">
      <c r="C655" s="4"/>
      <c r="D655" s="4"/>
    </row>
    <row r="656">
      <c r="C656" s="4"/>
      <c r="D656" s="4"/>
    </row>
    <row r="657">
      <c r="C657" s="4"/>
      <c r="D657" s="4"/>
    </row>
    <row r="658">
      <c r="C658" s="4"/>
      <c r="D658" s="4"/>
    </row>
    <row r="659">
      <c r="C659" s="4"/>
      <c r="D659" s="4"/>
    </row>
    <row r="660">
      <c r="C660" s="4"/>
      <c r="D660" s="4"/>
    </row>
    <row r="661">
      <c r="C661" s="4"/>
      <c r="D661" s="4"/>
    </row>
    <row r="662">
      <c r="C662" s="4"/>
      <c r="D662" s="4"/>
    </row>
    <row r="663">
      <c r="C663" s="4"/>
      <c r="D663" s="4"/>
    </row>
    <row r="664">
      <c r="C664" s="4"/>
      <c r="D664" s="4"/>
    </row>
    <row r="665">
      <c r="C665" s="4"/>
      <c r="D665" s="4"/>
    </row>
    <row r="666">
      <c r="C666" s="4"/>
      <c r="D666" s="4"/>
    </row>
    <row r="667">
      <c r="C667" s="4"/>
      <c r="D667" s="4"/>
    </row>
    <row r="668">
      <c r="C668" s="4"/>
      <c r="D668" s="4"/>
    </row>
    <row r="669">
      <c r="C669" s="4"/>
      <c r="D669" s="4"/>
    </row>
    <row r="670">
      <c r="C670" s="4"/>
      <c r="D670" s="4"/>
    </row>
    <row r="671">
      <c r="C671" s="4"/>
      <c r="D671" s="4"/>
    </row>
    <row r="672">
      <c r="C672" s="4"/>
      <c r="D672" s="4"/>
    </row>
    <row r="673">
      <c r="C673" s="4"/>
      <c r="D673" s="4"/>
    </row>
    <row r="674">
      <c r="C674" s="4"/>
      <c r="D674" s="4"/>
    </row>
    <row r="675">
      <c r="C675" s="4"/>
      <c r="D675" s="4"/>
    </row>
    <row r="676">
      <c r="C676" s="4"/>
      <c r="D676" s="4"/>
    </row>
    <row r="677">
      <c r="C677" s="4"/>
      <c r="D677" s="4"/>
    </row>
    <row r="678">
      <c r="C678" s="4"/>
      <c r="D678" s="4"/>
    </row>
    <row r="679">
      <c r="C679" s="4"/>
      <c r="D679" s="4"/>
    </row>
    <row r="680">
      <c r="C680" s="4"/>
      <c r="D680" s="4"/>
    </row>
    <row r="681">
      <c r="C681" s="4"/>
      <c r="D681" s="4"/>
    </row>
    <row r="682">
      <c r="C682" s="4"/>
      <c r="D682" s="4"/>
    </row>
    <row r="683">
      <c r="C683" s="4"/>
      <c r="D683" s="4"/>
    </row>
    <row r="684">
      <c r="C684" s="4"/>
      <c r="D684" s="4"/>
    </row>
    <row r="685">
      <c r="C685" s="4"/>
      <c r="D685" s="4"/>
    </row>
    <row r="686">
      <c r="C686" s="4"/>
      <c r="D686" s="4"/>
    </row>
    <row r="687">
      <c r="C687" s="4"/>
      <c r="D687" s="4"/>
    </row>
    <row r="688">
      <c r="C688" s="4"/>
      <c r="D688" s="4"/>
    </row>
    <row r="689">
      <c r="C689" s="4"/>
      <c r="D689" s="4"/>
    </row>
    <row r="690">
      <c r="C690" s="4"/>
      <c r="D690" s="4"/>
    </row>
    <row r="691">
      <c r="C691" s="4"/>
      <c r="D691" s="4"/>
    </row>
    <row r="692">
      <c r="C692" s="4"/>
      <c r="D692" s="4"/>
    </row>
    <row r="693">
      <c r="C693" s="4"/>
      <c r="D693" s="4"/>
    </row>
    <row r="694">
      <c r="C694" s="4"/>
      <c r="D694" s="4"/>
    </row>
    <row r="695">
      <c r="C695" s="4"/>
      <c r="D695" s="4"/>
    </row>
    <row r="696">
      <c r="C696" s="4"/>
      <c r="D696" s="4"/>
    </row>
    <row r="697">
      <c r="C697" s="4"/>
      <c r="D697" s="4"/>
    </row>
    <row r="698">
      <c r="C698" s="4"/>
      <c r="D698" s="4"/>
    </row>
    <row r="699">
      <c r="C699" s="4"/>
      <c r="D699" s="4"/>
    </row>
    <row r="700">
      <c r="C700" s="4"/>
      <c r="D700" s="4"/>
    </row>
    <row r="701">
      <c r="C701" s="4"/>
      <c r="D701" s="4"/>
    </row>
    <row r="702">
      <c r="C702" s="4"/>
      <c r="D702" s="4"/>
    </row>
    <row r="703">
      <c r="C703" s="4"/>
      <c r="D703" s="4"/>
    </row>
    <row r="704">
      <c r="C704" s="4"/>
      <c r="D704" s="4"/>
    </row>
    <row r="705">
      <c r="C705" s="4"/>
      <c r="D705" s="4"/>
    </row>
    <row r="706">
      <c r="C706" s="4"/>
      <c r="D706" s="4"/>
    </row>
    <row r="707">
      <c r="C707" s="4"/>
      <c r="D707" s="4"/>
    </row>
    <row r="708">
      <c r="C708" s="4"/>
      <c r="D708" s="4"/>
    </row>
    <row r="709">
      <c r="C709" s="4"/>
      <c r="D709" s="4"/>
    </row>
    <row r="710">
      <c r="C710" s="4"/>
      <c r="D710" s="4"/>
    </row>
    <row r="711">
      <c r="C711" s="4"/>
      <c r="D711" s="4"/>
    </row>
    <row r="712">
      <c r="C712" s="4"/>
      <c r="D712" s="4"/>
    </row>
    <row r="713">
      <c r="C713" s="4"/>
      <c r="D713" s="4"/>
    </row>
    <row r="714">
      <c r="C714" s="4"/>
      <c r="D714" s="4"/>
    </row>
    <row r="715">
      <c r="C715" s="4"/>
      <c r="D715" s="4"/>
    </row>
    <row r="716">
      <c r="C716" s="4"/>
      <c r="D716" s="4"/>
    </row>
    <row r="717">
      <c r="C717" s="4"/>
      <c r="D717" s="4"/>
    </row>
    <row r="718">
      <c r="C718" s="4"/>
      <c r="D718" s="4"/>
    </row>
    <row r="719">
      <c r="C719" s="4"/>
      <c r="D719" s="4"/>
    </row>
    <row r="720">
      <c r="C720" s="4"/>
      <c r="D720" s="4"/>
    </row>
    <row r="721">
      <c r="C721" s="4"/>
      <c r="D721" s="4"/>
    </row>
    <row r="722">
      <c r="C722" s="4"/>
      <c r="D722" s="4"/>
    </row>
    <row r="723">
      <c r="C723" s="4"/>
      <c r="D723" s="4"/>
    </row>
    <row r="724">
      <c r="C724" s="4"/>
      <c r="D724" s="4"/>
    </row>
    <row r="725">
      <c r="C725" s="4"/>
      <c r="D725" s="4"/>
    </row>
    <row r="726">
      <c r="C726" s="4"/>
      <c r="D726" s="4"/>
    </row>
    <row r="727">
      <c r="C727" s="4"/>
      <c r="D727" s="4"/>
    </row>
    <row r="728">
      <c r="C728" s="4"/>
      <c r="D728" s="4"/>
    </row>
    <row r="729">
      <c r="C729" s="4"/>
      <c r="D729" s="4"/>
    </row>
    <row r="730">
      <c r="C730" s="4"/>
      <c r="D730" s="4"/>
    </row>
    <row r="731">
      <c r="C731" s="4"/>
      <c r="D731" s="4"/>
    </row>
    <row r="732">
      <c r="C732" s="4"/>
      <c r="D732" s="4"/>
    </row>
    <row r="733">
      <c r="C733" s="4"/>
      <c r="D733" s="4"/>
    </row>
    <row r="734">
      <c r="C734" s="4"/>
      <c r="D734" s="4"/>
    </row>
    <row r="735">
      <c r="C735" s="4"/>
      <c r="D735" s="4"/>
    </row>
    <row r="736">
      <c r="C736" s="4"/>
      <c r="D736" s="4"/>
    </row>
    <row r="737">
      <c r="C737" s="4"/>
      <c r="D737" s="4"/>
    </row>
    <row r="738">
      <c r="C738" s="4"/>
      <c r="D738" s="4"/>
    </row>
    <row r="739">
      <c r="C739" s="4"/>
      <c r="D739" s="4"/>
    </row>
    <row r="740">
      <c r="C740" s="4"/>
      <c r="D740" s="4"/>
    </row>
    <row r="741">
      <c r="C741" s="4"/>
      <c r="D741" s="4"/>
    </row>
    <row r="742">
      <c r="C742" s="4"/>
      <c r="D742" s="4"/>
    </row>
    <row r="743">
      <c r="C743" s="4"/>
      <c r="D743" s="4"/>
    </row>
    <row r="744">
      <c r="C744" s="4"/>
      <c r="D744" s="4"/>
    </row>
    <row r="745">
      <c r="C745" s="4"/>
      <c r="D745" s="4"/>
    </row>
    <row r="746">
      <c r="C746" s="4"/>
      <c r="D746" s="4"/>
    </row>
    <row r="747">
      <c r="C747" s="4"/>
      <c r="D747" s="4"/>
    </row>
    <row r="748">
      <c r="C748" s="4"/>
      <c r="D748" s="4"/>
    </row>
    <row r="749">
      <c r="C749" s="4"/>
      <c r="D749" s="4"/>
    </row>
    <row r="750">
      <c r="C750" s="4"/>
      <c r="D750" s="4"/>
    </row>
    <row r="751">
      <c r="C751" s="4"/>
      <c r="D751" s="4"/>
    </row>
    <row r="752">
      <c r="C752" s="4"/>
      <c r="D752" s="4"/>
    </row>
    <row r="753">
      <c r="C753" s="4"/>
      <c r="D753" s="4"/>
    </row>
    <row r="754">
      <c r="C754" s="4"/>
      <c r="D754" s="4"/>
    </row>
    <row r="755">
      <c r="C755" s="4"/>
      <c r="D755" s="4"/>
    </row>
    <row r="756">
      <c r="C756" s="4"/>
      <c r="D756" s="4"/>
    </row>
    <row r="757">
      <c r="C757" s="4"/>
      <c r="D757" s="4"/>
    </row>
    <row r="758">
      <c r="C758" s="4"/>
      <c r="D758" s="4"/>
    </row>
    <row r="759">
      <c r="C759" s="4"/>
      <c r="D759" s="4"/>
    </row>
    <row r="760">
      <c r="C760" s="4"/>
      <c r="D760" s="4"/>
    </row>
    <row r="761">
      <c r="C761" s="4"/>
      <c r="D761" s="4"/>
    </row>
    <row r="762">
      <c r="C762" s="4"/>
      <c r="D762" s="4"/>
    </row>
    <row r="763">
      <c r="C763" s="4"/>
      <c r="D763" s="4"/>
    </row>
    <row r="764">
      <c r="C764" s="4"/>
      <c r="D764" s="4"/>
    </row>
    <row r="765">
      <c r="C765" s="4"/>
      <c r="D765" s="4"/>
    </row>
    <row r="766">
      <c r="C766" s="4"/>
      <c r="D766" s="4"/>
    </row>
    <row r="767">
      <c r="C767" s="4"/>
      <c r="D767" s="4"/>
    </row>
    <row r="768">
      <c r="C768" s="4"/>
      <c r="D768" s="4"/>
    </row>
    <row r="769">
      <c r="C769" s="4"/>
      <c r="D769" s="4"/>
    </row>
    <row r="770">
      <c r="C770" s="4"/>
      <c r="D770" s="4"/>
    </row>
    <row r="771">
      <c r="C771" s="4"/>
      <c r="D771" s="4"/>
    </row>
    <row r="772">
      <c r="C772" s="4"/>
      <c r="D772" s="4"/>
    </row>
    <row r="773">
      <c r="C773" s="4"/>
      <c r="D773" s="4"/>
    </row>
    <row r="774">
      <c r="C774" s="4"/>
      <c r="D774" s="4"/>
    </row>
    <row r="775">
      <c r="C775" s="4"/>
      <c r="D775" s="4"/>
    </row>
    <row r="776">
      <c r="C776" s="4"/>
      <c r="D776" s="4"/>
    </row>
    <row r="777">
      <c r="C777" s="4"/>
      <c r="D777" s="4"/>
    </row>
    <row r="778">
      <c r="C778" s="4"/>
      <c r="D778" s="4"/>
    </row>
    <row r="779">
      <c r="C779" s="4"/>
      <c r="D779" s="4"/>
    </row>
    <row r="780">
      <c r="C780" s="4"/>
      <c r="D780" s="4"/>
    </row>
    <row r="781">
      <c r="C781" s="4"/>
      <c r="D781" s="4"/>
    </row>
    <row r="782">
      <c r="C782" s="4"/>
      <c r="D782" s="4"/>
    </row>
    <row r="783">
      <c r="C783" s="4"/>
      <c r="D783" s="4"/>
    </row>
    <row r="784">
      <c r="C784" s="4"/>
      <c r="D784" s="4"/>
    </row>
    <row r="785">
      <c r="C785" s="4"/>
      <c r="D785" s="4"/>
    </row>
    <row r="786">
      <c r="C786" s="4"/>
      <c r="D786" s="4"/>
    </row>
    <row r="787">
      <c r="C787" s="4"/>
      <c r="D787" s="4"/>
    </row>
    <row r="788">
      <c r="C788" s="4"/>
      <c r="D788" s="4"/>
    </row>
    <row r="789">
      <c r="C789" s="4"/>
      <c r="D789" s="4"/>
    </row>
    <row r="790">
      <c r="C790" s="4"/>
      <c r="D790" s="4"/>
    </row>
    <row r="791">
      <c r="C791" s="4"/>
      <c r="D791" s="4"/>
    </row>
    <row r="792">
      <c r="C792" s="4"/>
      <c r="D792" s="4"/>
    </row>
    <row r="793">
      <c r="C793" s="4"/>
      <c r="D793" s="4"/>
    </row>
    <row r="794">
      <c r="C794" s="4"/>
      <c r="D794" s="4"/>
    </row>
    <row r="795">
      <c r="C795" s="4"/>
      <c r="D795" s="4"/>
    </row>
    <row r="796">
      <c r="C796" s="4"/>
      <c r="D796" s="4"/>
    </row>
    <row r="797">
      <c r="C797" s="4"/>
      <c r="D797" s="4"/>
    </row>
    <row r="798">
      <c r="C798" s="4"/>
      <c r="D798" s="4"/>
    </row>
    <row r="799">
      <c r="C799" s="4"/>
      <c r="D799" s="4"/>
    </row>
    <row r="800">
      <c r="C800" s="4"/>
      <c r="D800" s="4"/>
    </row>
    <row r="801">
      <c r="C801" s="4"/>
      <c r="D801" s="4"/>
    </row>
    <row r="802">
      <c r="C802" s="4"/>
      <c r="D802" s="4"/>
    </row>
    <row r="803">
      <c r="C803" s="4"/>
      <c r="D803" s="4"/>
    </row>
    <row r="804">
      <c r="C804" s="4"/>
      <c r="D804" s="4"/>
    </row>
    <row r="805">
      <c r="C805" s="4"/>
      <c r="D805" s="4"/>
    </row>
    <row r="806">
      <c r="C806" s="4"/>
      <c r="D806" s="4"/>
    </row>
    <row r="807">
      <c r="C807" s="4"/>
      <c r="D807" s="4"/>
    </row>
    <row r="808">
      <c r="C808" s="4"/>
      <c r="D808" s="4"/>
    </row>
    <row r="809">
      <c r="C809" s="4"/>
      <c r="D809" s="4"/>
    </row>
    <row r="810">
      <c r="C810" s="4"/>
      <c r="D810" s="4"/>
    </row>
    <row r="811">
      <c r="C811" s="4"/>
      <c r="D811" s="4"/>
    </row>
    <row r="812">
      <c r="C812" s="4"/>
      <c r="D812" s="4"/>
    </row>
    <row r="813">
      <c r="C813" s="4"/>
      <c r="D813" s="4"/>
    </row>
    <row r="814">
      <c r="C814" s="4"/>
      <c r="D814" s="4"/>
    </row>
    <row r="815">
      <c r="C815" s="4"/>
      <c r="D815" s="4"/>
    </row>
    <row r="816">
      <c r="C816" s="4"/>
      <c r="D816" s="4"/>
    </row>
    <row r="817">
      <c r="C817" s="4"/>
      <c r="D817" s="4"/>
    </row>
    <row r="818">
      <c r="C818" s="4"/>
      <c r="D818" s="4"/>
    </row>
    <row r="819">
      <c r="C819" s="4"/>
      <c r="D819" s="4"/>
    </row>
    <row r="820">
      <c r="C820" s="4"/>
      <c r="D820" s="4"/>
    </row>
    <row r="821">
      <c r="C821" s="4"/>
      <c r="D821" s="4"/>
    </row>
    <row r="822">
      <c r="C822" s="4"/>
      <c r="D822" s="4"/>
    </row>
    <row r="823">
      <c r="C823" s="4"/>
      <c r="D823" s="4"/>
    </row>
    <row r="824">
      <c r="C824" s="4"/>
      <c r="D824" s="4"/>
    </row>
    <row r="825">
      <c r="C825" s="4"/>
      <c r="D825" s="4"/>
    </row>
    <row r="826">
      <c r="C826" s="4"/>
      <c r="D826" s="4"/>
    </row>
    <row r="827">
      <c r="C827" s="4"/>
      <c r="D827" s="4"/>
    </row>
    <row r="828">
      <c r="C828" s="4"/>
      <c r="D828" s="4"/>
    </row>
    <row r="829">
      <c r="C829" s="4"/>
      <c r="D829" s="4"/>
    </row>
    <row r="830">
      <c r="C830" s="4"/>
      <c r="D830" s="4"/>
    </row>
    <row r="831">
      <c r="C831" s="4"/>
      <c r="D831" s="4"/>
    </row>
    <row r="832">
      <c r="C832" s="4"/>
      <c r="D832" s="4"/>
    </row>
    <row r="833">
      <c r="C833" s="4"/>
      <c r="D833" s="4"/>
    </row>
    <row r="834">
      <c r="C834" s="4"/>
      <c r="D834" s="4"/>
    </row>
    <row r="835">
      <c r="C835" s="4"/>
      <c r="D835" s="4"/>
    </row>
    <row r="836">
      <c r="C836" s="4"/>
      <c r="D836" s="4"/>
    </row>
    <row r="837">
      <c r="C837" s="4"/>
      <c r="D837" s="4"/>
    </row>
    <row r="838">
      <c r="C838" s="4"/>
      <c r="D838" s="4"/>
    </row>
    <row r="839">
      <c r="C839" s="4"/>
      <c r="D839" s="4"/>
    </row>
    <row r="840">
      <c r="C840" s="4"/>
      <c r="D840" s="4"/>
    </row>
    <row r="841">
      <c r="C841" s="4"/>
      <c r="D841" s="4"/>
    </row>
    <row r="842">
      <c r="C842" s="4"/>
      <c r="D842" s="4"/>
    </row>
    <row r="843">
      <c r="C843" s="4"/>
      <c r="D843" s="4"/>
    </row>
    <row r="844">
      <c r="C844" s="4"/>
      <c r="D844" s="4"/>
    </row>
    <row r="845">
      <c r="C845" s="4"/>
      <c r="D845" s="4"/>
    </row>
    <row r="846">
      <c r="C846" s="4"/>
      <c r="D846" s="4"/>
    </row>
    <row r="847">
      <c r="C847" s="4"/>
      <c r="D847" s="4"/>
    </row>
    <row r="848">
      <c r="C848" s="4"/>
      <c r="D848" s="4"/>
    </row>
    <row r="849">
      <c r="C849" s="4"/>
      <c r="D849" s="4"/>
    </row>
    <row r="850">
      <c r="C850" s="4"/>
      <c r="D850" s="4"/>
    </row>
    <row r="851">
      <c r="C851" s="4"/>
      <c r="D851" s="4"/>
    </row>
    <row r="852">
      <c r="C852" s="4"/>
      <c r="D852" s="4"/>
    </row>
    <row r="853">
      <c r="C853" s="4"/>
      <c r="D853" s="4"/>
    </row>
    <row r="854">
      <c r="C854" s="4"/>
      <c r="D854" s="4"/>
    </row>
    <row r="855">
      <c r="C855" s="4"/>
      <c r="D855" s="4"/>
    </row>
    <row r="856">
      <c r="C856" s="4"/>
      <c r="D856" s="4"/>
    </row>
    <row r="857">
      <c r="C857" s="4"/>
      <c r="D857" s="4"/>
    </row>
    <row r="858">
      <c r="C858" s="4"/>
      <c r="D858" s="4"/>
    </row>
    <row r="859">
      <c r="C859" s="4"/>
      <c r="D859" s="4"/>
    </row>
    <row r="860">
      <c r="C860" s="4"/>
      <c r="D860" s="4"/>
    </row>
    <row r="861">
      <c r="C861" s="4"/>
      <c r="D861" s="4"/>
    </row>
    <row r="862">
      <c r="C862" s="4"/>
      <c r="D862" s="4"/>
    </row>
    <row r="863">
      <c r="C863" s="4"/>
      <c r="D863" s="4"/>
    </row>
    <row r="864">
      <c r="C864" s="4"/>
      <c r="D864" s="4"/>
    </row>
    <row r="865">
      <c r="C865" s="4"/>
      <c r="D865" s="4"/>
    </row>
    <row r="866">
      <c r="C866" s="4"/>
      <c r="D866" s="4"/>
    </row>
    <row r="867">
      <c r="C867" s="4"/>
      <c r="D867" s="4"/>
    </row>
    <row r="868">
      <c r="C868" s="4"/>
      <c r="D868" s="4"/>
    </row>
    <row r="869">
      <c r="C869" s="4"/>
      <c r="D869" s="4"/>
    </row>
    <row r="870">
      <c r="C870" s="4"/>
      <c r="D870" s="4"/>
    </row>
    <row r="871">
      <c r="C871" s="4"/>
      <c r="D871" s="4"/>
    </row>
    <row r="872">
      <c r="C872" s="4"/>
      <c r="D872" s="4"/>
    </row>
    <row r="873">
      <c r="C873" s="4"/>
      <c r="D873" s="4"/>
    </row>
    <row r="874">
      <c r="C874" s="4"/>
      <c r="D874" s="4"/>
    </row>
    <row r="875">
      <c r="C875" s="4"/>
      <c r="D875" s="4"/>
    </row>
    <row r="876">
      <c r="C876" s="4"/>
      <c r="D876" s="4"/>
    </row>
    <row r="877">
      <c r="C877" s="4"/>
      <c r="D877" s="4"/>
    </row>
    <row r="878">
      <c r="C878" s="4"/>
      <c r="D878" s="4"/>
    </row>
    <row r="879">
      <c r="C879" s="4"/>
      <c r="D879" s="4"/>
    </row>
    <row r="880">
      <c r="C880" s="4"/>
      <c r="D880" s="4"/>
    </row>
    <row r="881">
      <c r="C881" s="4"/>
      <c r="D881" s="4"/>
    </row>
    <row r="882">
      <c r="C882" s="4"/>
      <c r="D882" s="4"/>
    </row>
    <row r="883">
      <c r="C883" s="4"/>
      <c r="D883" s="4"/>
    </row>
    <row r="884">
      <c r="C884" s="4"/>
      <c r="D884" s="4"/>
    </row>
    <row r="885">
      <c r="C885" s="4"/>
      <c r="D885" s="4"/>
    </row>
    <row r="886">
      <c r="C886" s="4"/>
      <c r="D886" s="4"/>
    </row>
    <row r="887">
      <c r="C887" s="4"/>
      <c r="D887" s="4"/>
    </row>
    <row r="888">
      <c r="C888" s="4"/>
      <c r="D888" s="4"/>
    </row>
    <row r="889">
      <c r="C889" s="4"/>
      <c r="D889" s="4"/>
    </row>
    <row r="890">
      <c r="C890" s="4"/>
      <c r="D890" s="4"/>
    </row>
    <row r="891">
      <c r="C891" s="4"/>
      <c r="D891" s="4"/>
    </row>
    <row r="892">
      <c r="C892" s="4"/>
      <c r="D892" s="4"/>
    </row>
    <row r="893">
      <c r="C893" s="4"/>
      <c r="D893" s="4"/>
    </row>
    <row r="894">
      <c r="C894" s="4"/>
      <c r="D894" s="4"/>
    </row>
    <row r="895">
      <c r="C895" s="4"/>
      <c r="D895" s="4"/>
    </row>
    <row r="896">
      <c r="C896" s="4"/>
      <c r="D896" s="4"/>
    </row>
    <row r="897">
      <c r="C897" s="4"/>
      <c r="D897" s="4"/>
    </row>
    <row r="898">
      <c r="C898" s="4"/>
      <c r="D898" s="4"/>
    </row>
    <row r="899">
      <c r="C899" s="4"/>
      <c r="D899" s="4"/>
    </row>
    <row r="900">
      <c r="C900" s="4"/>
      <c r="D900" s="4"/>
    </row>
    <row r="901">
      <c r="C901" s="4"/>
      <c r="D901" s="4"/>
    </row>
    <row r="902">
      <c r="C902" s="4"/>
      <c r="D902" s="4"/>
    </row>
    <row r="903">
      <c r="C903" s="4"/>
      <c r="D903" s="4"/>
    </row>
    <row r="904">
      <c r="C904" s="4"/>
      <c r="D904" s="4"/>
    </row>
    <row r="905">
      <c r="C905" s="4"/>
      <c r="D905" s="4"/>
    </row>
    <row r="906">
      <c r="C906" s="4"/>
      <c r="D906" s="4"/>
    </row>
    <row r="907">
      <c r="C907" s="4"/>
      <c r="D907" s="4"/>
    </row>
    <row r="908">
      <c r="C908" s="4"/>
      <c r="D908" s="4"/>
    </row>
    <row r="909">
      <c r="C909" s="4"/>
      <c r="D909" s="4"/>
    </row>
    <row r="910">
      <c r="C910" s="4"/>
      <c r="D910" s="4"/>
    </row>
    <row r="911">
      <c r="C911" s="4"/>
      <c r="D911" s="4"/>
    </row>
    <row r="912">
      <c r="C912" s="4"/>
      <c r="D912" s="4"/>
    </row>
    <row r="913">
      <c r="C913" s="4"/>
      <c r="D913" s="4"/>
    </row>
    <row r="914">
      <c r="C914" s="4"/>
      <c r="D914" s="4"/>
    </row>
    <row r="915">
      <c r="C915" s="4"/>
      <c r="D915" s="4"/>
    </row>
    <row r="916">
      <c r="C916" s="4"/>
      <c r="D916" s="4"/>
    </row>
    <row r="917">
      <c r="C917" s="4"/>
      <c r="D917" s="4"/>
    </row>
    <row r="918">
      <c r="C918" s="4"/>
      <c r="D918" s="4"/>
    </row>
    <row r="919">
      <c r="C919" s="4"/>
      <c r="D919" s="4"/>
    </row>
    <row r="920">
      <c r="C920" s="4"/>
      <c r="D920" s="4"/>
    </row>
    <row r="921">
      <c r="C921" s="4"/>
      <c r="D921" s="4"/>
    </row>
    <row r="922">
      <c r="C922" s="4"/>
      <c r="D922" s="4"/>
    </row>
    <row r="923">
      <c r="C923" s="4"/>
      <c r="D923" s="4"/>
    </row>
    <row r="924">
      <c r="C924" s="4"/>
      <c r="D924" s="4"/>
    </row>
    <row r="925">
      <c r="C925" s="4"/>
      <c r="D925" s="4"/>
    </row>
    <row r="926">
      <c r="C926" s="4"/>
      <c r="D926" s="4"/>
    </row>
    <row r="927">
      <c r="C927" s="4"/>
      <c r="D927" s="4"/>
    </row>
    <row r="928">
      <c r="C928" s="4"/>
      <c r="D928" s="4"/>
    </row>
    <row r="929">
      <c r="C929" s="4"/>
      <c r="D929" s="4"/>
    </row>
    <row r="930">
      <c r="C930" s="4"/>
      <c r="D930" s="4"/>
    </row>
    <row r="931">
      <c r="C931" s="4"/>
      <c r="D931" s="4"/>
    </row>
    <row r="932">
      <c r="C932" s="4"/>
      <c r="D932" s="4"/>
    </row>
    <row r="933">
      <c r="C933" s="4"/>
      <c r="D933" s="4"/>
    </row>
    <row r="934">
      <c r="C934" s="4"/>
      <c r="D934" s="4"/>
    </row>
    <row r="935">
      <c r="C935" s="4"/>
      <c r="D935" s="4"/>
    </row>
    <row r="936">
      <c r="C936" s="4"/>
      <c r="D936" s="4"/>
    </row>
    <row r="937">
      <c r="C937" s="4"/>
      <c r="D937" s="4"/>
    </row>
    <row r="938">
      <c r="C938" s="4"/>
      <c r="D938" s="4"/>
    </row>
    <row r="939">
      <c r="C939" s="4"/>
      <c r="D939" s="4"/>
    </row>
    <row r="940">
      <c r="C940" s="4"/>
      <c r="D940" s="4"/>
    </row>
    <row r="941">
      <c r="C941" s="4"/>
      <c r="D941" s="4"/>
    </row>
    <row r="942">
      <c r="C942" s="4"/>
      <c r="D942" s="4"/>
    </row>
    <row r="943">
      <c r="C943" s="4"/>
      <c r="D943" s="4"/>
    </row>
    <row r="944">
      <c r="C944" s="4"/>
      <c r="D944" s="4"/>
    </row>
    <row r="945">
      <c r="C945" s="4"/>
      <c r="D945" s="4"/>
    </row>
    <row r="946">
      <c r="C946" s="4"/>
      <c r="D946" s="4"/>
    </row>
    <row r="947">
      <c r="C947" s="4"/>
      <c r="D947" s="4"/>
    </row>
    <row r="948">
      <c r="C948" s="4"/>
      <c r="D948" s="4"/>
    </row>
    <row r="949">
      <c r="C949" s="4"/>
      <c r="D949" s="4"/>
    </row>
    <row r="950">
      <c r="C950" s="4"/>
      <c r="D950" s="4"/>
    </row>
    <row r="951">
      <c r="C951" s="4"/>
      <c r="D951" s="4"/>
    </row>
    <row r="952">
      <c r="C952" s="4"/>
      <c r="D952" s="4"/>
    </row>
    <row r="953">
      <c r="C953" s="4"/>
      <c r="D953" s="4"/>
    </row>
    <row r="954">
      <c r="C954" s="4"/>
      <c r="D954" s="4"/>
    </row>
    <row r="955">
      <c r="C955" s="4"/>
      <c r="D955" s="4"/>
    </row>
    <row r="956">
      <c r="C956" s="4"/>
      <c r="D956" s="4"/>
    </row>
    <row r="957">
      <c r="C957" s="4"/>
      <c r="D957" s="4"/>
    </row>
    <row r="958">
      <c r="C958" s="4"/>
      <c r="D958" s="4"/>
    </row>
    <row r="959">
      <c r="C959" s="4"/>
      <c r="D959" s="4"/>
    </row>
    <row r="960">
      <c r="C960" s="4"/>
      <c r="D960" s="4"/>
    </row>
    <row r="961">
      <c r="C961" s="4"/>
      <c r="D961" s="4"/>
    </row>
    <row r="962">
      <c r="C962" s="4"/>
      <c r="D962" s="4"/>
    </row>
    <row r="963">
      <c r="C963" s="4"/>
      <c r="D963" s="4"/>
    </row>
    <row r="964">
      <c r="C964" s="4"/>
      <c r="D964" s="4"/>
    </row>
    <row r="965">
      <c r="C965" s="4"/>
      <c r="D965" s="4"/>
    </row>
    <row r="966">
      <c r="C966" s="4"/>
      <c r="D966" s="4"/>
    </row>
    <row r="967">
      <c r="C967" s="4"/>
      <c r="D967" s="4"/>
    </row>
    <row r="968">
      <c r="C968" s="4"/>
      <c r="D968" s="4"/>
    </row>
    <row r="969">
      <c r="C969" s="4"/>
      <c r="D969" s="4"/>
    </row>
    <row r="970">
      <c r="C970" s="4"/>
      <c r="D970" s="4"/>
    </row>
    <row r="971">
      <c r="C971" s="4"/>
      <c r="D971" s="4"/>
    </row>
    <row r="972">
      <c r="C972" s="4"/>
      <c r="D972" s="4"/>
    </row>
    <row r="973">
      <c r="C973" s="4"/>
      <c r="D973" s="4"/>
    </row>
    <row r="974">
      <c r="C974" s="4"/>
      <c r="D974" s="4"/>
    </row>
    <row r="975">
      <c r="C975" s="4"/>
      <c r="D975" s="4"/>
    </row>
    <row r="976">
      <c r="C976" s="4"/>
      <c r="D976" s="4"/>
    </row>
    <row r="977">
      <c r="C977" s="4"/>
      <c r="D977" s="4"/>
    </row>
    <row r="978">
      <c r="C978" s="4"/>
      <c r="D978" s="4"/>
    </row>
    <row r="979">
      <c r="C979" s="4"/>
      <c r="D979" s="4"/>
    </row>
    <row r="980">
      <c r="C980" s="4"/>
      <c r="D980" s="4"/>
    </row>
    <row r="981">
      <c r="C981" s="4"/>
      <c r="D981" s="4"/>
    </row>
    <row r="982">
      <c r="C982" s="4"/>
      <c r="D982" s="4"/>
    </row>
    <row r="983">
      <c r="C983" s="4"/>
      <c r="D983" s="4"/>
    </row>
    <row r="984">
      <c r="C984" s="4"/>
      <c r="D984" s="4"/>
    </row>
    <row r="985">
      <c r="C985" s="4"/>
      <c r="D985" s="4"/>
    </row>
    <row r="986">
      <c r="C986" s="4"/>
      <c r="D986" s="4"/>
    </row>
    <row r="987">
      <c r="C987" s="4"/>
      <c r="D987" s="4"/>
    </row>
    <row r="988">
      <c r="C988" s="4"/>
      <c r="D988" s="4"/>
    </row>
    <row r="989">
      <c r="C989" s="4"/>
      <c r="D989" s="4"/>
    </row>
    <row r="990">
      <c r="C990" s="4"/>
      <c r="D990" s="4"/>
    </row>
    <row r="991">
      <c r="C991" s="4"/>
      <c r="D991" s="4"/>
    </row>
    <row r="992">
      <c r="C992" s="4"/>
      <c r="D992" s="4"/>
    </row>
    <row r="993">
      <c r="C993" s="4"/>
      <c r="D993" s="4"/>
    </row>
    <row r="994">
      <c r="C994" s="4"/>
      <c r="D994" s="4"/>
    </row>
    <row r="995">
      <c r="C995" s="4"/>
      <c r="D995" s="4"/>
    </row>
    <row r="996">
      <c r="C996" s="4"/>
      <c r="D996" s="4"/>
    </row>
    <row r="997">
      <c r="C997" s="4"/>
      <c r="D997" s="4"/>
    </row>
    <row r="998">
      <c r="C998" s="4"/>
      <c r="D998" s="4"/>
    </row>
    <row r="999">
      <c r="C999" s="4"/>
      <c r="D999" s="4"/>
    </row>
    <row r="1000">
      <c r="C1000" s="4"/>
      <c r="D1000" s="4"/>
    </row>
  </sheetData>
  <hyperlinks>
    <hyperlink r:id="rId1" ref="C4"/>
    <hyperlink r:id="rId2" ref="C6"/>
    <hyperlink r:id="rId3" ref="C8"/>
    <hyperlink r:id="rId4" ref="C10"/>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2" max="2" width="9.71"/>
    <col customWidth="1" min="3" max="3" width="17.14"/>
    <col customWidth="1" min="4" max="4" width="15.43"/>
    <col customWidth="1" min="5" max="5" width="46.86"/>
    <col customWidth="1" min="6" max="6" width="7.86"/>
    <col customWidth="1" min="7" max="7" width="10.14"/>
    <col customWidth="1" min="8" max="8" width="12.57"/>
    <col customWidth="1" min="9" max="9" width="9.0"/>
    <col customWidth="1" min="10" max="10" width="10.57"/>
    <col customWidth="1" min="11" max="11" width="14.71"/>
    <col customWidth="1" min="12" max="12" width="13.0"/>
    <col customWidth="1" min="13" max="13" width="51.14"/>
    <col customWidth="1" min="14" max="14" width="57.14"/>
    <col customWidth="1" min="15" max="26" width="14.43"/>
  </cols>
  <sheetData>
    <row r="1" ht="51.0" customHeight="1">
      <c r="A1" s="1" t="s">
        <v>0</v>
      </c>
      <c r="B1" s="1" t="s">
        <v>2</v>
      </c>
      <c r="C1" s="3" t="s">
        <v>3</v>
      </c>
      <c r="D1" s="3" t="s">
        <v>4</v>
      </c>
      <c r="E1" s="3" t="s">
        <v>5</v>
      </c>
      <c r="F1" s="1" t="s">
        <v>6</v>
      </c>
      <c r="G1" s="1" t="s">
        <v>7</v>
      </c>
      <c r="H1" s="5" t="s">
        <v>8</v>
      </c>
      <c r="I1" s="7" t="s">
        <v>10</v>
      </c>
      <c r="J1" s="7" t="s">
        <v>11</v>
      </c>
      <c r="K1" s="1" t="s">
        <v>12</v>
      </c>
      <c r="L1" s="8" t="s">
        <v>13</v>
      </c>
      <c r="M1" s="3" t="s">
        <v>15</v>
      </c>
      <c r="N1" s="1" t="s">
        <v>16</v>
      </c>
      <c r="O1" s="9"/>
      <c r="P1" s="9"/>
      <c r="Q1" s="9"/>
      <c r="R1" s="9"/>
      <c r="S1" s="9"/>
      <c r="T1" s="9"/>
      <c r="U1" s="9"/>
      <c r="V1" s="9"/>
      <c r="W1" s="9"/>
      <c r="X1" s="9"/>
      <c r="Y1" s="9"/>
      <c r="Z1" s="9"/>
    </row>
    <row r="2">
      <c r="A2" s="10">
        <v>774.0</v>
      </c>
      <c r="B2" s="11" t="s">
        <v>17</v>
      </c>
      <c r="C2" s="9" t="s">
        <v>18</v>
      </c>
      <c r="D2" s="9" t="s">
        <v>19</v>
      </c>
      <c r="E2" s="12" t="s">
        <v>20</v>
      </c>
      <c r="F2" s="9"/>
      <c r="G2" s="13" t="s">
        <v>21</v>
      </c>
      <c r="H2" s="14" t="s">
        <v>21</v>
      </c>
      <c r="I2" s="15" t="s">
        <v>22</v>
      </c>
      <c r="J2" s="15" t="s">
        <v>23</v>
      </c>
      <c r="K2" s="9" t="s">
        <v>24</v>
      </c>
      <c r="L2" s="17" t="s">
        <v>25</v>
      </c>
      <c r="M2" s="9" t="s">
        <v>27</v>
      </c>
      <c r="N2" s="9" t="s">
        <v>28</v>
      </c>
      <c r="O2" s="19"/>
      <c r="P2" s="19"/>
      <c r="Q2" s="19"/>
      <c r="R2" s="19"/>
      <c r="S2" s="19"/>
      <c r="T2" s="19"/>
      <c r="U2" s="19"/>
      <c r="V2" s="19"/>
      <c r="W2" s="19"/>
      <c r="X2" s="19"/>
      <c r="Y2" s="19"/>
      <c r="Z2" s="19"/>
    </row>
    <row r="3">
      <c r="A3" s="10">
        <v>790.0</v>
      </c>
      <c r="B3" s="13" t="s">
        <v>17</v>
      </c>
      <c r="C3" s="10" t="s">
        <v>29</v>
      </c>
      <c r="D3" s="10" t="s">
        <v>30</v>
      </c>
      <c r="E3" s="21" t="s">
        <v>31</v>
      </c>
      <c r="F3" s="13"/>
      <c r="G3" s="13" t="s">
        <v>32</v>
      </c>
      <c r="H3" s="14" t="s">
        <v>32</v>
      </c>
      <c r="I3" s="15" t="s">
        <v>22</v>
      </c>
      <c r="J3" s="15" t="s">
        <v>23</v>
      </c>
      <c r="K3" s="9" t="s">
        <v>24</v>
      </c>
      <c r="L3" s="17" t="s">
        <v>33</v>
      </c>
      <c r="M3" s="9" t="s">
        <v>34</v>
      </c>
      <c r="N3" s="9" t="s">
        <v>35</v>
      </c>
      <c r="O3" s="19"/>
      <c r="P3" s="19"/>
      <c r="Q3" s="19"/>
      <c r="R3" s="19"/>
      <c r="S3" s="19"/>
      <c r="T3" s="19"/>
      <c r="U3" s="19"/>
      <c r="V3" s="19"/>
      <c r="W3" s="19"/>
      <c r="X3" s="19"/>
      <c r="Y3" s="19"/>
      <c r="Z3" s="19"/>
    </row>
    <row r="4">
      <c r="A4" s="10">
        <v>801.0</v>
      </c>
      <c r="B4" s="13" t="s">
        <v>17</v>
      </c>
      <c r="C4" s="10" t="s">
        <v>29</v>
      </c>
      <c r="D4" s="10" t="s">
        <v>36</v>
      </c>
      <c r="E4" s="21" t="s">
        <v>37</v>
      </c>
      <c r="F4" s="13"/>
      <c r="G4" s="13" t="s">
        <v>38</v>
      </c>
      <c r="H4" s="14" t="s">
        <v>38</v>
      </c>
      <c r="I4" s="15" t="s">
        <v>22</v>
      </c>
      <c r="J4" s="15" t="s">
        <v>23</v>
      </c>
      <c r="K4" s="9" t="s">
        <v>24</v>
      </c>
      <c r="L4" s="17" t="s">
        <v>39</v>
      </c>
      <c r="M4" s="9" t="s">
        <v>40</v>
      </c>
      <c r="N4" s="9" t="s">
        <v>41</v>
      </c>
      <c r="O4" s="19"/>
      <c r="P4" s="19"/>
      <c r="Q4" s="19"/>
      <c r="R4" s="19"/>
      <c r="S4" s="19"/>
      <c r="T4" s="19"/>
      <c r="U4" s="19"/>
      <c r="V4" s="19"/>
      <c r="W4" s="19"/>
      <c r="X4" s="19"/>
      <c r="Y4" s="19"/>
      <c r="Z4" s="19"/>
    </row>
    <row r="5">
      <c r="A5" s="10">
        <v>812.0</v>
      </c>
      <c r="B5" s="11" t="s">
        <v>17</v>
      </c>
      <c r="C5" s="19" t="s">
        <v>18</v>
      </c>
      <c r="D5" s="19" t="s">
        <v>44</v>
      </c>
      <c r="E5" s="12" t="s">
        <v>45</v>
      </c>
      <c r="F5" s="19"/>
      <c r="G5" s="13" t="s">
        <v>46</v>
      </c>
      <c r="H5" s="14" t="s">
        <v>47</v>
      </c>
      <c r="I5" s="15" t="s">
        <v>22</v>
      </c>
      <c r="J5" s="15" t="s">
        <v>23</v>
      </c>
      <c r="K5" s="9" t="s">
        <v>24</v>
      </c>
      <c r="L5" s="17" t="s">
        <v>48</v>
      </c>
      <c r="M5" s="9" t="s">
        <v>49</v>
      </c>
      <c r="N5" s="9" t="s">
        <v>50</v>
      </c>
      <c r="O5" s="19"/>
      <c r="P5" s="19"/>
      <c r="Q5" s="19"/>
      <c r="R5" s="19"/>
      <c r="S5" s="19"/>
      <c r="T5" s="19"/>
      <c r="U5" s="19"/>
      <c r="V5" s="19"/>
      <c r="W5" s="19"/>
      <c r="X5" s="19"/>
      <c r="Y5" s="19"/>
      <c r="Z5" s="19"/>
    </row>
    <row r="6">
      <c r="A6" s="10">
        <v>823.0</v>
      </c>
      <c r="B6" s="11" t="s">
        <v>17</v>
      </c>
      <c r="C6" s="9" t="s">
        <v>29</v>
      </c>
      <c r="D6" s="9" t="s">
        <v>51</v>
      </c>
      <c r="E6" s="21" t="s">
        <v>52</v>
      </c>
      <c r="F6" s="24"/>
      <c r="G6" s="9" t="s">
        <v>53</v>
      </c>
      <c r="H6" s="25" t="s">
        <v>53</v>
      </c>
      <c r="I6" s="15" t="s">
        <v>22</v>
      </c>
      <c r="J6" s="15" t="s">
        <v>23</v>
      </c>
      <c r="K6" s="9" t="s">
        <v>24</v>
      </c>
      <c r="L6" s="17" t="s">
        <v>54</v>
      </c>
      <c r="M6" s="9" t="s">
        <v>55</v>
      </c>
      <c r="N6" s="9" t="s">
        <v>56</v>
      </c>
      <c r="O6" s="19"/>
      <c r="P6" s="19"/>
      <c r="Q6" s="19"/>
      <c r="R6" s="19"/>
      <c r="S6" s="19"/>
      <c r="T6" s="19"/>
      <c r="U6" s="19"/>
      <c r="V6" s="19"/>
      <c r="W6" s="19"/>
      <c r="X6" s="19"/>
      <c r="Y6" s="19"/>
      <c r="Z6" s="19"/>
    </row>
    <row r="7">
      <c r="A7" s="10">
        <v>831.0</v>
      </c>
      <c r="B7" s="11" t="s">
        <v>17</v>
      </c>
      <c r="C7" s="9" t="s">
        <v>18</v>
      </c>
      <c r="D7" s="9" t="s">
        <v>57</v>
      </c>
      <c r="E7" s="12" t="s">
        <v>58</v>
      </c>
      <c r="F7" s="9"/>
      <c r="G7" s="13" t="s">
        <v>59</v>
      </c>
      <c r="H7" s="14" t="s">
        <v>59</v>
      </c>
      <c r="I7" s="15" t="s">
        <v>22</v>
      </c>
      <c r="J7" s="15" t="s">
        <v>23</v>
      </c>
      <c r="K7" s="9" t="s">
        <v>24</v>
      </c>
      <c r="L7" s="17" t="s">
        <v>61</v>
      </c>
      <c r="M7" s="9" t="s">
        <v>62</v>
      </c>
      <c r="N7" s="9" t="s">
        <v>63</v>
      </c>
      <c r="O7" s="19"/>
      <c r="P7" s="19"/>
      <c r="Q7" s="19"/>
      <c r="R7" s="19"/>
      <c r="S7" s="19"/>
      <c r="T7" s="19"/>
      <c r="U7" s="19"/>
      <c r="V7" s="19"/>
      <c r="W7" s="19"/>
      <c r="X7" s="19"/>
      <c r="Y7" s="19"/>
      <c r="Z7" s="19"/>
    </row>
    <row r="8">
      <c r="A8" s="10">
        <v>839.0</v>
      </c>
      <c r="B8" s="11" t="s">
        <v>17</v>
      </c>
      <c r="C8" s="9" t="s">
        <v>29</v>
      </c>
      <c r="D8" s="9" t="s">
        <v>51</v>
      </c>
      <c r="E8" s="21" t="s">
        <v>52</v>
      </c>
      <c r="F8" s="24"/>
      <c r="G8" s="9" t="s">
        <v>53</v>
      </c>
      <c r="H8" s="25" t="s">
        <v>53</v>
      </c>
      <c r="I8" s="15" t="s">
        <v>22</v>
      </c>
      <c r="J8" s="15" t="s">
        <v>23</v>
      </c>
      <c r="K8" s="9" t="s">
        <v>24</v>
      </c>
      <c r="L8" s="17" t="s">
        <v>65</v>
      </c>
      <c r="M8" s="9" t="s">
        <v>66</v>
      </c>
      <c r="N8" s="9" t="s">
        <v>67</v>
      </c>
      <c r="O8" s="19"/>
      <c r="P8" s="19"/>
      <c r="Q8" s="19"/>
      <c r="R8" s="19"/>
      <c r="S8" s="19"/>
      <c r="T8" s="19"/>
      <c r="U8" s="19"/>
      <c r="V8" s="19"/>
      <c r="W8" s="19"/>
      <c r="X8" s="19"/>
      <c r="Y8" s="19"/>
      <c r="Z8" s="19"/>
    </row>
    <row r="9">
      <c r="A9" s="10">
        <v>847.0</v>
      </c>
      <c r="B9" s="11" t="s">
        <v>17</v>
      </c>
      <c r="C9" s="9" t="s">
        <v>29</v>
      </c>
      <c r="D9" s="9" t="s">
        <v>51</v>
      </c>
      <c r="E9" s="21" t="s">
        <v>52</v>
      </c>
      <c r="F9" s="24"/>
      <c r="G9" s="9" t="s">
        <v>53</v>
      </c>
      <c r="H9" s="25" t="s">
        <v>53</v>
      </c>
      <c r="I9" s="15" t="s">
        <v>22</v>
      </c>
      <c r="J9" s="15" t="s">
        <v>23</v>
      </c>
      <c r="K9" s="9" t="s">
        <v>24</v>
      </c>
      <c r="L9" s="17" t="s">
        <v>69</v>
      </c>
      <c r="M9" s="9" t="s">
        <v>70</v>
      </c>
      <c r="N9" s="9" t="s">
        <v>71</v>
      </c>
      <c r="O9" s="19"/>
      <c r="P9" s="19"/>
      <c r="Q9" s="19"/>
      <c r="R9" s="19"/>
      <c r="S9" s="19"/>
      <c r="T9" s="19"/>
      <c r="U9" s="19"/>
      <c r="V9" s="19"/>
      <c r="W9" s="19"/>
      <c r="X9" s="19"/>
      <c r="Y9" s="19"/>
      <c r="Z9" s="19"/>
    </row>
    <row r="10">
      <c r="A10" s="10">
        <v>869.0</v>
      </c>
      <c r="B10" s="11" t="s">
        <v>17</v>
      </c>
      <c r="C10" s="9" t="s">
        <v>18</v>
      </c>
      <c r="D10" s="9" t="s">
        <v>57</v>
      </c>
      <c r="E10" s="12" t="s">
        <v>58</v>
      </c>
      <c r="F10" s="9"/>
      <c r="G10" s="13" t="s">
        <v>59</v>
      </c>
      <c r="H10" s="14" t="s">
        <v>59</v>
      </c>
      <c r="I10" s="15" t="s">
        <v>22</v>
      </c>
      <c r="J10" s="15" t="s">
        <v>23</v>
      </c>
      <c r="K10" s="9" t="s">
        <v>24</v>
      </c>
      <c r="L10" s="17" t="s">
        <v>72</v>
      </c>
      <c r="M10" s="9" t="s">
        <v>73</v>
      </c>
      <c r="N10" s="9" t="s">
        <v>74</v>
      </c>
      <c r="O10" s="19"/>
      <c r="P10" s="19"/>
      <c r="Q10" s="19"/>
      <c r="R10" s="19"/>
      <c r="S10" s="19"/>
      <c r="T10" s="19"/>
      <c r="U10" s="19"/>
      <c r="V10" s="19"/>
      <c r="W10" s="19"/>
      <c r="X10" s="19"/>
      <c r="Y10" s="19"/>
      <c r="Z10" s="19"/>
    </row>
    <row r="11">
      <c r="A11" s="10">
        <v>642.0</v>
      </c>
      <c r="B11" s="11" t="s">
        <v>75</v>
      </c>
      <c r="C11" s="9" t="s">
        <v>76</v>
      </c>
      <c r="D11" s="9" t="s">
        <v>77</v>
      </c>
      <c r="E11" s="12" t="s">
        <v>78</v>
      </c>
      <c r="F11" s="9"/>
      <c r="G11" s="13" t="s">
        <v>79</v>
      </c>
      <c r="H11" s="14" t="s">
        <v>79</v>
      </c>
      <c r="I11" s="15" t="s">
        <v>22</v>
      </c>
      <c r="J11" s="15" t="s">
        <v>80</v>
      </c>
      <c r="K11" s="9" t="s">
        <v>81</v>
      </c>
      <c r="L11" s="17" t="s">
        <v>82</v>
      </c>
      <c r="M11" s="9" t="s">
        <v>83</v>
      </c>
      <c r="N11" s="9" t="s">
        <v>84</v>
      </c>
      <c r="O11" s="19"/>
      <c r="P11" s="19"/>
      <c r="Q11" s="19"/>
      <c r="R11" s="19"/>
      <c r="S11" s="19"/>
      <c r="T11" s="19"/>
      <c r="U11" s="19"/>
      <c r="V11" s="19"/>
      <c r="W11" s="19"/>
      <c r="X11" s="19"/>
      <c r="Y11" s="19"/>
      <c r="Z11" s="19"/>
    </row>
    <row r="12">
      <c r="A12" s="10">
        <v>668.0</v>
      </c>
      <c r="B12" s="11" t="s">
        <v>75</v>
      </c>
      <c r="C12" s="9" t="s">
        <v>76</v>
      </c>
      <c r="D12" s="9" t="s">
        <v>85</v>
      </c>
      <c r="E12" s="12" t="s">
        <v>86</v>
      </c>
      <c r="F12" s="9"/>
      <c r="G12" s="13" t="s">
        <v>87</v>
      </c>
      <c r="H12" s="14" t="s">
        <v>87</v>
      </c>
      <c r="I12" s="15" t="s">
        <v>22</v>
      </c>
      <c r="J12" s="15" t="s">
        <v>80</v>
      </c>
      <c r="K12" s="9" t="s">
        <v>81</v>
      </c>
      <c r="L12" s="17" t="s">
        <v>88</v>
      </c>
      <c r="M12" s="9" t="s">
        <v>89</v>
      </c>
      <c r="N12" s="9" t="s">
        <v>90</v>
      </c>
      <c r="O12" s="19"/>
      <c r="P12" s="19"/>
      <c r="Q12" s="19"/>
      <c r="R12" s="19"/>
      <c r="S12" s="19"/>
      <c r="T12" s="19"/>
      <c r="U12" s="19"/>
      <c r="V12" s="19"/>
      <c r="W12" s="19"/>
      <c r="X12" s="19"/>
      <c r="Y12" s="19"/>
      <c r="Z12" s="19"/>
    </row>
    <row r="13">
      <c r="A13" s="10">
        <v>690.0</v>
      </c>
      <c r="B13" s="11" t="s">
        <v>75</v>
      </c>
      <c r="C13" s="9" t="s">
        <v>76</v>
      </c>
      <c r="D13" s="9" t="s">
        <v>77</v>
      </c>
      <c r="E13" s="12" t="s">
        <v>78</v>
      </c>
      <c r="F13" s="9"/>
      <c r="G13" s="13" t="s">
        <v>79</v>
      </c>
      <c r="H13" s="14" t="s">
        <v>79</v>
      </c>
      <c r="I13" s="15" t="s">
        <v>22</v>
      </c>
      <c r="J13" s="15" t="s">
        <v>80</v>
      </c>
      <c r="K13" s="9" t="s">
        <v>81</v>
      </c>
      <c r="L13" s="17" t="s">
        <v>91</v>
      </c>
      <c r="M13" s="9" t="s">
        <v>92</v>
      </c>
      <c r="N13" s="9" t="s">
        <v>93</v>
      </c>
      <c r="O13" s="19"/>
      <c r="P13" s="19"/>
      <c r="Q13" s="19"/>
      <c r="R13" s="19"/>
      <c r="S13" s="19"/>
      <c r="T13" s="19"/>
      <c r="U13" s="19"/>
      <c r="V13" s="19"/>
      <c r="W13" s="19"/>
      <c r="X13" s="19"/>
      <c r="Y13" s="19"/>
      <c r="Z13" s="19"/>
    </row>
    <row r="14">
      <c r="A14" s="10">
        <v>703.0</v>
      </c>
      <c r="B14" s="11" t="s">
        <v>75</v>
      </c>
      <c r="C14" s="9" t="s">
        <v>76</v>
      </c>
      <c r="D14" s="9" t="s">
        <v>85</v>
      </c>
      <c r="E14" s="12" t="s">
        <v>86</v>
      </c>
      <c r="F14" s="9"/>
      <c r="G14" s="13" t="s">
        <v>87</v>
      </c>
      <c r="H14" s="14" t="s">
        <v>87</v>
      </c>
      <c r="I14" s="15" t="s">
        <v>22</v>
      </c>
      <c r="J14" s="15" t="s">
        <v>80</v>
      </c>
      <c r="K14" s="9" t="s">
        <v>81</v>
      </c>
      <c r="L14" s="17" t="s">
        <v>95</v>
      </c>
      <c r="M14" s="9" t="s">
        <v>97</v>
      </c>
      <c r="N14" s="9" t="s">
        <v>99</v>
      </c>
      <c r="O14" s="19"/>
      <c r="P14" s="19"/>
      <c r="Q14" s="19"/>
      <c r="R14" s="19"/>
      <c r="S14" s="19"/>
      <c r="T14" s="19"/>
      <c r="U14" s="19"/>
      <c r="V14" s="19"/>
      <c r="W14" s="19"/>
      <c r="X14" s="19"/>
      <c r="Y14" s="19"/>
      <c r="Z14" s="19"/>
    </row>
    <row r="15">
      <c r="A15" s="10">
        <v>713.0</v>
      </c>
      <c r="B15" s="11" t="s">
        <v>75</v>
      </c>
      <c r="C15" s="9" t="s">
        <v>76</v>
      </c>
      <c r="D15" s="9" t="s">
        <v>85</v>
      </c>
      <c r="E15" s="12" t="s">
        <v>86</v>
      </c>
      <c r="F15" s="9"/>
      <c r="G15" s="13" t="s">
        <v>87</v>
      </c>
      <c r="H15" s="14" t="s">
        <v>87</v>
      </c>
      <c r="I15" s="15" t="s">
        <v>22</v>
      </c>
      <c r="J15" s="15" t="s">
        <v>80</v>
      </c>
      <c r="K15" s="9" t="s">
        <v>81</v>
      </c>
      <c r="L15" s="17" t="s">
        <v>100</v>
      </c>
      <c r="M15" s="9" t="s">
        <v>101</v>
      </c>
      <c r="N15" s="9" t="s">
        <v>102</v>
      </c>
      <c r="O15" s="19"/>
      <c r="P15" s="19"/>
      <c r="Q15" s="19"/>
      <c r="R15" s="19"/>
      <c r="S15" s="19"/>
      <c r="T15" s="19"/>
      <c r="U15" s="19"/>
      <c r="V15" s="19"/>
      <c r="W15" s="19"/>
      <c r="X15" s="19"/>
      <c r="Y15" s="19"/>
      <c r="Z15" s="19"/>
    </row>
    <row r="16">
      <c r="A16" s="10">
        <v>719.0</v>
      </c>
      <c r="B16" s="11" t="s">
        <v>75</v>
      </c>
      <c r="C16" s="9" t="s">
        <v>76</v>
      </c>
      <c r="D16" s="9" t="s">
        <v>77</v>
      </c>
      <c r="E16" s="12" t="s">
        <v>78</v>
      </c>
      <c r="F16" s="9"/>
      <c r="G16" s="13" t="s">
        <v>79</v>
      </c>
      <c r="H16" s="14" t="s">
        <v>79</v>
      </c>
      <c r="I16" s="15" t="s">
        <v>22</v>
      </c>
      <c r="J16" s="15" t="s">
        <v>80</v>
      </c>
      <c r="K16" s="9" t="s">
        <v>81</v>
      </c>
      <c r="L16" s="17" t="s">
        <v>103</v>
      </c>
      <c r="M16" s="9" t="s">
        <v>104</v>
      </c>
      <c r="N16" s="9" t="s">
        <v>105</v>
      </c>
      <c r="O16" s="19"/>
      <c r="P16" s="19"/>
      <c r="Q16" s="19"/>
      <c r="R16" s="19"/>
      <c r="S16" s="19"/>
      <c r="T16" s="19"/>
      <c r="U16" s="19"/>
      <c r="V16" s="19"/>
      <c r="W16" s="19"/>
      <c r="X16" s="19"/>
      <c r="Y16" s="19"/>
      <c r="Z16" s="19"/>
    </row>
    <row r="17">
      <c r="A17" s="10">
        <v>724.0</v>
      </c>
      <c r="B17" s="11" t="s">
        <v>75</v>
      </c>
      <c r="C17" s="9" t="s">
        <v>76</v>
      </c>
      <c r="D17" s="9" t="s">
        <v>106</v>
      </c>
      <c r="E17" s="12" t="s">
        <v>107</v>
      </c>
      <c r="F17" s="9"/>
      <c r="G17" s="13" t="s">
        <v>108</v>
      </c>
      <c r="H17" s="14" t="s">
        <v>108</v>
      </c>
      <c r="I17" s="15" t="s">
        <v>22</v>
      </c>
      <c r="J17" s="15" t="s">
        <v>80</v>
      </c>
      <c r="K17" s="9" t="s">
        <v>81</v>
      </c>
      <c r="L17" s="17" t="s">
        <v>109</v>
      </c>
      <c r="M17" s="9" t="s">
        <v>110</v>
      </c>
      <c r="N17" s="9"/>
      <c r="O17" s="19"/>
      <c r="P17" s="19"/>
      <c r="Q17" s="19"/>
      <c r="R17" s="19"/>
      <c r="S17" s="19"/>
      <c r="T17" s="19"/>
      <c r="U17" s="19"/>
      <c r="V17" s="19"/>
      <c r="W17" s="19"/>
      <c r="X17" s="19"/>
      <c r="Y17" s="19"/>
      <c r="Z17" s="19"/>
    </row>
    <row r="18">
      <c r="A18" s="10">
        <v>736.0</v>
      </c>
      <c r="B18" s="11" t="s">
        <v>75</v>
      </c>
      <c r="C18" s="9" t="s">
        <v>76</v>
      </c>
      <c r="D18" s="9" t="s">
        <v>77</v>
      </c>
      <c r="E18" s="12" t="s">
        <v>78</v>
      </c>
      <c r="F18" s="9"/>
      <c r="G18" s="13" t="s">
        <v>79</v>
      </c>
      <c r="H18" s="14" t="s">
        <v>79</v>
      </c>
      <c r="I18" s="15" t="s">
        <v>22</v>
      </c>
      <c r="J18" s="15" t="s">
        <v>80</v>
      </c>
      <c r="K18" s="9" t="s">
        <v>81</v>
      </c>
      <c r="L18" s="17" t="s">
        <v>111</v>
      </c>
      <c r="M18" s="9" t="s">
        <v>112</v>
      </c>
      <c r="N18" s="9" t="s">
        <v>113</v>
      </c>
      <c r="O18" s="19"/>
      <c r="P18" s="19"/>
      <c r="Q18" s="19"/>
      <c r="R18" s="19"/>
      <c r="S18" s="19"/>
      <c r="T18" s="19"/>
      <c r="U18" s="19"/>
      <c r="V18" s="19"/>
      <c r="W18" s="19"/>
      <c r="X18" s="19"/>
      <c r="Y18" s="19"/>
      <c r="Z18" s="19"/>
    </row>
    <row r="19">
      <c r="A19" s="10">
        <v>760.0</v>
      </c>
      <c r="B19" s="11" t="s">
        <v>75</v>
      </c>
      <c r="C19" s="9"/>
      <c r="D19" s="9"/>
      <c r="E19" s="9"/>
      <c r="F19" s="13" t="s">
        <v>114</v>
      </c>
      <c r="G19" s="9"/>
      <c r="H19" s="14" t="s">
        <v>115</v>
      </c>
      <c r="I19" s="15" t="s">
        <v>22</v>
      </c>
      <c r="J19" s="28" t="s">
        <v>23</v>
      </c>
      <c r="K19" s="9" t="s">
        <v>116</v>
      </c>
      <c r="L19" s="17" t="s">
        <v>117</v>
      </c>
      <c r="M19" s="9" t="s">
        <v>118</v>
      </c>
      <c r="N19" s="9" t="s">
        <v>119</v>
      </c>
      <c r="O19" s="19"/>
      <c r="P19" s="19"/>
      <c r="Q19" s="19"/>
      <c r="R19" s="19"/>
      <c r="S19" s="19"/>
      <c r="T19" s="19"/>
      <c r="U19" s="19"/>
      <c r="V19" s="19"/>
      <c r="W19" s="19"/>
      <c r="X19" s="19"/>
      <c r="Y19" s="19"/>
      <c r="Z19" s="19"/>
    </row>
    <row r="20">
      <c r="A20" s="10">
        <v>775.0</v>
      </c>
      <c r="B20" s="11" t="s">
        <v>120</v>
      </c>
      <c r="C20" s="9"/>
      <c r="D20" s="9"/>
      <c r="E20" s="9"/>
      <c r="F20" s="13" t="s">
        <v>114</v>
      </c>
      <c r="G20" s="9" t="s">
        <v>121</v>
      </c>
      <c r="H20" s="5" t="s">
        <v>122</v>
      </c>
      <c r="I20" s="15" t="s">
        <v>22</v>
      </c>
      <c r="J20" s="28" t="s">
        <v>23</v>
      </c>
      <c r="K20" s="9" t="s">
        <v>116</v>
      </c>
      <c r="L20" s="17" t="s">
        <v>121</v>
      </c>
      <c r="M20" s="9" t="s">
        <v>123</v>
      </c>
      <c r="N20" s="30" t="s">
        <v>124</v>
      </c>
      <c r="O20" s="19"/>
      <c r="P20" s="19"/>
      <c r="Q20" s="19"/>
      <c r="R20" s="19"/>
      <c r="S20" s="19"/>
      <c r="T20" s="19"/>
      <c r="U20" s="19"/>
      <c r="V20" s="19"/>
      <c r="W20" s="19"/>
      <c r="X20" s="19"/>
      <c r="Y20" s="19"/>
      <c r="Z20" s="19"/>
    </row>
    <row r="21">
      <c r="A21" s="10">
        <v>791.0</v>
      </c>
      <c r="B21" s="13" t="s">
        <v>125</v>
      </c>
      <c r="C21" s="10" t="s">
        <v>126</v>
      </c>
      <c r="D21" s="10" t="s">
        <v>127</v>
      </c>
      <c r="E21" s="21" t="s">
        <v>128</v>
      </c>
      <c r="F21" s="13"/>
      <c r="G21" s="13" t="s">
        <v>129</v>
      </c>
      <c r="H21" s="31" t="s">
        <v>129</v>
      </c>
      <c r="I21" s="15" t="s">
        <v>22</v>
      </c>
      <c r="J21" s="15" t="s">
        <v>23</v>
      </c>
      <c r="K21" s="9" t="s">
        <v>116</v>
      </c>
      <c r="L21" s="17" t="s">
        <v>130</v>
      </c>
      <c r="M21" s="9" t="s">
        <v>131</v>
      </c>
      <c r="N21" s="9" t="s">
        <v>132</v>
      </c>
      <c r="O21" s="19"/>
      <c r="P21" s="19"/>
      <c r="Q21" s="19"/>
      <c r="R21" s="19"/>
      <c r="S21" s="19"/>
      <c r="T21" s="19"/>
      <c r="U21" s="19"/>
      <c r="V21" s="19"/>
      <c r="W21" s="19"/>
      <c r="X21" s="19"/>
      <c r="Y21" s="19"/>
      <c r="Z21" s="19"/>
    </row>
    <row r="22">
      <c r="A22" s="10">
        <v>802.0</v>
      </c>
      <c r="B22" s="13" t="s">
        <v>125</v>
      </c>
      <c r="C22" s="10" t="s">
        <v>133</v>
      </c>
      <c r="D22" s="10" t="s">
        <v>134</v>
      </c>
      <c r="E22" s="21" t="s">
        <v>135</v>
      </c>
      <c r="F22" s="9"/>
      <c r="G22" s="9" t="s">
        <v>136</v>
      </c>
      <c r="H22" s="5" t="s">
        <v>136</v>
      </c>
      <c r="I22" s="15" t="s">
        <v>22</v>
      </c>
      <c r="J22" s="15" t="s">
        <v>23</v>
      </c>
      <c r="K22" s="9" t="s">
        <v>116</v>
      </c>
      <c r="L22" s="17" t="s">
        <v>137</v>
      </c>
      <c r="M22" s="9" t="s">
        <v>138</v>
      </c>
      <c r="N22" s="9" t="s">
        <v>139</v>
      </c>
      <c r="O22" s="19"/>
      <c r="P22" s="19"/>
      <c r="Q22" s="19"/>
      <c r="R22" s="19"/>
      <c r="S22" s="19"/>
      <c r="T22" s="19"/>
      <c r="U22" s="19"/>
      <c r="V22" s="19"/>
      <c r="W22" s="19"/>
      <c r="X22" s="19"/>
      <c r="Y22" s="19"/>
      <c r="Z22" s="19"/>
    </row>
    <row r="23">
      <c r="A23" s="10">
        <v>813.0</v>
      </c>
      <c r="B23" s="13" t="s">
        <v>125</v>
      </c>
      <c r="C23" s="10" t="s">
        <v>140</v>
      </c>
      <c r="D23" s="10" t="s">
        <v>141</v>
      </c>
      <c r="E23" s="21" t="s">
        <v>142</v>
      </c>
      <c r="F23" s="13"/>
      <c r="G23" s="32" t="s">
        <v>143</v>
      </c>
      <c r="H23" s="31" t="s">
        <v>143</v>
      </c>
      <c r="I23" s="15" t="s">
        <v>22</v>
      </c>
      <c r="J23" s="15" t="s">
        <v>23</v>
      </c>
      <c r="K23" s="9" t="s">
        <v>116</v>
      </c>
      <c r="L23" s="17" t="s">
        <v>144</v>
      </c>
      <c r="M23" s="9" t="s">
        <v>145</v>
      </c>
      <c r="N23" s="9" t="s">
        <v>146</v>
      </c>
      <c r="O23" s="19"/>
      <c r="P23" s="19"/>
      <c r="Q23" s="19"/>
      <c r="R23" s="19"/>
      <c r="S23" s="19"/>
      <c r="T23" s="19"/>
      <c r="U23" s="19"/>
      <c r="V23" s="19"/>
      <c r="W23" s="19"/>
      <c r="X23" s="19"/>
      <c r="Y23" s="19"/>
      <c r="Z23" s="19"/>
    </row>
    <row r="24">
      <c r="A24" s="10">
        <v>870.0</v>
      </c>
      <c r="B24" s="13" t="s">
        <v>17</v>
      </c>
      <c r="C24" s="10" t="s">
        <v>29</v>
      </c>
      <c r="D24" s="10" t="s">
        <v>30</v>
      </c>
      <c r="E24" s="21" t="s">
        <v>31</v>
      </c>
      <c r="F24" s="13"/>
      <c r="G24" s="13" t="s">
        <v>32</v>
      </c>
      <c r="H24" s="14" t="s">
        <v>32</v>
      </c>
      <c r="I24" s="15" t="s">
        <v>22</v>
      </c>
      <c r="J24" s="15" t="s">
        <v>23</v>
      </c>
      <c r="K24" s="9" t="s">
        <v>116</v>
      </c>
      <c r="L24" s="17" t="s">
        <v>147</v>
      </c>
      <c r="M24" s="9" t="s">
        <v>148</v>
      </c>
      <c r="N24" s="9" t="s">
        <v>149</v>
      </c>
      <c r="O24" s="19"/>
      <c r="P24" s="19"/>
      <c r="Q24" s="19"/>
      <c r="R24" s="19"/>
      <c r="S24" s="19"/>
      <c r="T24" s="19"/>
      <c r="U24" s="19"/>
      <c r="V24" s="19"/>
      <c r="W24" s="19"/>
      <c r="X24" s="19"/>
      <c r="Y24" s="19"/>
      <c r="Z24" s="19"/>
    </row>
    <row r="25">
      <c r="A25" s="10">
        <v>644.0</v>
      </c>
      <c r="B25" s="11" t="s">
        <v>75</v>
      </c>
      <c r="C25" s="9" t="s">
        <v>76</v>
      </c>
      <c r="D25" s="9" t="s">
        <v>85</v>
      </c>
      <c r="E25" s="12" t="s">
        <v>86</v>
      </c>
      <c r="F25" s="9"/>
      <c r="G25" s="13" t="s">
        <v>87</v>
      </c>
      <c r="H25" s="14" t="s">
        <v>87</v>
      </c>
      <c r="I25" s="15" t="s">
        <v>22</v>
      </c>
      <c r="J25" s="15" t="s">
        <v>80</v>
      </c>
      <c r="K25" s="9" t="s">
        <v>150</v>
      </c>
      <c r="L25" s="17" t="s">
        <v>151</v>
      </c>
      <c r="M25" s="9" t="s">
        <v>152</v>
      </c>
      <c r="N25" s="9"/>
      <c r="O25" s="19"/>
      <c r="P25" s="19"/>
      <c r="Q25" s="19"/>
      <c r="R25" s="19"/>
      <c r="S25" s="19"/>
      <c r="T25" s="19"/>
      <c r="U25" s="19"/>
      <c r="V25" s="19"/>
      <c r="W25" s="19"/>
      <c r="X25" s="19"/>
      <c r="Y25" s="19"/>
      <c r="Z25" s="19"/>
    </row>
    <row r="26">
      <c r="A26" s="10">
        <v>670.0</v>
      </c>
      <c r="B26" s="11" t="s">
        <v>75</v>
      </c>
      <c r="C26" s="9" t="s">
        <v>76</v>
      </c>
      <c r="D26" s="9" t="s">
        <v>85</v>
      </c>
      <c r="E26" s="12" t="s">
        <v>86</v>
      </c>
      <c r="F26" s="9"/>
      <c r="G26" s="13" t="s">
        <v>87</v>
      </c>
      <c r="H26" s="14" t="s">
        <v>87</v>
      </c>
      <c r="I26" s="15" t="s">
        <v>22</v>
      </c>
      <c r="J26" s="15" t="s">
        <v>80</v>
      </c>
      <c r="K26" s="9" t="s">
        <v>150</v>
      </c>
      <c r="L26" s="17" t="s">
        <v>153</v>
      </c>
      <c r="M26" s="9" t="s">
        <v>154</v>
      </c>
      <c r="N26" s="9" t="s">
        <v>155</v>
      </c>
      <c r="O26" s="19"/>
      <c r="P26" s="19"/>
      <c r="Q26" s="19"/>
      <c r="R26" s="19"/>
      <c r="S26" s="19"/>
      <c r="T26" s="19"/>
      <c r="U26" s="19"/>
      <c r="V26" s="19"/>
      <c r="W26" s="19"/>
      <c r="X26" s="19"/>
      <c r="Y26" s="19"/>
      <c r="Z26" s="19"/>
    </row>
    <row r="27">
      <c r="A27" s="10">
        <v>737.0</v>
      </c>
      <c r="B27" s="11" t="s">
        <v>75</v>
      </c>
      <c r="C27" s="9" t="s">
        <v>76</v>
      </c>
      <c r="D27" s="9" t="s">
        <v>85</v>
      </c>
      <c r="E27" s="12" t="s">
        <v>86</v>
      </c>
      <c r="F27" s="9"/>
      <c r="G27" s="13" t="s">
        <v>87</v>
      </c>
      <c r="H27" s="14" t="s">
        <v>87</v>
      </c>
      <c r="I27" s="15" t="s">
        <v>22</v>
      </c>
      <c r="J27" s="15" t="s">
        <v>80</v>
      </c>
      <c r="K27" s="9" t="s">
        <v>150</v>
      </c>
      <c r="L27" s="17" t="s">
        <v>156</v>
      </c>
      <c r="M27" s="9" t="s">
        <v>157</v>
      </c>
      <c r="N27" s="9" t="s">
        <v>158</v>
      </c>
      <c r="O27" s="19"/>
      <c r="P27" s="19"/>
      <c r="Q27" s="19"/>
      <c r="R27" s="19"/>
      <c r="S27" s="19"/>
      <c r="T27" s="19"/>
      <c r="U27" s="19"/>
      <c r="V27" s="19"/>
      <c r="W27" s="19"/>
      <c r="X27" s="19"/>
      <c r="Y27" s="19"/>
      <c r="Z27" s="19"/>
    </row>
    <row r="28">
      <c r="A28" s="10">
        <v>632.0</v>
      </c>
      <c r="B28" s="11" t="s">
        <v>17</v>
      </c>
      <c r="C28" s="9" t="s">
        <v>159</v>
      </c>
      <c r="D28" s="9" t="s">
        <v>160</v>
      </c>
      <c r="E28" s="12" t="s">
        <v>161</v>
      </c>
      <c r="F28" s="9"/>
      <c r="G28" s="13" t="s">
        <v>162</v>
      </c>
      <c r="H28" s="14" t="s">
        <v>162</v>
      </c>
      <c r="I28" s="15" t="s">
        <v>22</v>
      </c>
      <c r="J28" s="13" t="s">
        <v>163</v>
      </c>
      <c r="K28" s="30" t="s">
        <v>164</v>
      </c>
      <c r="L28" s="17" t="s">
        <v>165</v>
      </c>
      <c r="M28" s="30" t="s">
        <v>166</v>
      </c>
      <c r="N28" s="30" t="s">
        <v>167</v>
      </c>
      <c r="O28" s="19"/>
      <c r="P28" s="19"/>
      <c r="Q28" s="19"/>
      <c r="R28" s="19"/>
      <c r="S28" s="19"/>
      <c r="T28" s="19"/>
      <c r="U28" s="19"/>
      <c r="V28" s="19"/>
      <c r="W28" s="19"/>
      <c r="X28" s="19"/>
      <c r="Y28" s="19"/>
      <c r="Z28" s="19"/>
    </row>
    <row r="29">
      <c r="A29" s="10">
        <v>655.0</v>
      </c>
      <c r="B29" s="11" t="s">
        <v>75</v>
      </c>
      <c r="C29" s="9" t="s">
        <v>76</v>
      </c>
      <c r="D29" s="9" t="s">
        <v>168</v>
      </c>
      <c r="E29" s="12" t="s">
        <v>169</v>
      </c>
      <c r="F29" s="9"/>
      <c r="G29" s="13" t="s">
        <v>170</v>
      </c>
      <c r="H29" s="14" t="s">
        <v>170</v>
      </c>
      <c r="I29" s="15" t="s">
        <v>22</v>
      </c>
      <c r="J29" s="15" t="s">
        <v>80</v>
      </c>
      <c r="K29" s="9" t="s">
        <v>171</v>
      </c>
      <c r="L29" s="17" t="s">
        <v>172</v>
      </c>
      <c r="M29" s="9" t="s">
        <v>173</v>
      </c>
      <c r="N29" s="9" t="s">
        <v>174</v>
      </c>
      <c r="O29" s="19"/>
      <c r="P29" s="19"/>
      <c r="Q29" s="19"/>
      <c r="R29" s="19"/>
      <c r="S29" s="19"/>
      <c r="T29" s="19"/>
      <c r="U29" s="19"/>
      <c r="V29" s="19"/>
      <c r="W29" s="19"/>
      <c r="X29" s="19"/>
      <c r="Y29" s="19"/>
      <c r="Z29" s="19"/>
    </row>
    <row r="30">
      <c r="A30" s="10">
        <v>678.0</v>
      </c>
      <c r="B30" s="11" t="s">
        <v>75</v>
      </c>
      <c r="C30" s="9" t="s">
        <v>76</v>
      </c>
      <c r="D30" s="9" t="s">
        <v>168</v>
      </c>
      <c r="E30" s="12" t="s">
        <v>169</v>
      </c>
      <c r="F30" s="9"/>
      <c r="G30" s="13" t="s">
        <v>170</v>
      </c>
      <c r="H30" s="14" t="s">
        <v>170</v>
      </c>
      <c r="I30" s="15" t="s">
        <v>22</v>
      </c>
      <c r="J30" s="15" t="s">
        <v>80</v>
      </c>
      <c r="K30" s="9" t="s">
        <v>171</v>
      </c>
      <c r="L30" s="17" t="s">
        <v>175</v>
      </c>
      <c r="M30" s="9" t="s">
        <v>176</v>
      </c>
      <c r="N30" s="9" t="s">
        <v>177</v>
      </c>
      <c r="O30" s="19"/>
      <c r="P30" s="19"/>
      <c r="Q30" s="19"/>
      <c r="R30" s="19"/>
      <c r="S30" s="19"/>
      <c r="T30" s="19"/>
      <c r="U30" s="19"/>
      <c r="V30" s="19"/>
      <c r="W30" s="19"/>
      <c r="X30" s="19"/>
      <c r="Y30" s="19"/>
      <c r="Z30" s="19"/>
    </row>
    <row r="31">
      <c r="A31" s="10">
        <v>745.0</v>
      </c>
      <c r="B31" s="11" t="s">
        <v>75</v>
      </c>
      <c r="C31" s="9" t="s">
        <v>76</v>
      </c>
      <c r="D31" s="9" t="s">
        <v>168</v>
      </c>
      <c r="E31" s="12" t="s">
        <v>169</v>
      </c>
      <c r="F31" s="9"/>
      <c r="G31" s="13" t="s">
        <v>170</v>
      </c>
      <c r="H31" s="14" t="s">
        <v>170</v>
      </c>
      <c r="I31" s="15" t="s">
        <v>22</v>
      </c>
      <c r="J31" s="15" t="s">
        <v>80</v>
      </c>
      <c r="K31" s="9" t="s">
        <v>171</v>
      </c>
      <c r="L31" s="17" t="s">
        <v>178</v>
      </c>
      <c r="M31" s="9" t="s">
        <v>179</v>
      </c>
      <c r="N31" s="9" t="s">
        <v>180</v>
      </c>
      <c r="O31" s="19"/>
      <c r="P31" s="19"/>
      <c r="Q31" s="19"/>
      <c r="R31" s="19"/>
      <c r="S31" s="19"/>
      <c r="T31" s="19"/>
      <c r="U31" s="19"/>
      <c r="V31" s="19"/>
      <c r="W31" s="19"/>
      <c r="X31" s="19"/>
      <c r="Y31" s="19"/>
      <c r="Z31" s="19"/>
    </row>
    <row r="32">
      <c r="A32" s="10">
        <v>628.0</v>
      </c>
      <c r="B32" s="11" t="s">
        <v>17</v>
      </c>
      <c r="C32" s="9" t="s">
        <v>181</v>
      </c>
      <c r="D32" s="9" t="s">
        <v>182</v>
      </c>
      <c r="E32" s="12" t="s">
        <v>183</v>
      </c>
      <c r="F32" s="19"/>
      <c r="G32" s="10" t="s">
        <v>184</v>
      </c>
      <c r="H32" s="5" t="s">
        <v>184</v>
      </c>
      <c r="I32" s="15" t="s">
        <v>22</v>
      </c>
      <c r="J32" s="13" t="s">
        <v>163</v>
      </c>
      <c r="K32" s="30" t="s">
        <v>185</v>
      </c>
      <c r="L32" s="17" t="s">
        <v>186</v>
      </c>
      <c r="M32" s="30" t="s">
        <v>187</v>
      </c>
      <c r="N32" s="30" t="s">
        <v>188</v>
      </c>
      <c r="O32" s="19"/>
      <c r="P32" s="19"/>
      <c r="Q32" s="19"/>
      <c r="R32" s="19"/>
      <c r="S32" s="19"/>
      <c r="T32" s="19"/>
      <c r="U32" s="19"/>
      <c r="V32" s="19"/>
      <c r="W32" s="19"/>
      <c r="X32" s="19"/>
      <c r="Y32" s="19"/>
      <c r="Z32" s="19"/>
    </row>
    <row r="33">
      <c r="A33" s="10">
        <v>643.0</v>
      </c>
      <c r="B33" s="11" t="s">
        <v>17</v>
      </c>
      <c r="C33" s="9" t="s">
        <v>181</v>
      </c>
      <c r="D33" s="9" t="s">
        <v>182</v>
      </c>
      <c r="E33" s="12" t="s">
        <v>183</v>
      </c>
      <c r="F33" s="19"/>
      <c r="G33" s="10" t="s">
        <v>184</v>
      </c>
      <c r="H33" s="5" t="s">
        <v>184</v>
      </c>
      <c r="I33" s="15" t="s">
        <v>22</v>
      </c>
      <c r="J33" s="13" t="s">
        <v>163</v>
      </c>
      <c r="K33" s="30" t="s">
        <v>185</v>
      </c>
      <c r="L33" s="17" t="s">
        <v>189</v>
      </c>
      <c r="M33" s="30" t="s">
        <v>190</v>
      </c>
      <c r="N33" s="30" t="s">
        <v>191</v>
      </c>
      <c r="O33" s="19"/>
      <c r="P33" s="19"/>
      <c r="Q33" s="19"/>
      <c r="R33" s="19"/>
      <c r="S33" s="19"/>
      <c r="T33" s="19"/>
      <c r="U33" s="19"/>
      <c r="V33" s="19"/>
      <c r="W33" s="19"/>
      <c r="X33" s="19"/>
      <c r="Y33" s="19"/>
      <c r="Z33" s="19"/>
    </row>
    <row r="34">
      <c r="A34" s="10">
        <v>669.0</v>
      </c>
      <c r="B34" s="11" t="s">
        <v>17</v>
      </c>
      <c r="C34" s="9" t="s">
        <v>181</v>
      </c>
      <c r="D34" s="9" t="s">
        <v>192</v>
      </c>
      <c r="E34" s="12" t="s">
        <v>193</v>
      </c>
      <c r="F34" s="9"/>
      <c r="G34" s="10" t="s">
        <v>194</v>
      </c>
      <c r="H34" s="5" t="s">
        <v>194</v>
      </c>
      <c r="I34" s="15" t="s">
        <v>22</v>
      </c>
      <c r="J34" s="13" t="s">
        <v>163</v>
      </c>
      <c r="K34" s="30" t="s">
        <v>185</v>
      </c>
      <c r="L34" s="17" t="s">
        <v>195</v>
      </c>
      <c r="M34" s="30" t="s">
        <v>196</v>
      </c>
      <c r="N34" s="30" t="s">
        <v>197</v>
      </c>
      <c r="O34" s="19"/>
      <c r="P34" s="19"/>
      <c r="Q34" s="19"/>
      <c r="R34" s="19"/>
      <c r="S34" s="19"/>
      <c r="T34" s="19"/>
      <c r="U34" s="19"/>
      <c r="V34" s="19"/>
      <c r="W34" s="19"/>
      <c r="X34" s="19"/>
      <c r="Y34" s="19"/>
      <c r="Z34" s="19"/>
    </row>
    <row r="35">
      <c r="A35" s="10">
        <v>648.0</v>
      </c>
      <c r="B35" s="11" t="s">
        <v>75</v>
      </c>
      <c r="C35" s="9" t="s">
        <v>76</v>
      </c>
      <c r="D35" s="9" t="s">
        <v>77</v>
      </c>
      <c r="E35" s="12" t="s">
        <v>78</v>
      </c>
      <c r="F35" s="9"/>
      <c r="G35" s="13" t="s">
        <v>79</v>
      </c>
      <c r="H35" s="14" t="s">
        <v>79</v>
      </c>
      <c r="I35" s="15" t="s">
        <v>22</v>
      </c>
      <c r="J35" s="15" t="s">
        <v>80</v>
      </c>
      <c r="K35" s="9" t="s">
        <v>198</v>
      </c>
      <c r="L35" s="17" t="s">
        <v>199</v>
      </c>
      <c r="M35" s="9" t="s">
        <v>200</v>
      </c>
      <c r="N35" s="9" t="s">
        <v>201</v>
      </c>
      <c r="O35" s="19"/>
      <c r="P35" s="19"/>
      <c r="Q35" s="19"/>
      <c r="R35" s="19"/>
      <c r="S35" s="19"/>
      <c r="T35" s="19"/>
      <c r="U35" s="19"/>
      <c r="V35" s="19"/>
      <c r="W35" s="19"/>
      <c r="X35" s="19"/>
      <c r="Y35" s="19"/>
      <c r="Z35" s="19"/>
    </row>
    <row r="36">
      <c r="A36" s="10">
        <v>673.0</v>
      </c>
      <c r="B36" s="11" t="s">
        <v>75</v>
      </c>
      <c r="C36" s="9" t="s">
        <v>76</v>
      </c>
      <c r="D36" s="9" t="s">
        <v>77</v>
      </c>
      <c r="E36" s="12" t="s">
        <v>78</v>
      </c>
      <c r="F36" s="9"/>
      <c r="G36" s="13" t="s">
        <v>79</v>
      </c>
      <c r="H36" s="14" t="s">
        <v>79</v>
      </c>
      <c r="I36" s="15" t="s">
        <v>22</v>
      </c>
      <c r="J36" s="15" t="s">
        <v>80</v>
      </c>
      <c r="K36" s="9" t="s">
        <v>198</v>
      </c>
      <c r="L36" s="17" t="s">
        <v>202</v>
      </c>
      <c r="M36" s="9" t="s">
        <v>203</v>
      </c>
      <c r="N36" s="9" t="s">
        <v>204</v>
      </c>
      <c r="O36" s="19"/>
      <c r="P36" s="19"/>
      <c r="Q36" s="19"/>
      <c r="R36" s="19"/>
      <c r="S36" s="19"/>
      <c r="T36" s="19"/>
      <c r="U36" s="19"/>
      <c r="V36" s="19"/>
      <c r="W36" s="19"/>
      <c r="X36" s="19"/>
      <c r="Y36" s="19"/>
      <c r="Z36" s="19"/>
    </row>
    <row r="37">
      <c r="A37" s="10">
        <v>693.0</v>
      </c>
      <c r="B37" s="11" t="s">
        <v>75</v>
      </c>
      <c r="C37" s="9" t="s">
        <v>76</v>
      </c>
      <c r="D37" s="9" t="s">
        <v>77</v>
      </c>
      <c r="E37" s="12" t="s">
        <v>78</v>
      </c>
      <c r="F37" s="9"/>
      <c r="G37" s="13" t="s">
        <v>79</v>
      </c>
      <c r="H37" s="14" t="s">
        <v>79</v>
      </c>
      <c r="I37" s="15" t="s">
        <v>22</v>
      </c>
      <c r="J37" s="15" t="s">
        <v>80</v>
      </c>
      <c r="K37" s="9" t="s">
        <v>198</v>
      </c>
      <c r="L37" s="17" t="s">
        <v>205</v>
      </c>
      <c r="M37" s="9" t="s">
        <v>206</v>
      </c>
      <c r="N37" s="9" t="s">
        <v>207</v>
      </c>
      <c r="O37" s="19"/>
      <c r="P37" s="19"/>
      <c r="Q37" s="19"/>
      <c r="R37" s="19"/>
      <c r="S37" s="19"/>
      <c r="T37" s="19"/>
      <c r="U37" s="19"/>
      <c r="V37" s="19"/>
      <c r="W37" s="19"/>
      <c r="X37" s="19"/>
      <c r="Y37" s="19"/>
      <c r="Z37" s="19"/>
    </row>
    <row r="38">
      <c r="A38" s="10">
        <v>706.0</v>
      </c>
      <c r="B38" s="11" t="s">
        <v>75</v>
      </c>
      <c r="C38" s="9" t="s">
        <v>76</v>
      </c>
      <c r="D38" s="9" t="s">
        <v>77</v>
      </c>
      <c r="E38" s="12" t="s">
        <v>78</v>
      </c>
      <c r="F38" s="9"/>
      <c r="G38" s="13" t="s">
        <v>79</v>
      </c>
      <c r="H38" s="14" t="s">
        <v>79</v>
      </c>
      <c r="I38" s="15" t="s">
        <v>22</v>
      </c>
      <c r="J38" s="15" t="s">
        <v>80</v>
      </c>
      <c r="K38" s="9" t="s">
        <v>198</v>
      </c>
      <c r="L38" s="17" t="s">
        <v>208</v>
      </c>
      <c r="M38" s="9" t="s">
        <v>209</v>
      </c>
      <c r="N38" s="9" t="s">
        <v>210</v>
      </c>
      <c r="O38" s="19"/>
      <c r="P38" s="19"/>
      <c r="Q38" s="19"/>
      <c r="R38" s="19"/>
      <c r="S38" s="19"/>
      <c r="T38" s="19"/>
      <c r="U38" s="19"/>
      <c r="V38" s="19"/>
      <c r="W38" s="19"/>
      <c r="X38" s="19"/>
      <c r="Y38" s="19"/>
      <c r="Z38" s="19"/>
    </row>
    <row r="39">
      <c r="A39" s="10">
        <v>740.0</v>
      </c>
      <c r="B39" s="11" t="s">
        <v>75</v>
      </c>
      <c r="C39" s="9" t="s">
        <v>76</v>
      </c>
      <c r="D39" s="9" t="s">
        <v>77</v>
      </c>
      <c r="E39" s="12" t="s">
        <v>78</v>
      </c>
      <c r="F39" s="9"/>
      <c r="G39" s="13" t="s">
        <v>79</v>
      </c>
      <c r="H39" s="14" t="s">
        <v>79</v>
      </c>
      <c r="I39" s="15" t="s">
        <v>22</v>
      </c>
      <c r="J39" s="15" t="s">
        <v>80</v>
      </c>
      <c r="K39" s="9" t="s">
        <v>198</v>
      </c>
      <c r="L39" s="17" t="s">
        <v>211</v>
      </c>
      <c r="M39" s="9" t="s">
        <v>212</v>
      </c>
      <c r="N39" s="9" t="s">
        <v>213</v>
      </c>
      <c r="O39" s="19"/>
      <c r="P39" s="19"/>
      <c r="Q39" s="19"/>
      <c r="R39" s="19"/>
      <c r="S39" s="19"/>
      <c r="T39" s="19"/>
      <c r="U39" s="19"/>
      <c r="V39" s="19"/>
      <c r="W39" s="19"/>
      <c r="X39" s="19"/>
      <c r="Y39" s="19"/>
      <c r="Z39" s="19"/>
    </row>
    <row r="40">
      <c r="A40" s="10">
        <v>629.0</v>
      </c>
      <c r="B40" s="11" t="s">
        <v>17</v>
      </c>
      <c r="C40" s="9" t="s">
        <v>181</v>
      </c>
      <c r="D40" s="9" t="s">
        <v>214</v>
      </c>
      <c r="E40" s="12" t="s">
        <v>215</v>
      </c>
      <c r="F40" s="13" t="s">
        <v>114</v>
      </c>
      <c r="G40" s="10" t="s">
        <v>216</v>
      </c>
      <c r="H40" s="5" t="s">
        <v>216</v>
      </c>
      <c r="I40" s="15" t="s">
        <v>22</v>
      </c>
      <c r="J40" s="13" t="s">
        <v>163</v>
      </c>
      <c r="K40" s="30" t="s">
        <v>217</v>
      </c>
      <c r="L40" s="17" t="s">
        <v>218</v>
      </c>
      <c r="M40" s="30" t="s">
        <v>219</v>
      </c>
      <c r="N40" s="30" t="s">
        <v>220</v>
      </c>
      <c r="O40" s="19"/>
      <c r="P40" s="19"/>
      <c r="Q40" s="19"/>
      <c r="R40" s="19"/>
      <c r="S40" s="19"/>
      <c r="T40" s="19"/>
      <c r="U40" s="19"/>
      <c r="V40" s="19"/>
      <c r="W40" s="19"/>
      <c r="X40" s="19"/>
      <c r="Y40" s="19"/>
      <c r="Z40" s="19"/>
    </row>
    <row r="41">
      <c r="A41" s="10">
        <v>656.0</v>
      </c>
      <c r="B41" s="11" t="s">
        <v>75</v>
      </c>
      <c r="C41" s="9" t="s">
        <v>76</v>
      </c>
      <c r="D41" s="9" t="s">
        <v>221</v>
      </c>
      <c r="E41" s="12" t="s">
        <v>222</v>
      </c>
      <c r="F41" s="9"/>
      <c r="G41" s="13" t="s">
        <v>223</v>
      </c>
      <c r="H41" s="14" t="s">
        <v>223</v>
      </c>
      <c r="I41" s="15" t="s">
        <v>22</v>
      </c>
      <c r="J41" s="15" t="s">
        <v>80</v>
      </c>
      <c r="K41" s="9" t="s">
        <v>224</v>
      </c>
      <c r="L41" s="17" t="s">
        <v>225</v>
      </c>
      <c r="M41" s="9" t="s">
        <v>226</v>
      </c>
      <c r="N41" s="9" t="s">
        <v>227</v>
      </c>
      <c r="O41" s="19"/>
      <c r="P41" s="19"/>
      <c r="Q41" s="19"/>
      <c r="R41" s="19"/>
      <c r="S41" s="19"/>
      <c r="T41" s="19"/>
      <c r="U41" s="19"/>
      <c r="V41" s="19"/>
      <c r="W41" s="19"/>
      <c r="X41" s="19"/>
      <c r="Y41" s="19"/>
      <c r="Z41" s="19"/>
    </row>
    <row r="42">
      <c r="A42" s="10">
        <v>679.0</v>
      </c>
      <c r="B42" s="11" t="s">
        <v>75</v>
      </c>
      <c r="C42" s="9" t="s">
        <v>76</v>
      </c>
      <c r="D42" s="9" t="s">
        <v>168</v>
      </c>
      <c r="E42" s="12" t="s">
        <v>169</v>
      </c>
      <c r="F42" s="9"/>
      <c r="G42" s="13" t="s">
        <v>170</v>
      </c>
      <c r="H42" s="14" t="s">
        <v>170</v>
      </c>
      <c r="I42" s="15" t="s">
        <v>22</v>
      </c>
      <c r="J42" s="15" t="s">
        <v>80</v>
      </c>
      <c r="K42" s="9" t="s">
        <v>224</v>
      </c>
      <c r="L42" s="17" t="s">
        <v>228</v>
      </c>
      <c r="M42" s="9" t="s">
        <v>229</v>
      </c>
      <c r="N42" s="9"/>
      <c r="O42" s="19"/>
      <c r="P42" s="19"/>
      <c r="Q42" s="19"/>
      <c r="R42" s="19"/>
      <c r="S42" s="19"/>
      <c r="T42" s="19"/>
      <c r="U42" s="19"/>
      <c r="V42" s="19"/>
      <c r="W42" s="19"/>
      <c r="X42" s="19"/>
      <c r="Y42" s="19"/>
      <c r="Z42" s="19"/>
    </row>
    <row r="43">
      <c r="A43" s="10">
        <v>698.0</v>
      </c>
      <c r="B43" s="11" t="s">
        <v>75</v>
      </c>
      <c r="C43" s="9" t="s">
        <v>76</v>
      </c>
      <c r="D43" s="9" t="s">
        <v>168</v>
      </c>
      <c r="E43" s="12" t="s">
        <v>169</v>
      </c>
      <c r="F43" s="9"/>
      <c r="G43" s="13" t="s">
        <v>170</v>
      </c>
      <c r="H43" s="14" t="s">
        <v>170</v>
      </c>
      <c r="I43" s="15" t="s">
        <v>22</v>
      </c>
      <c r="J43" s="15" t="s">
        <v>80</v>
      </c>
      <c r="K43" s="9" t="s">
        <v>224</v>
      </c>
      <c r="L43" s="17" t="s">
        <v>230</v>
      </c>
      <c r="M43" s="9" t="s">
        <v>231</v>
      </c>
      <c r="N43" s="9"/>
      <c r="O43" s="19"/>
      <c r="P43" s="19"/>
      <c r="Q43" s="19"/>
      <c r="R43" s="19"/>
      <c r="S43" s="19"/>
      <c r="T43" s="19"/>
      <c r="U43" s="19"/>
      <c r="V43" s="19"/>
      <c r="W43" s="19"/>
      <c r="X43" s="19"/>
      <c r="Y43" s="19"/>
      <c r="Z43" s="19"/>
    </row>
    <row r="44">
      <c r="A44" s="10">
        <v>710.0</v>
      </c>
      <c r="B44" s="11" t="s">
        <v>75</v>
      </c>
      <c r="C44" s="32" t="s">
        <v>232</v>
      </c>
      <c r="D44" s="9" t="s">
        <v>224</v>
      </c>
      <c r="E44" s="9"/>
      <c r="F44" s="9"/>
      <c r="G44" s="32" t="s">
        <v>232</v>
      </c>
      <c r="H44" s="14" t="s">
        <v>232</v>
      </c>
      <c r="I44" s="15" t="s">
        <v>22</v>
      </c>
      <c r="J44" s="15" t="s">
        <v>80</v>
      </c>
      <c r="K44" s="9" t="s">
        <v>224</v>
      </c>
      <c r="L44" s="17" t="s">
        <v>233</v>
      </c>
      <c r="M44" s="9" t="s">
        <v>234</v>
      </c>
      <c r="N44" s="9" t="s">
        <v>235</v>
      </c>
      <c r="O44" s="19"/>
      <c r="P44" s="19"/>
      <c r="Q44" s="19"/>
      <c r="R44" s="19"/>
      <c r="S44" s="19"/>
      <c r="T44" s="19"/>
      <c r="U44" s="19"/>
      <c r="V44" s="19"/>
      <c r="W44" s="19"/>
      <c r="X44" s="19"/>
      <c r="Y44" s="19"/>
      <c r="Z44" s="19"/>
    </row>
    <row r="45">
      <c r="A45" s="10">
        <v>746.0</v>
      </c>
      <c r="B45" s="11" t="s">
        <v>75</v>
      </c>
      <c r="C45" s="9" t="s">
        <v>76</v>
      </c>
      <c r="D45" s="9" t="s">
        <v>221</v>
      </c>
      <c r="E45" s="12" t="s">
        <v>222</v>
      </c>
      <c r="F45" s="9"/>
      <c r="G45" s="13" t="s">
        <v>223</v>
      </c>
      <c r="H45" s="14" t="s">
        <v>223</v>
      </c>
      <c r="I45" s="15" t="s">
        <v>22</v>
      </c>
      <c r="J45" s="15" t="s">
        <v>80</v>
      </c>
      <c r="K45" s="9" t="s">
        <v>224</v>
      </c>
      <c r="L45" s="17" t="s">
        <v>236</v>
      </c>
      <c r="M45" s="9" t="s">
        <v>237</v>
      </c>
      <c r="N45" s="9" t="s">
        <v>238</v>
      </c>
      <c r="O45" s="19"/>
      <c r="P45" s="19"/>
      <c r="Q45" s="19"/>
      <c r="R45" s="19"/>
      <c r="S45" s="19"/>
      <c r="T45" s="19"/>
      <c r="U45" s="19"/>
      <c r="V45" s="19"/>
      <c r="W45" s="19"/>
      <c r="X45" s="19"/>
      <c r="Y45" s="19"/>
      <c r="Z45" s="19"/>
    </row>
    <row r="46">
      <c r="A46" s="10">
        <v>783.0</v>
      </c>
      <c r="B46" s="13" t="s">
        <v>17</v>
      </c>
      <c r="C46" s="10" t="s">
        <v>29</v>
      </c>
      <c r="D46" s="10" t="s">
        <v>30</v>
      </c>
      <c r="E46" s="21" t="s">
        <v>31</v>
      </c>
      <c r="F46" s="13"/>
      <c r="G46" s="13" t="s">
        <v>32</v>
      </c>
      <c r="H46" s="14" t="s">
        <v>32</v>
      </c>
      <c r="I46" s="15" t="s">
        <v>22</v>
      </c>
      <c r="J46" s="15" t="s">
        <v>23</v>
      </c>
      <c r="K46" s="33" t="s">
        <v>239</v>
      </c>
      <c r="L46" s="17" t="s">
        <v>240</v>
      </c>
      <c r="M46" s="33" t="s">
        <v>241</v>
      </c>
      <c r="N46" s="9" t="s">
        <v>242</v>
      </c>
      <c r="O46" s="19"/>
      <c r="P46" s="19"/>
      <c r="Q46" s="19"/>
      <c r="R46" s="19"/>
      <c r="S46" s="19"/>
      <c r="T46" s="19"/>
      <c r="U46" s="19"/>
      <c r="V46" s="19"/>
      <c r="W46" s="19"/>
      <c r="X46" s="19"/>
      <c r="Y46" s="19"/>
      <c r="Z46" s="19"/>
    </row>
    <row r="47">
      <c r="A47" s="10">
        <v>784.0</v>
      </c>
      <c r="B47" s="11" t="s">
        <v>17</v>
      </c>
      <c r="C47" s="9" t="s">
        <v>18</v>
      </c>
      <c r="D47" s="9" t="s">
        <v>19</v>
      </c>
      <c r="E47" s="12" t="s">
        <v>20</v>
      </c>
      <c r="F47" s="9"/>
      <c r="G47" s="13" t="s">
        <v>21</v>
      </c>
      <c r="H47" s="14" t="s">
        <v>21</v>
      </c>
      <c r="I47" s="15" t="s">
        <v>22</v>
      </c>
      <c r="J47" s="15" t="s">
        <v>23</v>
      </c>
      <c r="K47" s="33" t="s">
        <v>239</v>
      </c>
      <c r="L47" s="17" t="s">
        <v>243</v>
      </c>
      <c r="M47" s="33" t="s">
        <v>244</v>
      </c>
      <c r="N47" s="9"/>
      <c r="O47" s="19"/>
      <c r="P47" s="19"/>
      <c r="Q47" s="19"/>
      <c r="R47" s="19"/>
      <c r="S47" s="19"/>
      <c r="T47" s="19"/>
      <c r="U47" s="19"/>
      <c r="V47" s="19"/>
      <c r="W47" s="19"/>
      <c r="X47" s="19"/>
      <c r="Y47" s="19"/>
      <c r="Z47" s="19"/>
    </row>
    <row r="48">
      <c r="A48" s="10">
        <v>797.0</v>
      </c>
      <c r="B48" s="11" t="s">
        <v>17</v>
      </c>
      <c r="C48" s="9"/>
      <c r="D48" s="9"/>
      <c r="E48" s="9"/>
      <c r="F48" s="13" t="s">
        <v>114</v>
      </c>
      <c r="G48" s="9"/>
      <c r="H48" s="14"/>
      <c r="I48" s="15" t="s">
        <v>22</v>
      </c>
      <c r="J48" s="28" t="s">
        <v>23</v>
      </c>
      <c r="K48" s="33" t="s">
        <v>239</v>
      </c>
      <c r="L48" s="17" t="s">
        <v>245</v>
      </c>
      <c r="M48" s="33" t="s">
        <v>246</v>
      </c>
      <c r="N48" s="33" t="s">
        <v>247</v>
      </c>
      <c r="O48" s="19"/>
      <c r="P48" s="19"/>
      <c r="Q48" s="19"/>
      <c r="R48" s="19"/>
      <c r="S48" s="19"/>
      <c r="T48" s="19"/>
      <c r="U48" s="19"/>
      <c r="V48" s="19"/>
      <c r="W48" s="19"/>
      <c r="X48" s="19"/>
      <c r="Y48" s="19"/>
      <c r="Z48" s="19"/>
    </row>
    <row r="49">
      <c r="A49" s="10">
        <v>808.0</v>
      </c>
      <c r="B49" s="11" t="s">
        <v>75</v>
      </c>
      <c r="C49" s="9"/>
      <c r="D49" s="9"/>
      <c r="E49" s="9"/>
      <c r="F49" s="13" t="s">
        <v>114</v>
      </c>
      <c r="H49" s="14" t="s">
        <v>115</v>
      </c>
      <c r="I49" s="15" t="s">
        <v>22</v>
      </c>
      <c r="J49" s="28" t="s">
        <v>23</v>
      </c>
      <c r="K49" s="33" t="s">
        <v>239</v>
      </c>
      <c r="L49" s="17" t="s">
        <v>248</v>
      </c>
      <c r="M49" s="33" t="s">
        <v>249</v>
      </c>
      <c r="N49" s="9" t="s">
        <v>250</v>
      </c>
      <c r="O49" s="19"/>
      <c r="P49" s="19"/>
      <c r="Q49" s="19"/>
      <c r="R49" s="19"/>
      <c r="S49" s="19"/>
      <c r="T49" s="19"/>
      <c r="U49" s="19"/>
      <c r="V49" s="19"/>
      <c r="W49" s="19"/>
      <c r="X49" s="19"/>
      <c r="Y49" s="19"/>
      <c r="Z49" s="19"/>
    </row>
    <row r="50">
      <c r="A50" s="10">
        <v>819.0</v>
      </c>
      <c r="B50" s="13" t="s">
        <v>125</v>
      </c>
      <c r="C50" s="10" t="s">
        <v>140</v>
      </c>
      <c r="D50" s="10" t="s">
        <v>141</v>
      </c>
      <c r="E50" s="21" t="s">
        <v>142</v>
      </c>
      <c r="F50" s="13"/>
      <c r="G50" s="13" t="s">
        <v>143</v>
      </c>
      <c r="H50" s="31" t="s">
        <v>143</v>
      </c>
      <c r="I50" s="15" t="s">
        <v>22</v>
      </c>
      <c r="J50" s="15" t="s">
        <v>23</v>
      </c>
      <c r="K50" s="33" t="s">
        <v>239</v>
      </c>
      <c r="L50" s="17" t="s">
        <v>251</v>
      </c>
      <c r="M50" s="33" t="s">
        <v>252</v>
      </c>
      <c r="N50" s="33" t="s">
        <v>253</v>
      </c>
      <c r="O50" s="19"/>
      <c r="P50" s="19"/>
      <c r="Q50" s="19"/>
      <c r="R50" s="19"/>
      <c r="S50" s="19"/>
      <c r="T50" s="19"/>
      <c r="U50" s="19"/>
      <c r="V50" s="19"/>
      <c r="W50" s="19"/>
      <c r="X50" s="19"/>
      <c r="Y50" s="19"/>
      <c r="Z50" s="19"/>
    </row>
    <row r="51">
      <c r="A51" s="10">
        <v>827.0</v>
      </c>
      <c r="B51" s="11" t="s">
        <v>120</v>
      </c>
      <c r="C51" s="9"/>
      <c r="D51" s="9"/>
      <c r="E51" s="9"/>
      <c r="F51" s="13" t="s">
        <v>114</v>
      </c>
      <c r="G51" s="9"/>
      <c r="H51" s="5" t="s">
        <v>122</v>
      </c>
      <c r="I51" s="15" t="s">
        <v>22</v>
      </c>
      <c r="J51" s="28" t="s">
        <v>23</v>
      </c>
      <c r="K51" s="33" t="s">
        <v>239</v>
      </c>
      <c r="L51" s="17" t="s">
        <v>254</v>
      </c>
      <c r="M51" s="33" t="s">
        <v>255</v>
      </c>
      <c r="N51" s="33" t="s">
        <v>256</v>
      </c>
      <c r="O51" s="19"/>
      <c r="P51" s="19"/>
      <c r="Q51" s="19"/>
      <c r="R51" s="19"/>
      <c r="S51" s="19"/>
      <c r="T51" s="19"/>
      <c r="U51" s="19"/>
      <c r="V51" s="19"/>
      <c r="W51" s="19"/>
      <c r="X51" s="19"/>
      <c r="Y51" s="19"/>
      <c r="Z51" s="19"/>
    </row>
    <row r="52">
      <c r="A52" s="10">
        <v>835.0</v>
      </c>
      <c r="B52" s="11" t="s">
        <v>120</v>
      </c>
      <c r="C52" s="9"/>
      <c r="D52" s="9"/>
      <c r="E52" s="9"/>
      <c r="F52" s="13" t="s">
        <v>114</v>
      </c>
      <c r="G52" s="9"/>
      <c r="H52" s="5" t="s">
        <v>257</v>
      </c>
      <c r="I52" s="15" t="s">
        <v>22</v>
      </c>
      <c r="J52" s="28" t="s">
        <v>23</v>
      </c>
      <c r="K52" s="9" t="s">
        <v>239</v>
      </c>
      <c r="L52" s="17" t="s">
        <v>258</v>
      </c>
      <c r="M52" s="9" t="s">
        <v>259</v>
      </c>
      <c r="N52" s="9" t="s">
        <v>260</v>
      </c>
      <c r="O52" s="19"/>
      <c r="P52" s="19"/>
      <c r="Q52" s="19"/>
      <c r="R52" s="19"/>
      <c r="S52" s="19"/>
      <c r="T52" s="19"/>
      <c r="U52" s="19"/>
      <c r="V52" s="19"/>
      <c r="W52" s="19"/>
      <c r="X52" s="19"/>
      <c r="Y52" s="19"/>
      <c r="Z52" s="19"/>
    </row>
    <row r="53">
      <c r="A53" s="10">
        <v>843.0</v>
      </c>
      <c r="B53" s="11" t="s">
        <v>120</v>
      </c>
      <c r="C53" s="9"/>
      <c r="D53" s="9"/>
      <c r="E53" s="9"/>
      <c r="F53" s="13" t="s">
        <v>114</v>
      </c>
      <c r="G53" s="9"/>
      <c r="H53" s="5" t="s">
        <v>122</v>
      </c>
      <c r="I53" s="15" t="s">
        <v>22</v>
      </c>
      <c r="J53" s="28" t="s">
        <v>23</v>
      </c>
      <c r="K53" s="9" t="s">
        <v>239</v>
      </c>
      <c r="L53" s="17" t="s">
        <v>261</v>
      </c>
      <c r="M53" s="9" t="s">
        <v>262</v>
      </c>
      <c r="N53" s="9"/>
      <c r="O53" s="19"/>
      <c r="P53" s="19"/>
      <c r="Q53" s="19"/>
      <c r="R53" s="19"/>
      <c r="S53" s="19"/>
      <c r="T53" s="19"/>
      <c r="U53" s="19"/>
      <c r="V53" s="19"/>
      <c r="W53" s="19"/>
      <c r="X53" s="19"/>
      <c r="Y53" s="19"/>
      <c r="Z53" s="19"/>
    </row>
    <row r="54">
      <c r="A54" s="10">
        <v>849.0</v>
      </c>
      <c r="B54" s="13" t="s">
        <v>125</v>
      </c>
      <c r="C54" s="10" t="s">
        <v>263</v>
      </c>
      <c r="D54" s="10" t="s">
        <v>264</v>
      </c>
      <c r="E54" s="21" t="s">
        <v>265</v>
      </c>
      <c r="F54" s="13"/>
      <c r="G54" s="13" t="s">
        <v>266</v>
      </c>
      <c r="H54" s="31" t="s">
        <v>266</v>
      </c>
      <c r="I54" s="15" t="s">
        <v>22</v>
      </c>
      <c r="J54" s="15" t="s">
        <v>23</v>
      </c>
      <c r="K54" s="33" t="s">
        <v>239</v>
      </c>
      <c r="L54" s="17" t="s">
        <v>267</v>
      </c>
      <c r="M54" s="33" t="s">
        <v>268</v>
      </c>
      <c r="N54" s="9" t="s">
        <v>269</v>
      </c>
      <c r="O54" s="19"/>
      <c r="P54" s="19"/>
      <c r="Q54" s="19"/>
      <c r="R54" s="19"/>
      <c r="S54" s="19"/>
      <c r="T54" s="19"/>
      <c r="U54" s="19"/>
      <c r="V54" s="19"/>
      <c r="W54" s="19"/>
      <c r="X54" s="19"/>
      <c r="Y54" s="19"/>
      <c r="Z54" s="19"/>
    </row>
    <row r="55">
      <c r="A55" s="10">
        <v>854.0</v>
      </c>
      <c r="B55" s="13" t="s">
        <v>125</v>
      </c>
      <c r="C55" s="10" t="s">
        <v>263</v>
      </c>
      <c r="D55" s="10" t="s">
        <v>270</v>
      </c>
      <c r="E55" s="21" t="s">
        <v>271</v>
      </c>
      <c r="F55" s="13"/>
      <c r="G55" s="13" t="s">
        <v>272</v>
      </c>
      <c r="H55" s="31" t="s">
        <v>272</v>
      </c>
      <c r="I55" s="15" t="s">
        <v>22</v>
      </c>
      <c r="J55" s="15" t="s">
        <v>23</v>
      </c>
      <c r="K55" s="33" t="s">
        <v>239</v>
      </c>
      <c r="L55" s="17" t="s">
        <v>273</v>
      </c>
      <c r="M55" s="33" t="s">
        <v>274</v>
      </c>
      <c r="N55" s="33" t="s">
        <v>275</v>
      </c>
      <c r="O55" s="19"/>
      <c r="P55" s="19"/>
      <c r="Q55" s="19"/>
      <c r="R55" s="19"/>
      <c r="S55" s="19"/>
      <c r="T55" s="19"/>
      <c r="U55" s="19"/>
      <c r="V55" s="19"/>
      <c r="W55" s="19"/>
      <c r="X55" s="19"/>
      <c r="Y55" s="19"/>
      <c r="Z55" s="19"/>
    </row>
    <row r="56">
      <c r="A56" s="10">
        <v>858.0</v>
      </c>
      <c r="B56" s="13" t="s">
        <v>125</v>
      </c>
      <c r="C56" s="10" t="s">
        <v>276</v>
      </c>
      <c r="D56" s="10" t="s">
        <v>277</v>
      </c>
      <c r="E56" s="21" t="s">
        <v>278</v>
      </c>
      <c r="F56" s="9"/>
      <c r="G56" s="13" t="s">
        <v>279</v>
      </c>
      <c r="H56" s="14" t="s">
        <v>279</v>
      </c>
      <c r="I56" s="15" t="s">
        <v>22</v>
      </c>
      <c r="J56" s="15" t="s">
        <v>23</v>
      </c>
      <c r="K56" s="9" t="s">
        <v>239</v>
      </c>
      <c r="L56" s="17" t="s">
        <v>280</v>
      </c>
      <c r="M56" s="30" t="s">
        <v>281</v>
      </c>
      <c r="N56" s="33" t="s">
        <v>282</v>
      </c>
      <c r="O56" s="19"/>
      <c r="P56" s="19"/>
      <c r="Q56" s="19"/>
      <c r="R56" s="19"/>
      <c r="S56" s="19"/>
      <c r="T56" s="19"/>
      <c r="U56" s="19"/>
      <c r="V56" s="19"/>
      <c r="W56" s="19"/>
      <c r="X56" s="19"/>
      <c r="Y56" s="19"/>
      <c r="Z56" s="19"/>
    </row>
    <row r="57">
      <c r="A57" s="10">
        <v>861.0</v>
      </c>
      <c r="B57" s="11" t="s">
        <v>17</v>
      </c>
      <c r="C57" s="9" t="s">
        <v>18</v>
      </c>
      <c r="D57" s="9" t="s">
        <v>57</v>
      </c>
      <c r="E57" s="12" t="s">
        <v>58</v>
      </c>
      <c r="F57" s="9"/>
      <c r="G57" s="13" t="s">
        <v>59</v>
      </c>
      <c r="H57" s="14" t="s">
        <v>59</v>
      </c>
      <c r="I57" s="15" t="s">
        <v>22</v>
      </c>
      <c r="J57" s="15" t="s">
        <v>23</v>
      </c>
      <c r="K57" s="33" t="s">
        <v>239</v>
      </c>
      <c r="L57" s="17" t="s">
        <v>283</v>
      </c>
      <c r="M57" s="33" t="s">
        <v>284</v>
      </c>
      <c r="N57" s="33" t="s">
        <v>285</v>
      </c>
      <c r="O57" s="19"/>
      <c r="P57" s="19"/>
      <c r="Q57" s="19"/>
      <c r="R57" s="19"/>
      <c r="S57" s="19"/>
      <c r="T57" s="19"/>
      <c r="U57" s="19"/>
      <c r="V57" s="19"/>
      <c r="W57" s="19"/>
      <c r="X57" s="19"/>
      <c r="Y57" s="19"/>
      <c r="Z57" s="19"/>
    </row>
    <row r="58">
      <c r="A58" s="10">
        <v>862.0</v>
      </c>
      <c r="B58" s="11" t="s">
        <v>17</v>
      </c>
      <c r="C58" s="9"/>
      <c r="D58" s="9"/>
      <c r="E58" s="9"/>
      <c r="F58" s="13" t="s">
        <v>114</v>
      </c>
      <c r="G58" s="9"/>
      <c r="H58" s="14"/>
      <c r="I58" s="15" t="s">
        <v>22</v>
      </c>
      <c r="J58" s="28" t="s">
        <v>23</v>
      </c>
      <c r="K58" s="33" t="s">
        <v>239</v>
      </c>
      <c r="L58" s="17" t="s">
        <v>286</v>
      </c>
      <c r="M58" s="33" t="s">
        <v>287</v>
      </c>
      <c r="N58" s="33" t="s">
        <v>288</v>
      </c>
      <c r="O58" s="19"/>
      <c r="P58" s="19"/>
      <c r="Q58" s="19"/>
      <c r="R58" s="19"/>
      <c r="S58" s="19"/>
      <c r="T58" s="19"/>
      <c r="U58" s="19"/>
      <c r="V58" s="19"/>
      <c r="W58" s="19"/>
      <c r="X58" s="19"/>
      <c r="Y58" s="19"/>
      <c r="Z58" s="19"/>
    </row>
    <row r="59">
      <c r="A59" s="10">
        <v>877.0</v>
      </c>
      <c r="B59" s="11" t="s">
        <v>120</v>
      </c>
      <c r="C59" s="9"/>
      <c r="D59" s="9"/>
      <c r="E59" s="9"/>
      <c r="F59" s="13" t="s">
        <v>114</v>
      </c>
      <c r="G59" s="9"/>
      <c r="H59" s="5" t="s">
        <v>122</v>
      </c>
      <c r="I59" s="15" t="s">
        <v>22</v>
      </c>
      <c r="J59" s="28" t="s">
        <v>23</v>
      </c>
      <c r="K59" s="33" t="s">
        <v>239</v>
      </c>
      <c r="L59" s="17" t="s">
        <v>289</v>
      </c>
      <c r="M59" s="33" t="s">
        <v>290</v>
      </c>
      <c r="N59" s="33" t="s">
        <v>291</v>
      </c>
      <c r="O59" s="19"/>
      <c r="P59" s="19"/>
      <c r="Q59" s="19"/>
      <c r="R59" s="19"/>
      <c r="S59" s="19"/>
      <c r="T59" s="19"/>
      <c r="U59" s="19"/>
      <c r="V59" s="19"/>
      <c r="W59" s="19"/>
      <c r="X59" s="19"/>
      <c r="Y59" s="19"/>
      <c r="Z59" s="19"/>
    </row>
    <row r="60">
      <c r="A60" s="10">
        <v>633.0</v>
      </c>
      <c r="B60" s="11" t="s">
        <v>17</v>
      </c>
      <c r="C60" s="9" t="s">
        <v>159</v>
      </c>
      <c r="D60" s="9" t="s">
        <v>292</v>
      </c>
      <c r="E60" s="12" t="s">
        <v>293</v>
      </c>
      <c r="F60" s="13"/>
      <c r="G60" s="13" t="s">
        <v>294</v>
      </c>
      <c r="H60" s="14" t="s">
        <v>294</v>
      </c>
      <c r="I60" s="15" t="s">
        <v>22</v>
      </c>
      <c r="J60" s="13" t="s">
        <v>163</v>
      </c>
      <c r="K60" s="30" t="s">
        <v>295</v>
      </c>
      <c r="L60" s="17" t="s">
        <v>296</v>
      </c>
      <c r="M60" s="30" t="s">
        <v>297</v>
      </c>
      <c r="N60" s="30" t="s">
        <v>298</v>
      </c>
      <c r="O60" s="19"/>
      <c r="P60" s="19"/>
      <c r="Q60" s="19"/>
      <c r="R60" s="19"/>
      <c r="S60" s="19"/>
      <c r="T60" s="19"/>
      <c r="U60" s="19"/>
      <c r="V60" s="19"/>
      <c r="W60" s="19"/>
      <c r="X60" s="19"/>
      <c r="Y60" s="19"/>
      <c r="Z60" s="19"/>
    </row>
    <row r="61">
      <c r="A61" s="10">
        <v>650.0</v>
      </c>
      <c r="B61" s="11" t="s">
        <v>17</v>
      </c>
      <c r="C61" s="9" t="s">
        <v>159</v>
      </c>
      <c r="D61" s="9" t="s">
        <v>299</v>
      </c>
      <c r="E61" s="12" t="s">
        <v>300</v>
      </c>
      <c r="F61" s="9"/>
      <c r="G61" s="13" t="s">
        <v>301</v>
      </c>
      <c r="H61" s="14" t="s">
        <v>301</v>
      </c>
      <c r="I61" s="15" t="s">
        <v>22</v>
      </c>
      <c r="J61" s="13" t="s">
        <v>163</v>
      </c>
      <c r="K61" s="30" t="s">
        <v>295</v>
      </c>
      <c r="L61" s="17" t="s">
        <v>302</v>
      </c>
      <c r="M61" s="30" t="s">
        <v>303</v>
      </c>
      <c r="N61" s="30" t="s">
        <v>304</v>
      </c>
      <c r="O61" s="19"/>
      <c r="P61" s="19"/>
      <c r="Q61" s="19"/>
      <c r="R61" s="19"/>
      <c r="S61" s="19"/>
      <c r="T61" s="19"/>
      <c r="U61" s="19"/>
      <c r="V61" s="19"/>
      <c r="W61" s="19"/>
      <c r="X61" s="19"/>
      <c r="Y61" s="19"/>
      <c r="Z61" s="19"/>
    </row>
    <row r="62">
      <c r="A62" s="10">
        <v>780.0</v>
      </c>
      <c r="B62" s="11" t="s">
        <v>125</v>
      </c>
      <c r="C62" s="9" t="s">
        <v>305</v>
      </c>
      <c r="D62" s="9" t="s">
        <v>306</v>
      </c>
      <c r="E62" s="12" t="s">
        <v>307</v>
      </c>
      <c r="F62" s="13"/>
      <c r="G62" s="10" t="s">
        <v>308</v>
      </c>
      <c r="H62" s="14" t="s">
        <v>308</v>
      </c>
      <c r="I62" s="15" t="s">
        <v>22</v>
      </c>
      <c r="J62" s="15" t="s">
        <v>23</v>
      </c>
      <c r="K62" s="9" t="s">
        <v>309</v>
      </c>
      <c r="L62" s="17" t="s">
        <v>310</v>
      </c>
      <c r="M62" s="9" t="s">
        <v>311</v>
      </c>
      <c r="N62" s="9" t="s">
        <v>312</v>
      </c>
      <c r="O62" s="19"/>
      <c r="P62" s="19"/>
      <c r="Q62" s="19"/>
      <c r="R62" s="19"/>
      <c r="S62" s="19"/>
      <c r="T62" s="19"/>
      <c r="U62" s="19"/>
      <c r="V62" s="19"/>
      <c r="W62" s="19"/>
      <c r="X62" s="19"/>
      <c r="Y62" s="19"/>
      <c r="Z62" s="19"/>
    </row>
    <row r="63">
      <c r="A63" s="10">
        <v>795.0</v>
      </c>
      <c r="B63" s="11" t="s">
        <v>125</v>
      </c>
      <c r="C63" s="9" t="s">
        <v>305</v>
      </c>
      <c r="D63" s="9" t="s">
        <v>306</v>
      </c>
      <c r="E63" s="12" t="s">
        <v>307</v>
      </c>
      <c r="F63" s="13"/>
      <c r="G63" s="10" t="s">
        <v>308</v>
      </c>
      <c r="H63" s="14" t="s">
        <v>308</v>
      </c>
      <c r="I63" s="15" t="s">
        <v>22</v>
      </c>
      <c r="J63" s="15" t="s">
        <v>23</v>
      </c>
      <c r="K63" s="9" t="s">
        <v>309</v>
      </c>
      <c r="L63" s="17" t="s">
        <v>313</v>
      </c>
      <c r="M63" s="9" t="s">
        <v>314</v>
      </c>
      <c r="N63" s="9"/>
      <c r="O63" s="19"/>
      <c r="P63" s="19"/>
      <c r="Q63" s="19"/>
      <c r="R63" s="19"/>
      <c r="S63" s="19"/>
      <c r="T63" s="19"/>
      <c r="U63" s="19"/>
      <c r="V63" s="19"/>
      <c r="W63" s="19"/>
      <c r="X63" s="19"/>
      <c r="Y63" s="19"/>
      <c r="Z63" s="19"/>
    </row>
    <row r="64">
      <c r="A64" s="10">
        <v>806.0</v>
      </c>
      <c r="B64" s="11" t="s">
        <v>17</v>
      </c>
      <c r="C64" s="9" t="s">
        <v>315</v>
      </c>
      <c r="D64" s="9" t="s">
        <v>316</v>
      </c>
      <c r="E64" s="12" t="s">
        <v>317</v>
      </c>
      <c r="F64" s="9"/>
      <c r="G64" s="13" t="s">
        <v>46</v>
      </c>
      <c r="H64" s="14" t="s">
        <v>46</v>
      </c>
      <c r="I64" s="15" t="s">
        <v>22</v>
      </c>
      <c r="J64" s="28" t="s">
        <v>23</v>
      </c>
      <c r="K64" s="33" t="s">
        <v>309</v>
      </c>
      <c r="L64" s="17" t="s">
        <v>318</v>
      </c>
      <c r="M64" s="33" t="s">
        <v>319</v>
      </c>
      <c r="N64" s="9" t="s">
        <v>320</v>
      </c>
      <c r="O64" s="19"/>
      <c r="P64" s="19"/>
      <c r="Q64" s="19"/>
      <c r="R64" s="19"/>
      <c r="S64" s="19"/>
      <c r="T64" s="19"/>
      <c r="U64" s="19"/>
      <c r="V64" s="19"/>
      <c r="W64" s="19"/>
      <c r="X64" s="19"/>
      <c r="Y64" s="19"/>
      <c r="Z64" s="19"/>
    </row>
    <row r="65">
      <c r="A65" s="10">
        <v>817.0</v>
      </c>
      <c r="B65" s="13" t="s">
        <v>125</v>
      </c>
      <c r="C65" s="10" t="s">
        <v>126</v>
      </c>
      <c r="D65" s="10" t="s">
        <v>321</v>
      </c>
      <c r="E65" s="21" t="s">
        <v>322</v>
      </c>
      <c r="F65" s="13"/>
      <c r="G65" s="13" t="s">
        <v>323</v>
      </c>
      <c r="H65" s="14" t="s">
        <v>323</v>
      </c>
      <c r="I65" s="15" t="s">
        <v>22</v>
      </c>
      <c r="J65" s="15" t="s">
        <v>23</v>
      </c>
      <c r="K65" s="33" t="s">
        <v>309</v>
      </c>
      <c r="L65" s="17" t="s">
        <v>324</v>
      </c>
      <c r="M65" s="33" t="s">
        <v>325</v>
      </c>
      <c r="N65" s="33" t="s">
        <v>326</v>
      </c>
      <c r="O65" s="19"/>
      <c r="P65" s="19"/>
      <c r="Q65" s="19"/>
      <c r="R65" s="19"/>
      <c r="S65" s="19"/>
      <c r="T65" s="19"/>
      <c r="U65" s="19"/>
      <c r="V65" s="19"/>
      <c r="W65" s="19"/>
      <c r="X65" s="19"/>
      <c r="Y65" s="19"/>
      <c r="Z65" s="19"/>
    </row>
    <row r="66">
      <c r="A66" s="10">
        <v>874.0</v>
      </c>
      <c r="B66" s="11" t="s">
        <v>120</v>
      </c>
      <c r="C66" s="9"/>
      <c r="D66" s="9"/>
      <c r="E66" s="9"/>
      <c r="F66" s="13" t="s">
        <v>114</v>
      </c>
      <c r="G66" s="9"/>
      <c r="H66" s="5" t="s">
        <v>122</v>
      </c>
      <c r="I66" s="15" t="s">
        <v>22</v>
      </c>
      <c r="J66" s="28" t="s">
        <v>23</v>
      </c>
      <c r="K66" s="33" t="s">
        <v>309</v>
      </c>
      <c r="L66" s="17" t="s">
        <v>327</v>
      </c>
      <c r="M66" s="33" t="s">
        <v>328</v>
      </c>
      <c r="N66" s="33" t="s">
        <v>329</v>
      </c>
      <c r="O66" s="19"/>
      <c r="P66" s="19"/>
      <c r="Q66" s="19"/>
      <c r="R66" s="19"/>
      <c r="S66" s="19"/>
      <c r="T66" s="19"/>
      <c r="U66" s="19"/>
      <c r="V66" s="19"/>
      <c r="W66" s="19"/>
      <c r="X66" s="19"/>
      <c r="Y66" s="19"/>
      <c r="Z66" s="19"/>
    </row>
    <row r="67">
      <c r="A67" s="10">
        <v>657.0</v>
      </c>
      <c r="B67" s="11" t="s">
        <v>75</v>
      </c>
      <c r="C67" s="9" t="s">
        <v>76</v>
      </c>
      <c r="D67" s="9" t="s">
        <v>330</v>
      </c>
      <c r="E67" s="12" t="s">
        <v>331</v>
      </c>
      <c r="F67" s="9"/>
      <c r="G67" s="13" t="s">
        <v>332</v>
      </c>
      <c r="H67" s="14" t="s">
        <v>332</v>
      </c>
      <c r="I67" s="15" t="s">
        <v>22</v>
      </c>
      <c r="J67" s="15" t="s">
        <v>80</v>
      </c>
      <c r="K67" s="9" t="s">
        <v>333</v>
      </c>
      <c r="L67" s="17" t="s">
        <v>334</v>
      </c>
      <c r="M67" s="9" t="s">
        <v>335</v>
      </c>
      <c r="N67" s="9" t="s">
        <v>336</v>
      </c>
      <c r="O67" s="19"/>
      <c r="P67" s="19"/>
      <c r="Q67" s="19"/>
      <c r="R67" s="19"/>
      <c r="S67" s="19"/>
      <c r="T67" s="19"/>
      <c r="U67" s="19"/>
      <c r="V67" s="19"/>
      <c r="W67" s="19"/>
      <c r="X67" s="19"/>
      <c r="Y67" s="19"/>
      <c r="Z67" s="19"/>
    </row>
    <row r="68">
      <c r="A68" s="10">
        <v>680.0</v>
      </c>
      <c r="B68" s="11" t="s">
        <v>17</v>
      </c>
      <c r="C68" s="9"/>
      <c r="D68" s="9"/>
      <c r="E68" s="9"/>
      <c r="F68" s="13" t="s">
        <v>114</v>
      </c>
      <c r="G68" s="9"/>
      <c r="H68" s="14"/>
      <c r="I68" s="15" t="s">
        <v>22</v>
      </c>
      <c r="J68" s="15" t="s">
        <v>80</v>
      </c>
      <c r="K68" s="9" t="s">
        <v>333</v>
      </c>
      <c r="L68" s="17" t="s">
        <v>337</v>
      </c>
      <c r="M68" s="9" t="s">
        <v>338</v>
      </c>
      <c r="N68" s="9" t="s">
        <v>339</v>
      </c>
      <c r="O68" s="19"/>
      <c r="P68" s="19"/>
      <c r="Q68" s="19"/>
      <c r="R68" s="19"/>
      <c r="S68" s="19"/>
      <c r="T68" s="19"/>
      <c r="U68" s="19"/>
      <c r="V68" s="19"/>
      <c r="W68" s="19"/>
      <c r="X68" s="19"/>
      <c r="Y68" s="19"/>
      <c r="Z68" s="19"/>
    </row>
    <row r="69">
      <c r="A69" s="10">
        <v>699.0</v>
      </c>
      <c r="B69" s="11" t="s">
        <v>75</v>
      </c>
      <c r="C69" s="9" t="s">
        <v>76</v>
      </c>
      <c r="D69" s="9" t="s">
        <v>330</v>
      </c>
      <c r="E69" s="12" t="s">
        <v>331</v>
      </c>
      <c r="F69" s="9"/>
      <c r="G69" s="13" t="s">
        <v>332</v>
      </c>
      <c r="H69" s="14" t="s">
        <v>332</v>
      </c>
      <c r="I69" s="15" t="s">
        <v>22</v>
      </c>
      <c r="J69" s="15" t="s">
        <v>80</v>
      </c>
      <c r="K69" s="9" t="s">
        <v>333</v>
      </c>
      <c r="L69" s="17" t="s">
        <v>340</v>
      </c>
      <c r="M69" s="9" t="s">
        <v>341</v>
      </c>
      <c r="N69" s="9" t="s">
        <v>342</v>
      </c>
      <c r="O69" s="19"/>
      <c r="P69" s="19"/>
      <c r="Q69" s="19"/>
      <c r="R69" s="19"/>
      <c r="S69" s="19"/>
      <c r="T69" s="19"/>
      <c r="U69" s="19"/>
      <c r="V69" s="19"/>
      <c r="W69" s="19"/>
      <c r="X69" s="19"/>
      <c r="Y69" s="19"/>
      <c r="Z69" s="19"/>
    </row>
    <row r="70">
      <c r="A70" s="10">
        <v>711.0</v>
      </c>
      <c r="B70" s="11" t="s">
        <v>75</v>
      </c>
      <c r="C70" s="9" t="s">
        <v>76</v>
      </c>
      <c r="D70" s="9" t="s">
        <v>330</v>
      </c>
      <c r="E70" s="12" t="s">
        <v>331</v>
      </c>
      <c r="F70" s="9"/>
      <c r="G70" s="13" t="s">
        <v>332</v>
      </c>
      <c r="H70" s="14" t="s">
        <v>332</v>
      </c>
      <c r="I70" s="15" t="s">
        <v>22</v>
      </c>
      <c r="J70" s="15" t="s">
        <v>80</v>
      </c>
      <c r="K70" s="9" t="s">
        <v>333</v>
      </c>
      <c r="L70" s="17" t="s">
        <v>343</v>
      </c>
      <c r="M70" s="9" t="s">
        <v>344</v>
      </c>
      <c r="N70" s="9" t="s">
        <v>345</v>
      </c>
      <c r="O70" s="19"/>
      <c r="P70" s="19"/>
      <c r="Q70" s="19"/>
      <c r="R70" s="19"/>
      <c r="S70" s="19"/>
      <c r="T70" s="19"/>
      <c r="U70" s="19"/>
      <c r="V70" s="19"/>
      <c r="W70" s="19"/>
      <c r="X70" s="19"/>
      <c r="Y70" s="19"/>
      <c r="Z70" s="19"/>
    </row>
    <row r="71">
      <c r="A71" s="10">
        <v>747.0</v>
      </c>
      <c r="B71" s="11" t="s">
        <v>75</v>
      </c>
      <c r="C71" s="9" t="s">
        <v>76</v>
      </c>
      <c r="D71" s="9" t="s">
        <v>330</v>
      </c>
      <c r="E71" s="12" t="s">
        <v>331</v>
      </c>
      <c r="F71" s="9"/>
      <c r="G71" s="13" t="s">
        <v>332</v>
      </c>
      <c r="H71" s="14" t="s">
        <v>332</v>
      </c>
      <c r="I71" s="15" t="s">
        <v>22</v>
      </c>
      <c r="J71" s="15" t="s">
        <v>80</v>
      </c>
      <c r="K71" s="9" t="s">
        <v>333</v>
      </c>
      <c r="L71" s="17" t="s">
        <v>346</v>
      </c>
      <c r="M71" s="9" t="s">
        <v>347</v>
      </c>
      <c r="N71" s="9" t="s">
        <v>348</v>
      </c>
      <c r="O71" s="19"/>
      <c r="P71" s="19"/>
      <c r="Q71" s="19"/>
      <c r="R71" s="19"/>
      <c r="S71" s="19"/>
      <c r="T71" s="19"/>
      <c r="U71" s="19"/>
      <c r="V71" s="19"/>
      <c r="W71" s="19"/>
      <c r="X71" s="19"/>
      <c r="Y71" s="19"/>
      <c r="Z71" s="19"/>
    </row>
    <row r="72">
      <c r="A72" s="10">
        <v>756.0</v>
      </c>
      <c r="B72" s="11" t="s">
        <v>75</v>
      </c>
      <c r="C72" s="9" t="s">
        <v>76</v>
      </c>
      <c r="D72" s="9" t="s">
        <v>330</v>
      </c>
      <c r="E72" s="12" t="s">
        <v>331</v>
      </c>
      <c r="F72" s="9"/>
      <c r="G72" s="13" t="s">
        <v>332</v>
      </c>
      <c r="H72" s="14" t="s">
        <v>332</v>
      </c>
      <c r="I72" s="15" t="s">
        <v>22</v>
      </c>
      <c r="J72" s="15" t="s">
        <v>80</v>
      </c>
      <c r="K72" s="9" t="s">
        <v>333</v>
      </c>
      <c r="L72" s="17" t="s">
        <v>349</v>
      </c>
      <c r="M72" s="9" t="s">
        <v>350</v>
      </c>
      <c r="N72" s="9" t="s">
        <v>351</v>
      </c>
      <c r="O72" s="19"/>
      <c r="P72" s="19"/>
      <c r="Q72" s="19"/>
      <c r="R72" s="19"/>
      <c r="S72" s="19"/>
      <c r="T72" s="19"/>
      <c r="U72" s="19"/>
      <c r="V72" s="19"/>
      <c r="W72" s="19"/>
      <c r="X72" s="19"/>
      <c r="Y72" s="19"/>
      <c r="Z72" s="19"/>
    </row>
    <row r="73">
      <c r="A73" s="10">
        <v>645.0</v>
      </c>
      <c r="B73" s="11" t="s">
        <v>75</v>
      </c>
      <c r="C73" s="9" t="s">
        <v>76</v>
      </c>
      <c r="D73" s="9" t="s">
        <v>352</v>
      </c>
      <c r="E73" s="12" t="s">
        <v>353</v>
      </c>
      <c r="F73" s="9"/>
      <c r="G73" s="13" t="s">
        <v>354</v>
      </c>
      <c r="H73" s="14" t="s">
        <v>354</v>
      </c>
      <c r="I73" s="15" t="s">
        <v>22</v>
      </c>
      <c r="J73" s="15" t="s">
        <v>80</v>
      </c>
      <c r="K73" s="9" t="s">
        <v>355</v>
      </c>
      <c r="L73" s="17" t="s">
        <v>356</v>
      </c>
      <c r="M73" s="9" t="s">
        <v>357</v>
      </c>
      <c r="N73" s="9" t="s">
        <v>358</v>
      </c>
      <c r="O73" s="19"/>
      <c r="P73" s="19"/>
      <c r="Q73" s="19"/>
      <c r="R73" s="19"/>
      <c r="S73" s="19"/>
      <c r="T73" s="19"/>
      <c r="U73" s="19"/>
      <c r="V73" s="19"/>
      <c r="W73" s="19"/>
      <c r="X73" s="19"/>
      <c r="Y73" s="19"/>
      <c r="Z73" s="19"/>
    </row>
    <row r="74">
      <c r="A74" s="10">
        <v>671.0</v>
      </c>
      <c r="B74" s="11" t="s">
        <v>75</v>
      </c>
      <c r="C74" s="9" t="s">
        <v>76</v>
      </c>
      <c r="D74" s="9" t="s">
        <v>77</v>
      </c>
      <c r="E74" s="12" t="s">
        <v>78</v>
      </c>
      <c r="F74" s="9"/>
      <c r="G74" s="13" t="s">
        <v>79</v>
      </c>
      <c r="H74" s="14" t="s">
        <v>79</v>
      </c>
      <c r="I74" s="15" t="s">
        <v>22</v>
      </c>
      <c r="J74" s="15" t="s">
        <v>80</v>
      </c>
      <c r="K74" s="9" t="s">
        <v>355</v>
      </c>
      <c r="L74" s="17" t="s">
        <v>359</v>
      </c>
      <c r="M74" s="9" t="s">
        <v>360</v>
      </c>
      <c r="N74" s="9" t="s">
        <v>361</v>
      </c>
      <c r="O74" s="19"/>
      <c r="P74" s="19"/>
      <c r="Q74" s="19"/>
      <c r="R74" s="19"/>
      <c r="S74" s="19"/>
      <c r="T74" s="19"/>
      <c r="U74" s="19"/>
      <c r="V74" s="19"/>
      <c r="W74" s="19"/>
      <c r="X74" s="19"/>
      <c r="Y74" s="19"/>
      <c r="Z74" s="19"/>
    </row>
    <row r="75">
      <c r="A75" s="10">
        <v>691.0</v>
      </c>
      <c r="B75" s="11" t="s">
        <v>75</v>
      </c>
      <c r="C75" s="9" t="s">
        <v>76</v>
      </c>
      <c r="D75" s="9" t="s">
        <v>85</v>
      </c>
      <c r="E75" s="12" t="s">
        <v>86</v>
      </c>
      <c r="F75" s="9"/>
      <c r="G75" s="13" t="s">
        <v>87</v>
      </c>
      <c r="H75" s="14" t="s">
        <v>87</v>
      </c>
      <c r="I75" s="15" t="s">
        <v>22</v>
      </c>
      <c r="J75" s="15" t="s">
        <v>80</v>
      </c>
      <c r="K75" s="9" t="s">
        <v>355</v>
      </c>
      <c r="L75" s="17" t="s">
        <v>362</v>
      </c>
      <c r="M75" s="9" t="s">
        <v>363</v>
      </c>
      <c r="N75" s="9" t="s">
        <v>364</v>
      </c>
      <c r="O75" s="19"/>
      <c r="P75" s="19"/>
      <c r="Q75" s="19"/>
      <c r="R75" s="19"/>
      <c r="S75" s="19"/>
      <c r="T75" s="19"/>
      <c r="U75" s="19"/>
      <c r="V75" s="19"/>
      <c r="W75" s="19"/>
      <c r="X75" s="19"/>
      <c r="Y75" s="19"/>
      <c r="Z75" s="19"/>
    </row>
    <row r="76">
      <c r="A76" s="10">
        <v>704.0</v>
      </c>
      <c r="B76" s="11" t="s">
        <v>75</v>
      </c>
      <c r="C76" s="9" t="s">
        <v>76</v>
      </c>
      <c r="D76" s="9" t="s">
        <v>85</v>
      </c>
      <c r="E76" s="12" t="s">
        <v>86</v>
      </c>
      <c r="F76" s="9"/>
      <c r="G76" s="13" t="s">
        <v>87</v>
      </c>
      <c r="H76" s="14" t="s">
        <v>87</v>
      </c>
      <c r="I76" s="15" t="s">
        <v>22</v>
      </c>
      <c r="J76" s="15" t="s">
        <v>80</v>
      </c>
      <c r="K76" s="9" t="s">
        <v>355</v>
      </c>
      <c r="L76" s="17" t="s">
        <v>365</v>
      </c>
      <c r="M76" s="9" t="s">
        <v>366</v>
      </c>
      <c r="N76" s="9" t="s">
        <v>367</v>
      </c>
      <c r="O76" s="19"/>
      <c r="P76" s="19"/>
      <c r="Q76" s="19"/>
      <c r="R76" s="19"/>
      <c r="S76" s="19"/>
      <c r="T76" s="19"/>
      <c r="U76" s="19"/>
      <c r="V76" s="19"/>
      <c r="W76" s="19"/>
      <c r="X76" s="19"/>
      <c r="Y76" s="19"/>
      <c r="Z76" s="19"/>
    </row>
    <row r="77">
      <c r="A77" s="10">
        <v>738.0</v>
      </c>
      <c r="B77" s="11" t="s">
        <v>75</v>
      </c>
      <c r="C77" s="9" t="s">
        <v>76</v>
      </c>
      <c r="D77" s="9" t="s">
        <v>77</v>
      </c>
      <c r="E77" s="12" t="s">
        <v>78</v>
      </c>
      <c r="F77" s="9"/>
      <c r="G77" s="13" t="s">
        <v>79</v>
      </c>
      <c r="H77" s="14" t="s">
        <v>79</v>
      </c>
      <c r="I77" s="15" t="s">
        <v>22</v>
      </c>
      <c r="J77" s="15" t="s">
        <v>80</v>
      </c>
      <c r="K77" s="9" t="s">
        <v>355</v>
      </c>
      <c r="L77" s="17" t="s">
        <v>368</v>
      </c>
      <c r="M77" s="9" t="s">
        <v>369</v>
      </c>
      <c r="N77" s="9" t="s">
        <v>370</v>
      </c>
      <c r="O77" s="19"/>
      <c r="P77" s="19"/>
      <c r="Q77" s="19"/>
      <c r="R77" s="19"/>
      <c r="S77" s="19"/>
      <c r="T77" s="19"/>
      <c r="U77" s="19"/>
      <c r="V77" s="19"/>
      <c r="W77" s="19"/>
      <c r="X77" s="19"/>
      <c r="Y77" s="19"/>
      <c r="Z77" s="19"/>
    </row>
    <row r="78">
      <c r="A78" s="10">
        <v>636.0</v>
      </c>
      <c r="B78" s="11" t="s">
        <v>75</v>
      </c>
      <c r="C78" s="9" t="s">
        <v>76</v>
      </c>
      <c r="D78" s="9" t="s">
        <v>77</v>
      </c>
      <c r="E78" s="12" t="s">
        <v>78</v>
      </c>
      <c r="F78" s="9"/>
      <c r="G78" s="13" t="s">
        <v>79</v>
      </c>
      <c r="H78" s="14" t="s">
        <v>79</v>
      </c>
      <c r="I78" s="15" t="s">
        <v>22</v>
      </c>
      <c r="J78" s="15" t="s">
        <v>80</v>
      </c>
      <c r="K78" s="9" t="s">
        <v>371</v>
      </c>
      <c r="L78" s="17" t="s">
        <v>372</v>
      </c>
      <c r="M78" s="9" t="s">
        <v>373</v>
      </c>
      <c r="N78" s="9" t="s">
        <v>374</v>
      </c>
      <c r="O78" s="19"/>
      <c r="P78" s="19"/>
      <c r="Q78" s="19"/>
      <c r="R78" s="19"/>
      <c r="S78" s="19"/>
      <c r="T78" s="19"/>
      <c r="U78" s="19"/>
      <c r="V78" s="19"/>
      <c r="W78" s="19"/>
      <c r="X78" s="19"/>
      <c r="Y78" s="19"/>
      <c r="Z78" s="19"/>
    </row>
    <row r="79">
      <c r="A79" s="10">
        <v>663.0</v>
      </c>
      <c r="B79" s="11" t="s">
        <v>75</v>
      </c>
      <c r="C79" s="9" t="s">
        <v>76</v>
      </c>
      <c r="D79" s="9" t="s">
        <v>85</v>
      </c>
      <c r="E79" s="12" t="s">
        <v>86</v>
      </c>
      <c r="F79" s="9"/>
      <c r="G79" s="13" t="s">
        <v>87</v>
      </c>
      <c r="H79" s="14" t="s">
        <v>87</v>
      </c>
      <c r="I79" s="15" t="s">
        <v>22</v>
      </c>
      <c r="J79" s="15" t="s">
        <v>80</v>
      </c>
      <c r="K79" s="9" t="s">
        <v>371</v>
      </c>
      <c r="L79" s="17" t="s">
        <v>375</v>
      </c>
      <c r="M79" s="9" t="s">
        <v>376</v>
      </c>
      <c r="N79" s="9"/>
      <c r="O79" s="19"/>
      <c r="P79" s="19"/>
      <c r="Q79" s="19"/>
      <c r="R79" s="19"/>
      <c r="S79" s="19"/>
      <c r="T79" s="19"/>
      <c r="U79" s="19"/>
      <c r="V79" s="19"/>
      <c r="W79" s="19"/>
      <c r="X79" s="19"/>
      <c r="Y79" s="19"/>
      <c r="Z79" s="19"/>
    </row>
    <row r="80">
      <c r="A80" s="10">
        <v>731.0</v>
      </c>
      <c r="B80" s="11" t="s">
        <v>75</v>
      </c>
      <c r="C80" s="9" t="s">
        <v>76</v>
      </c>
      <c r="D80" s="9" t="s">
        <v>85</v>
      </c>
      <c r="E80" s="12" t="s">
        <v>86</v>
      </c>
      <c r="F80" s="9"/>
      <c r="G80" s="13" t="s">
        <v>87</v>
      </c>
      <c r="H80" s="14" t="s">
        <v>87</v>
      </c>
      <c r="I80" s="15" t="s">
        <v>22</v>
      </c>
      <c r="J80" s="15" t="s">
        <v>80</v>
      </c>
      <c r="K80" s="9" t="s">
        <v>371</v>
      </c>
      <c r="L80" s="17" t="s">
        <v>377</v>
      </c>
      <c r="M80" s="9" t="s">
        <v>378</v>
      </c>
      <c r="N80" s="9" t="s">
        <v>379</v>
      </c>
      <c r="O80" s="19"/>
      <c r="P80" s="19"/>
      <c r="Q80" s="19"/>
      <c r="R80" s="19"/>
      <c r="S80" s="19"/>
      <c r="T80" s="19"/>
      <c r="U80" s="19"/>
      <c r="V80" s="19"/>
      <c r="W80" s="19"/>
      <c r="X80" s="19"/>
      <c r="Y80" s="19"/>
      <c r="Z80" s="19"/>
    </row>
    <row r="81" ht="90.75" customHeight="1">
      <c r="A81" s="10">
        <v>753.0</v>
      </c>
      <c r="B81" s="11" t="s">
        <v>17</v>
      </c>
      <c r="C81" s="9" t="s">
        <v>181</v>
      </c>
      <c r="D81" s="9" t="s">
        <v>380</v>
      </c>
      <c r="E81" s="12" t="s">
        <v>381</v>
      </c>
      <c r="F81" s="34"/>
      <c r="G81" s="32" t="s">
        <v>382</v>
      </c>
      <c r="H81" s="5" t="s">
        <v>382</v>
      </c>
      <c r="I81" s="15" t="s">
        <v>22</v>
      </c>
      <c r="J81" s="15" t="s">
        <v>80</v>
      </c>
      <c r="K81" s="9" t="s">
        <v>383</v>
      </c>
      <c r="L81" s="17" t="s">
        <v>384</v>
      </c>
      <c r="M81" s="9" t="s">
        <v>385</v>
      </c>
      <c r="N81" s="9" t="s">
        <v>386</v>
      </c>
      <c r="O81" s="9"/>
      <c r="P81" s="9"/>
      <c r="Q81" s="9"/>
      <c r="R81" s="9"/>
      <c r="S81" s="9"/>
      <c r="T81" s="9"/>
      <c r="U81" s="9"/>
      <c r="V81" s="9"/>
      <c r="W81" s="9"/>
      <c r="X81" s="9"/>
      <c r="Y81" s="9"/>
      <c r="Z81" s="9"/>
    </row>
    <row r="82">
      <c r="A82" s="10">
        <v>624.0</v>
      </c>
      <c r="B82" s="11" t="s">
        <v>17</v>
      </c>
      <c r="C82" s="9" t="s">
        <v>387</v>
      </c>
      <c r="D82" s="9" t="s">
        <v>388</v>
      </c>
      <c r="E82" s="12" t="s">
        <v>389</v>
      </c>
      <c r="F82" s="9"/>
      <c r="G82" s="13" t="s">
        <v>390</v>
      </c>
      <c r="H82" s="14" t="s">
        <v>390</v>
      </c>
      <c r="I82" s="15" t="s">
        <v>22</v>
      </c>
      <c r="J82" s="13" t="s">
        <v>163</v>
      </c>
      <c r="K82" s="30" t="s">
        <v>391</v>
      </c>
      <c r="L82" s="17" t="s">
        <v>392</v>
      </c>
      <c r="M82" s="30" t="s">
        <v>393</v>
      </c>
      <c r="N82" s="30" t="s">
        <v>394</v>
      </c>
      <c r="O82" s="19"/>
      <c r="P82" s="19"/>
      <c r="Q82" s="19"/>
      <c r="R82" s="19"/>
      <c r="S82" s="19"/>
      <c r="T82" s="19"/>
      <c r="U82" s="19"/>
      <c r="V82" s="19"/>
      <c r="W82" s="19"/>
      <c r="X82" s="19"/>
      <c r="Y82" s="19"/>
      <c r="Z82" s="19"/>
    </row>
    <row r="83" ht="73.5" customHeight="1">
      <c r="A83" s="10">
        <v>635.0</v>
      </c>
      <c r="B83" s="11" t="s">
        <v>17</v>
      </c>
      <c r="C83" s="9" t="s">
        <v>395</v>
      </c>
      <c r="D83" s="9" t="s">
        <v>396</v>
      </c>
      <c r="E83" s="12" t="s">
        <v>397</v>
      </c>
      <c r="F83" s="13"/>
      <c r="G83" s="13" t="s">
        <v>398</v>
      </c>
      <c r="H83" s="14" t="s">
        <v>398</v>
      </c>
      <c r="I83" s="15" t="s">
        <v>22</v>
      </c>
      <c r="J83" s="13" t="s">
        <v>163</v>
      </c>
      <c r="K83" s="30" t="s">
        <v>391</v>
      </c>
      <c r="L83" s="17" t="s">
        <v>399</v>
      </c>
      <c r="M83" s="30" t="s">
        <v>400</v>
      </c>
      <c r="N83" s="30" t="s">
        <v>401</v>
      </c>
      <c r="O83" s="9"/>
      <c r="P83" s="9"/>
      <c r="Q83" s="9"/>
      <c r="R83" s="9"/>
      <c r="S83" s="9"/>
      <c r="T83" s="9"/>
      <c r="U83" s="9"/>
      <c r="V83" s="9"/>
      <c r="W83" s="9"/>
      <c r="X83" s="9"/>
      <c r="Y83" s="9"/>
      <c r="Z83" s="9"/>
    </row>
    <row r="84">
      <c r="A84" s="10">
        <v>662.0</v>
      </c>
      <c r="B84" s="11" t="s">
        <v>17</v>
      </c>
      <c r="C84" s="9" t="s">
        <v>387</v>
      </c>
      <c r="D84" s="9" t="s">
        <v>388</v>
      </c>
      <c r="E84" s="12" t="s">
        <v>389</v>
      </c>
      <c r="F84" s="9"/>
      <c r="G84" s="13" t="s">
        <v>390</v>
      </c>
      <c r="H84" s="14" t="s">
        <v>390</v>
      </c>
      <c r="I84" s="15" t="s">
        <v>22</v>
      </c>
      <c r="J84" s="13" t="s">
        <v>163</v>
      </c>
      <c r="K84" s="30" t="s">
        <v>391</v>
      </c>
      <c r="L84" s="17" t="s">
        <v>402</v>
      </c>
      <c r="M84" s="30" t="s">
        <v>403</v>
      </c>
      <c r="N84" s="30" t="s">
        <v>404</v>
      </c>
      <c r="O84" s="9"/>
      <c r="P84" s="9"/>
      <c r="Q84" s="9"/>
      <c r="R84" s="9"/>
      <c r="S84" s="9"/>
      <c r="T84" s="9"/>
      <c r="U84" s="9"/>
      <c r="V84" s="9"/>
      <c r="W84" s="9"/>
      <c r="X84" s="9"/>
      <c r="Y84" s="9"/>
      <c r="Z84" s="9"/>
    </row>
    <row r="85">
      <c r="A85" s="10">
        <v>685.0</v>
      </c>
      <c r="B85" s="11" t="s">
        <v>17</v>
      </c>
      <c r="C85" s="9" t="s">
        <v>395</v>
      </c>
      <c r="D85" s="9" t="s">
        <v>396</v>
      </c>
      <c r="E85" s="12" t="s">
        <v>397</v>
      </c>
      <c r="F85" s="13"/>
      <c r="G85" s="13" t="s">
        <v>398</v>
      </c>
      <c r="H85" s="14" t="s">
        <v>398</v>
      </c>
      <c r="I85" s="15" t="s">
        <v>22</v>
      </c>
      <c r="J85" s="13" t="s">
        <v>163</v>
      </c>
      <c r="K85" s="30" t="s">
        <v>391</v>
      </c>
      <c r="L85" s="17" t="s">
        <v>405</v>
      </c>
      <c r="M85" s="30" t="s">
        <v>406</v>
      </c>
      <c r="N85" s="30" t="s">
        <v>407</v>
      </c>
      <c r="O85" s="19"/>
      <c r="P85" s="19"/>
      <c r="Q85" s="19"/>
      <c r="R85" s="19"/>
      <c r="S85" s="19"/>
      <c r="T85" s="19"/>
      <c r="U85" s="19"/>
      <c r="V85" s="19"/>
      <c r="W85" s="19"/>
      <c r="X85" s="19"/>
      <c r="Y85" s="19"/>
      <c r="Z85" s="19"/>
    </row>
    <row r="86">
      <c r="A86" s="10">
        <v>765.0</v>
      </c>
      <c r="B86" s="11" t="s">
        <v>17</v>
      </c>
      <c r="C86" s="9"/>
      <c r="D86" s="9"/>
      <c r="E86" s="9"/>
      <c r="F86" s="13" t="s">
        <v>114</v>
      </c>
      <c r="G86" s="9"/>
      <c r="H86" s="14"/>
      <c r="I86" s="15" t="s">
        <v>22</v>
      </c>
      <c r="J86" s="28" t="s">
        <v>23</v>
      </c>
      <c r="K86" s="9" t="s">
        <v>408</v>
      </c>
      <c r="L86" s="17" t="s">
        <v>409</v>
      </c>
      <c r="M86" s="9" t="s">
        <v>410</v>
      </c>
      <c r="N86" s="9" t="s">
        <v>411</v>
      </c>
      <c r="O86" s="9"/>
      <c r="P86" s="9"/>
      <c r="Q86" s="9"/>
      <c r="R86" s="9"/>
      <c r="S86" s="9"/>
      <c r="T86" s="9"/>
      <c r="U86" s="9"/>
      <c r="V86" s="9"/>
      <c r="W86" s="9"/>
      <c r="X86" s="9"/>
      <c r="Y86" s="9"/>
      <c r="Z86" s="9"/>
    </row>
    <row r="87">
      <c r="A87" s="10">
        <v>766.0</v>
      </c>
      <c r="B87" s="11" t="s">
        <v>75</v>
      </c>
      <c r="C87" s="9"/>
      <c r="D87" s="9"/>
      <c r="E87" s="9"/>
      <c r="F87" s="13" t="s">
        <v>114</v>
      </c>
      <c r="G87" s="9"/>
      <c r="H87" s="14" t="s">
        <v>115</v>
      </c>
      <c r="I87" s="15" t="s">
        <v>22</v>
      </c>
      <c r="J87" s="28" t="s">
        <v>23</v>
      </c>
      <c r="K87" s="9" t="s">
        <v>408</v>
      </c>
      <c r="L87" s="17" t="s">
        <v>412</v>
      </c>
      <c r="M87" s="9" t="s">
        <v>413</v>
      </c>
      <c r="N87" s="9" t="s">
        <v>414</v>
      </c>
      <c r="O87" s="19"/>
      <c r="P87" s="19"/>
      <c r="Q87" s="19"/>
      <c r="R87" s="19"/>
      <c r="S87" s="19"/>
      <c r="T87" s="19"/>
      <c r="U87" s="19"/>
      <c r="V87" s="19"/>
      <c r="W87" s="19"/>
      <c r="X87" s="19"/>
      <c r="Y87" s="19"/>
      <c r="Z87" s="19"/>
    </row>
    <row r="88">
      <c r="A88" s="10">
        <v>785.0</v>
      </c>
      <c r="B88" s="11" t="s">
        <v>125</v>
      </c>
      <c r="C88" s="10" t="s">
        <v>415</v>
      </c>
      <c r="D88" s="10" t="s">
        <v>416</v>
      </c>
      <c r="E88" s="21" t="s">
        <v>417</v>
      </c>
      <c r="F88" s="13"/>
      <c r="G88" s="13" t="s">
        <v>418</v>
      </c>
      <c r="H88" s="14" t="s">
        <v>418</v>
      </c>
      <c r="I88" s="15" t="s">
        <v>22</v>
      </c>
      <c r="J88" s="15" t="s">
        <v>23</v>
      </c>
      <c r="K88" s="9" t="s">
        <v>408</v>
      </c>
      <c r="L88" s="17" t="s">
        <v>419</v>
      </c>
      <c r="M88" s="9" t="s">
        <v>420</v>
      </c>
      <c r="N88" s="9" t="s">
        <v>421</v>
      </c>
      <c r="O88" s="19"/>
      <c r="P88" s="19"/>
      <c r="Q88" s="19"/>
      <c r="R88" s="19"/>
      <c r="S88" s="19"/>
      <c r="T88" s="19"/>
      <c r="U88" s="19"/>
      <c r="V88" s="19"/>
      <c r="W88" s="19"/>
      <c r="X88" s="19"/>
      <c r="Y88" s="19"/>
      <c r="Z88" s="19"/>
    </row>
    <row r="89">
      <c r="A89" s="10">
        <v>798.0</v>
      </c>
      <c r="B89" s="11" t="s">
        <v>75</v>
      </c>
      <c r="C89" s="9"/>
      <c r="D89" s="9"/>
      <c r="E89" s="9"/>
      <c r="F89" s="13" t="s">
        <v>114</v>
      </c>
      <c r="G89" s="9"/>
      <c r="H89" s="14" t="s">
        <v>115</v>
      </c>
      <c r="I89" s="15" t="s">
        <v>22</v>
      </c>
      <c r="J89" s="28" t="s">
        <v>23</v>
      </c>
      <c r="K89" s="9" t="s">
        <v>408</v>
      </c>
      <c r="L89" s="17" t="s">
        <v>422</v>
      </c>
      <c r="M89" s="9" t="s">
        <v>423</v>
      </c>
      <c r="N89" s="9" t="s">
        <v>424</v>
      </c>
      <c r="O89" s="19"/>
      <c r="P89" s="19"/>
      <c r="Q89" s="19"/>
      <c r="R89" s="19"/>
      <c r="S89" s="19"/>
      <c r="T89" s="19"/>
      <c r="U89" s="19"/>
      <c r="V89" s="19"/>
      <c r="W89" s="19"/>
      <c r="X89" s="19"/>
      <c r="Y89" s="19"/>
      <c r="Z89" s="19"/>
    </row>
    <row r="90">
      <c r="A90" s="10">
        <v>809.0</v>
      </c>
      <c r="B90" s="11" t="s">
        <v>125</v>
      </c>
      <c r="C90" s="10" t="s">
        <v>425</v>
      </c>
      <c r="D90" s="10" t="s">
        <v>426</v>
      </c>
      <c r="E90" s="21" t="s">
        <v>427</v>
      </c>
      <c r="F90" s="9"/>
      <c r="G90" s="13" t="s">
        <v>428</v>
      </c>
      <c r="H90" s="14" t="s">
        <v>428</v>
      </c>
      <c r="I90" s="15" t="s">
        <v>22</v>
      </c>
      <c r="J90" s="15" t="s">
        <v>23</v>
      </c>
      <c r="K90" s="9" t="s">
        <v>408</v>
      </c>
      <c r="L90" s="17" t="s">
        <v>429</v>
      </c>
      <c r="M90" s="9" t="s">
        <v>430</v>
      </c>
      <c r="N90" s="9" t="s">
        <v>431</v>
      </c>
      <c r="O90" s="19"/>
      <c r="P90" s="19"/>
      <c r="Q90" s="19"/>
      <c r="R90" s="19"/>
      <c r="S90" s="19"/>
      <c r="T90" s="19"/>
      <c r="U90" s="19"/>
      <c r="V90" s="19"/>
      <c r="W90" s="19"/>
      <c r="X90" s="19"/>
      <c r="Y90" s="19"/>
      <c r="Z90" s="19"/>
    </row>
    <row r="91">
      <c r="A91" s="10">
        <v>820.0</v>
      </c>
      <c r="B91" s="11" t="s">
        <v>125</v>
      </c>
      <c r="C91" s="10" t="s">
        <v>415</v>
      </c>
      <c r="D91" s="10" t="s">
        <v>432</v>
      </c>
      <c r="E91" s="21" t="s">
        <v>433</v>
      </c>
      <c r="F91" s="13"/>
      <c r="G91" s="13" t="s">
        <v>434</v>
      </c>
      <c r="H91" s="14" t="s">
        <v>434</v>
      </c>
      <c r="I91" s="15" t="s">
        <v>22</v>
      </c>
      <c r="J91" s="15" t="s">
        <v>23</v>
      </c>
      <c r="K91" s="9" t="s">
        <v>408</v>
      </c>
      <c r="L91" s="17" t="s">
        <v>435</v>
      </c>
      <c r="M91" s="9" t="s">
        <v>436</v>
      </c>
      <c r="N91" s="9" t="s">
        <v>437</v>
      </c>
      <c r="O91" s="19"/>
      <c r="P91" s="19"/>
      <c r="Q91" s="19"/>
      <c r="R91" s="19"/>
      <c r="S91" s="19"/>
      <c r="T91" s="19"/>
      <c r="U91" s="19"/>
      <c r="V91" s="19"/>
      <c r="W91" s="19"/>
      <c r="X91" s="19"/>
      <c r="Y91" s="19"/>
      <c r="Z91" s="19"/>
    </row>
    <row r="92">
      <c r="A92" s="10">
        <v>828.0</v>
      </c>
      <c r="B92" s="11" t="s">
        <v>17</v>
      </c>
      <c r="C92" s="9" t="s">
        <v>18</v>
      </c>
      <c r="D92" s="9" t="s">
        <v>438</v>
      </c>
      <c r="E92" s="12" t="s">
        <v>439</v>
      </c>
      <c r="F92" s="13"/>
      <c r="G92" s="10" t="s">
        <v>440</v>
      </c>
      <c r="H92" s="5" t="s">
        <v>440</v>
      </c>
      <c r="I92" s="15" t="s">
        <v>22</v>
      </c>
      <c r="J92" s="15" t="s">
        <v>23</v>
      </c>
      <c r="K92" s="9" t="s">
        <v>408</v>
      </c>
      <c r="L92" s="17" t="s">
        <v>441</v>
      </c>
      <c r="M92" s="9" t="s">
        <v>442</v>
      </c>
      <c r="N92" s="9" t="s">
        <v>443</v>
      </c>
      <c r="O92" s="19"/>
      <c r="P92" s="19"/>
      <c r="Q92" s="19"/>
      <c r="R92" s="19"/>
      <c r="S92" s="19"/>
      <c r="T92" s="19"/>
      <c r="U92" s="19"/>
      <c r="V92" s="19"/>
      <c r="W92" s="19"/>
      <c r="X92" s="19"/>
      <c r="Y92" s="19"/>
      <c r="Z92" s="19"/>
    </row>
    <row r="93">
      <c r="A93" s="10">
        <v>836.0</v>
      </c>
      <c r="B93" s="13" t="s">
        <v>125</v>
      </c>
      <c r="C93" s="10" t="s">
        <v>444</v>
      </c>
      <c r="D93" s="10" t="s">
        <v>445</v>
      </c>
      <c r="E93" s="21" t="s">
        <v>446</v>
      </c>
      <c r="F93" s="13"/>
      <c r="G93" s="32" t="s">
        <v>447</v>
      </c>
      <c r="H93" s="31" t="s">
        <v>447</v>
      </c>
      <c r="I93" s="15" t="s">
        <v>22</v>
      </c>
      <c r="J93" s="15" t="s">
        <v>23</v>
      </c>
      <c r="K93" s="9" t="s">
        <v>408</v>
      </c>
      <c r="L93" s="17" t="s">
        <v>448</v>
      </c>
      <c r="M93" s="9" t="s">
        <v>449</v>
      </c>
      <c r="N93" s="9" t="s">
        <v>450</v>
      </c>
      <c r="O93" s="19"/>
      <c r="P93" s="19"/>
      <c r="Q93" s="19"/>
      <c r="R93" s="19"/>
      <c r="S93" s="19"/>
      <c r="T93" s="19"/>
      <c r="U93" s="19"/>
      <c r="V93" s="19"/>
      <c r="W93" s="19"/>
      <c r="X93" s="19"/>
      <c r="Y93" s="19"/>
      <c r="Z93" s="19"/>
    </row>
    <row r="94">
      <c r="A94" s="10">
        <v>844.0</v>
      </c>
      <c r="B94" s="11" t="s">
        <v>125</v>
      </c>
      <c r="C94" s="10" t="s">
        <v>425</v>
      </c>
      <c r="D94" s="10" t="s">
        <v>451</v>
      </c>
      <c r="E94" s="21" t="s">
        <v>452</v>
      </c>
      <c r="F94" s="13"/>
      <c r="G94" s="13" t="s">
        <v>453</v>
      </c>
      <c r="H94" s="31" t="s">
        <v>453</v>
      </c>
      <c r="I94" s="15" t="s">
        <v>22</v>
      </c>
      <c r="J94" s="15" t="s">
        <v>23</v>
      </c>
      <c r="K94" s="9" t="s">
        <v>408</v>
      </c>
      <c r="L94" s="17" t="s">
        <v>454</v>
      </c>
      <c r="M94" s="9" t="s">
        <v>455</v>
      </c>
      <c r="N94" s="9" t="s">
        <v>456</v>
      </c>
      <c r="O94" s="19"/>
      <c r="P94" s="19"/>
      <c r="Q94" s="19"/>
      <c r="R94" s="19"/>
      <c r="S94" s="19"/>
      <c r="T94" s="19"/>
      <c r="U94" s="19"/>
      <c r="V94" s="19"/>
      <c r="W94" s="19"/>
      <c r="X94" s="19"/>
      <c r="Y94" s="19"/>
      <c r="Z94" s="19"/>
    </row>
    <row r="95">
      <c r="A95" s="10">
        <v>850.0</v>
      </c>
      <c r="B95" s="13" t="s">
        <v>125</v>
      </c>
      <c r="C95" s="10" t="s">
        <v>263</v>
      </c>
      <c r="D95" s="10" t="s">
        <v>264</v>
      </c>
      <c r="E95" s="21" t="s">
        <v>265</v>
      </c>
      <c r="F95" s="13"/>
      <c r="G95" s="13" t="s">
        <v>266</v>
      </c>
      <c r="H95" s="31" t="s">
        <v>266</v>
      </c>
      <c r="I95" s="15" t="s">
        <v>22</v>
      </c>
      <c r="J95" s="15" t="s">
        <v>23</v>
      </c>
      <c r="K95" s="9" t="s">
        <v>408</v>
      </c>
      <c r="L95" s="17" t="s">
        <v>457</v>
      </c>
      <c r="M95" s="9" t="s">
        <v>458</v>
      </c>
      <c r="N95" s="9" t="s">
        <v>456</v>
      </c>
      <c r="O95" s="19"/>
      <c r="P95" s="19"/>
      <c r="Q95" s="19"/>
      <c r="R95" s="19"/>
      <c r="S95" s="19"/>
      <c r="T95" s="19"/>
      <c r="U95" s="19"/>
      <c r="V95" s="19"/>
      <c r="W95" s="19"/>
      <c r="X95" s="19"/>
      <c r="Y95" s="19"/>
      <c r="Z95" s="19"/>
    </row>
    <row r="96" ht="63.0" customHeight="1">
      <c r="A96" s="10">
        <v>856.0</v>
      </c>
      <c r="B96" s="11" t="s">
        <v>125</v>
      </c>
      <c r="C96" s="9" t="s">
        <v>305</v>
      </c>
      <c r="D96" s="9" t="s">
        <v>459</v>
      </c>
      <c r="E96" s="12" t="s">
        <v>460</v>
      </c>
      <c r="F96" s="13"/>
      <c r="G96" s="10" t="s">
        <v>461</v>
      </c>
      <c r="H96" s="5" t="s">
        <v>461</v>
      </c>
      <c r="I96" s="15" t="s">
        <v>22</v>
      </c>
      <c r="J96" s="15" t="s">
        <v>23</v>
      </c>
      <c r="K96" s="9" t="s">
        <v>408</v>
      </c>
      <c r="L96" s="17" t="s">
        <v>462</v>
      </c>
      <c r="M96" s="9" t="s">
        <v>463</v>
      </c>
      <c r="N96" s="9" t="s">
        <v>464</v>
      </c>
      <c r="O96" s="19"/>
      <c r="P96" s="19"/>
      <c r="Q96" s="19"/>
      <c r="R96" s="19"/>
      <c r="S96" s="19"/>
      <c r="T96" s="19"/>
      <c r="U96" s="19"/>
      <c r="V96" s="19"/>
      <c r="W96" s="19"/>
      <c r="X96" s="19"/>
      <c r="Y96" s="19"/>
      <c r="Z96" s="19"/>
    </row>
    <row r="97">
      <c r="A97" s="10">
        <v>859.0</v>
      </c>
      <c r="B97" s="13" t="s">
        <v>125</v>
      </c>
      <c r="C97" s="10" t="s">
        <v>465</v>
      </c>
      <c r="D97" s="10" t="s">
        <v>466</v>
      </c>
      <c r="E97" s="21" t="s">
        <v>467</v>
      </c>
      <c r="F97" s="13"/>
      <c r="G97" s="13" t="s">
        <v>468</v>
      </c>
      <c r="H97" s="14" t="s">
        <v>468</v>
      </c>
      <c r="I97" s="15" t="s">
        <v>22</v>
      </c>
      <c r="J97" s="15" t="s">
        <v>23</v>
      </c>
      <c r="K97" s="9" t="s">
        <v>408</v>
      </c>
      <c r="L97" s="17" t="s">
        <v>469</v>
      </c>
      <c r="M97" s="9" t="s">
        <v>470</v>
      </c>
      <c r="N97" s="9" t="s">
        <v>471</v>
      </c>
      <c r="O97" s="19"/>
      <c r="P97" s="19"/>
      <c r="Q97" s="19"/>
      <c r="R97" s="19"/>
      <c r="S97" s="19"/>
      <c r="T97" s="19"/>
      <c r="U97" s="19"/>
      <c r="V97" s="19"/>
      <c r="W97" s="19"/>
      <c r="X97" s="19"/>
      <c r="Y97" s="19"/>
      <c r="Z97" s="19"/>
    </row>
    <row r="98">
      <c r="A98" s="10">
        <v>863.0</v>
      </c>
      <c r="B98" s="11" t="s">
        <v>125</v>
      </c>
      <c r="C98" s="9" t="s">
        <v>305</v>
      </c>
      <c r="D98" s="9" t="s">
        <v>472</v>
      </c>
      <c r="E98" s="12" t="s">
        <v>473</v>
      </c>
      <c r="F98" s="9"/>
      <c r="G98" s="13" t="s">
        <v>474</v>
      </c>
      <c r="H98" s="14" t="s">
        <v>474</v>
      </c>
      <c r="I98" s="15" t="s">
        <v>22</v>
      </c>
      <c r="J98" s="15" t="s">
        <v>23</v>
      </c>
      <c r="K98" s="9" t="s">
        <v>408</v>
      </c>
      <c r="L98" s="17" t="s">
        <v>475</v>
      </c>
      <c r="M98" s="9" t="s">
        <v>476</v>
      </c>
      <c r="N98" s="9" t="s">
        <v>477</v>
      </c>
      <c r="O98" s="19"/>
      <c r="P98" s="19"/>
      <c r="Q98" s="19"/>
      <c r="R98" s="19"/>
      <c r="S98" s="19"/>
      <c r="T98" s="19"/>
      <c r="U98" s="19"/>
      <c r="V98" s="19"/>
      <c r="W98" s="19"/>
      <c r="X98" s="19"/>
      <c r="Y98" s="19"/>
      <c r="Z98" s="19"/>
    </row>
    <row r="99">
      <c r="A99" s="10">
        <v>755.0</v>
      </c>
      <c r="B99" s="11" t="s">
        <v>125</v>
      </c>
      <c r="C99" s="9" t="s">
        <v>305</v>
      </c>
      <c r="D99" s="13" t="s">
        <v>478</v>
      </c>
      <c r="E99" s="12" t="s">
        <v>479</v>
      </c>
      <c r="F99" s="9"/>
      <c r="G99" s="13" t="s">
        <v>480</v>
      </c>
      <c r="H99" s="14" t="s">
        <v>480</v>
      </c>
      <c r="I99" s="15" t="s">
        <v>22</v>
      </c>
      <c r="J99" s="15" t="s">
        <v>23</v>
      </c>
      <c r="K99" s="9" t="s">
        <v>481</v>
      </c>
      <c r="L99" s="17" t="s">
        <v>482</v>
      </c>
      <c r="M99" s="9" t="s">
        <v>483</v>
      </c>
      <c r="N99" s="9" t="s">
        <v>484</v>
      </c>
      <c r="O99" s="19"/>
      <c r="P99" s="19"/>
      <c r="Q99" s="19"/>
      <c r="R99" s="19"/>
      <c r="S99" s="19"/>
      <c r="T99" s="19"/>
      <c r="U99" s="19"/>
      <c r="V99" s="19"/>
      <c r="W99" s="19"/>
      <c r="X99" s="19"/>
      <c r="Y99" s="19"/>
      <c r="Z99" s="19"/>
    </row>
    <row r="100">
      <c r="A100" s="10">
        <v>771.0</v>
      </c>
      <c r="B100" s="11" t="s">
        <v>75</v>
      </c>
      <c r="C100" s="9"/>
      <c r="D100" s="9"/>
      <c r="E100" s="9"/>
      <c r="F100" s="13" t="s">
        <v>114</v>
      </c>
      <c r="G100" s="9"/>
      <c r="H100" s="14" t="s">
        <v>115</v>
      </c>
      <c r="I100" s="15" t="s">
        <v>22</v>
      </c>
      <c r="J100" s="28" t="s">
        <v>23</v>
      </c>
      <c r="K100" s="9" t="s">
        <v>481</v>
      </c>
      <c r="L100" s="17" t="s">
        <v>485</v>
      </c>
      <c r="M100" s="9" t="s">
        <v>486</v>
      </c>
      <c r="N100" s="9" t="s">
        <v>487</v>
      </c>
      <c r="O100" s="19"/>
      <c r="P100" s="19"/>
      <c r="Q100" s="19"/>
      <c r="R100" s="19"/>
      <c r="S100" s="19"/>
      <c r="T100" s="19"/>
      <c r="U100" s="19"/>
      <c r="V100" s="19"/>
      <c r="W100" s="19"/>
      <c r="X100" s="19"/>
      <c r="Y100" s="19"/>
      <c r="Z100" s="19"/>
    </row>
    <row r="101">
      <c r="A101" s="10">
        <v>867.0</v>
      </c>
      <c r="B101" s="11" t="s">
        <v>75</v>
      </c>
      <c r="C101" s="9"/>
      <c r="D101" s="9"/>
      <c r="E101" s="9"/>
      <c r="F101" s="13" t="s">
        <v>114</v>
      </c>
      <c r="G101" s="9"/>
      <c r="H101" s="14" t="s">
        <v>115</v>
      </c>
      <c r="I101" s="15" t="s">
        <v>22</v>
      </c>
      <c r="J101" s="28" t="s">
        <v>23</v>
      </c>
      <c r="K101" s="9" t="s">
        <v>481</v>
      </c>
      <c r="L101" s="17" t="s">
        <v>488</v>
      </c>
      <c r="M101" s="9" t="s">
        <v>489</v>
      </c>
      <c r="N101" s="9" t="s">
        <v>490</v>
      </c>
      <c r="O101" s="19"/>
      <c r="P101" s="19"/>
      <c r="Q101" s="19"/>
      <c r="R101" s="19"/>
      <c r="S101" s="19"/>
      <c r="T101" s="19"/>
      <c r="U101" s="19"/>
      <c r="V101" s="19"/>
      <c r="W101" s="19"/>
      <c r="X101" s="19"/>
      <c r="Y101" s="19"/>
      <c r="Z101" s="19"/>
    </row>
    <row r="102">
      <c r="A102" s="10">
        <v>733.0</v>
      </c>
      <c r="B102" s="11" t="s">
        <v>75</v>
      </c>
      <c r="C102" s="9" t="s">
        <v>76</v>
      </c>
      <c r="D102" s="9" t="s">
        <v>77</v>
      </c>
      <c r="E102" s="12" t="s">
        <v>78</v>
      </c>
      <c r="F102" s="9"/>
      <c r="G102" s="13" t="s">
        <v>79</v>
      </c>
      <c r="H102" s="14" t="s">
        <v>79</v>
      </c>
      <c r="I102" s="15" t="s">
        <v>22</v>
      </c>
      <c r="J102" s="15" t="s">
        <v>80</v>
      </c>
      <c r="K102" s="9" t="s">
        <v>491</v>
      </c>
      <c r="L102" s="17" t="s">
        <v>492</v>
      </c>
      <c r="M102" s="9" t="s">
        <v>493</v>
      </c>
      <c r="N102" s="9" t="s">
        <v>494</v>
      </c>
      <c r="O102" s="19"/>
      <c r="P102" s="19"/>
      <c r="Q102" s="19"/>
      <c r="R102" s="19"/>
      <c r="S102" s="19"/>
      <c r="T102" s="19"/>
      <c r="U102" s="19"/>
      <c r="V102" s="19"/>
      <c r="W102" s="19"/>
      <c r="X102" s="19"/>
      <c r="Y102" s="19"/>
      <c r="Z102" s="19"/>
    </row>
    <row r="103">
      <c r="A103" s="10">
        <v>627.0</v>
      </c>
      <c r="B103" s="11" t="s">
        <v>17</v>
      </c>
      <c r="C103" s="9" t="s">
        <v>495</v>
      </c>
      <c r="D103" s="9" t="s">
        <v>496</v>
      </c>
      <c r="E103" s="12" t="s">
        <v>497</v>
      </c>
      <c r="F103" s="19"/>
      <c r="G103" s="13" t="s">
        <v>498</v>
      </c>
      <c r="H103" s="14" t="s">
        <v>498</v>
      </c>
      <c r="I103" s="15" t="s">
        <v>22</v>
      </c>
      <c r="J103" s="13" t="s">
        <v>163</v>
      </c>
      <c r="K103" s="30" t="s">
        <v>499</v>
      </c>
      <c r="L103" s="17" t="s">
        <v>500</v>
      </c>
      <c r="M103" s="30" t="s">
        <v>501</v>
      </c>
      <c r="N103" s="30" t="s">
        <v>502</v>
      </c>
      <c r="O103" s="19"/>
      <c r="P103" s="19"/>
      <c r="Q103" s="19"/>
      <c r="R103" s="19"/>
      <c r="S103" s="19"/>
      <c r="T103" s="19"/>
      <c r="U103" s="19"/>
      <c r="V103" s="19"/>
      <c r="W103" s="19"/>
      <c r="X103" s="19"/>
      <c r="Y103" s="19"/>
      <c r="Z103" s="19"/>
    </row>
    <row r="104">
      <c r="A104" s="10">
        <v>641.0</v>
      </c>
      <c r="B104" s="11" t="s">
        <v>17</v>
      </c>
      <c r="C104" s="9" t="s">
        <v>495</v>
      </c>
      <c r="D104" s="9" t="s">
        <v>496</v>
      </c>
      <c r="E104" s="12" t="s">
        <v>497</v>
      </c>
      <c r="F104" s="19"/>
      <c r="G104" s="13" t="s">
        <v>498</v>
      </c>
      <c r="H104" s="14" t="s">
        <v>498</v>
      </c>
      <c r="I104" s="15" t="s">
        <v>22</v>
      </c>
      <c r="J104" s="13" t="s">
        <v>163</v>
      </c>
      <c r="K104" s="30" t="s">
        <v>499</v>
      </c>
      <c r="L104" s="17" t="s">
        <v>503</v>
      </c>
      <c r="M104" s="30" t="s">
        <v>504</v>
      </c>
      <c r="N104" s="30" t="s">
        <v>505</v>
      </c>
      <c r="O104" s="19"/>
      <c r="P104" s="19"/>
      <c r="Q104" s="19"/>
      <c r="R104" s="19"/>
      <c r="S104" s="19"/>
      <c r="T104" s="19"/>
      <c r="U104" s="19"/>
      <c r="V104" s="19"/>
      <c r="W104" s="19"/>
      <c r="X104" s="19"/>
      <c r="Y104" s="19"/>
      <c r="Z104" s="19"/>
    </row>
    <row r="105">
      <c r="A105" s="10">
        <v>667.0</v>
      </c>
      <c r="B105" s="11" t="s">
        <v>17</v>
      </c>
      <c r="C105" s="9" t="s">
        <v>495</v>
      </c>
      <c r="D105" s="9" t="s">
        <v>506</v>
      </c>
      <c r="E105" s="12" t="s">
        <v>507</v>
      </c>
      <c r="F105" s="9"/>
      <c r="G105" s="13" t="s">
        <v>508</v>
      </c>
      <c r="H105" s="31" t="s">
        <v>508</v>
      </c>
      <c r="I105" s="15" t="s">
        <v>22</v>
      </c>
      <c r="J105" s="13" t="s">
        <v>163</v>
      </c>
      <c r="K105" s="30" t="s">
        <v>499</v>
      </c>
      <c r="L105" s="17" t="s">
        <v>509</v>
      </c>
      <c r="M105" s="35" t="s">
        <v>510</v>
      </c>
      <c r="N105" s="30" t="s">
        <v>511</v>
      </c>
      <c r="O105" s="19"/>
      <c r="P105" s="19"/>
      <c r="Q105" s="19"/>
      <c r="R105" s="19"/>
      <c r="S105" s="19"/>
      <c r="T105" s="19"/>
      <c r="U105" s="19"/>
      <c r="V105" s="19"/>
      <c r="W105" s="19"/>
      <c r="X105" s="19"/>
      <c r="Y105" s="19"/>
      <c r="Z105" s="19"/>
    </row>
    <row r="106">
      <c r="A106" s="10">
        <v>689.0</v>
      </c>
      <c r="B106" s="11" t="s">
        <v>17</v>
      </c>
      <c r="C106" s="9"/>
      <c r="D106" s="9"/>
      <c r="E106" s="9"/>
      <c r="F106" s="13" t="s">
        <v>114</v>
      </c>
      <c r="G106" s="9"/>
      <c r="H106" s="14"/>
      <c r="I106" s="15" t="s">
        <v>22</v>
      </c>
      <c r="J106" s="13" t="s">
        <v>163</v>
      </c>
      <c r="K106" s="30" t="s">
        <v>499</v>
      </c>
      <c r="L106" s="17" t="s">
        <v>512</v>
      </c>
      <c r="M106" s="36" t="s">
        <v>513</v>
      </c>
      <c r="N106" s="9"/>
      <c r="O106" s="19"/>
      <c r="P106" s="19"/>
      <c r="Q106" s="19"/>
      <c r="R106" s="19"/>
      <c r="S106" s="19"/>
      <c r="T106" s="19"/>
      <c r="U106" s="19"/>
      <c r="V106" s="19"/>
      <c r="W106" s="19"/>
      <c r="X106" s="19"/>
      <c r="Y106" s="19"/>
      <c r="Z106" s="19"/>
    </row>
    <row r="107">
      <c r="A107" s="10">
        <v>758.0</v>
      </c>
      <c r="B107" s="11" t="s">
        <v>17</v>
      </c>
      <c r="C107" s="9"/>
      <c r="D107" s="9"/>
      <c r="E107" s="9"/>
      <c r="F107" s="13" t="s">
        <v>114</v>
      </c>
      <c r="G107" s="9"/>
      <c r="H107" s="14"/>
      <c r="I107" s="15" t="s">
        <v>22</v>
      </c>
      <c r="J107" s="13" t="s">
        <v>163</v>
      </c>
      <c r="K107" s="30" t="s">
        <v>499</v>
      </c>
      <c r="L107" s="17" t="s">
        <v>514</v>
      </c>
      <c r="M107" s="30" t="s">
        <v>515</v>
      </c>
      <c r="N107" s="9"/>
      <c r="O107" s="19"/>
      <c r="P107" s="19"/>
      <c r="Q107" s="19"/>
      <c r="R107" s="19"/>
      <c r="S107" s="19"/>
      <c r="T107" s="19"/>
      <c r="U107" s="19"/>
      <c r="V107" s="19"/>
      <c r="W107" s="19"/>
      <c r="X107" s="19"/>
      <c r="Y107" s="19"/>
      <c r="Z107" s="19"/>
    </row>
    <row r="108">
      <c r="A108" s="10">
        <v>767.0</v>
      </c>
      <c r="B108" s="11" t="s">
        <v>75</v>
      </c>
      <c r="C108" s="9"/>
      <c r="D108" s="9"/>
      <c r="E108" s="9"/>
      <c r="F108" s="13" t="s">
        <v>114</v>
      </c>
      <c r="G108" s="9"/>
      <c r="H108" s="14" t="s">
        <v>115</v>
      </c>
      <c r="I108" s="15" t="s">
        <v>22</v>
      </c>
      <c r="J108" s="28" t="s">
        <v>23</v>
      </c>
      <c r="K108" s="9" t="s">
        <v>516</v>
      </c>
      <c r="L108" s="17" t="s">
        <v>517</v>
      </c>
      <c r="M108" s="9" t="s">
        <v>518</v>
      </c>
      <c r="N108" s="9" t="s">
        <v>519</v>
      </c>
      <c r="O108" s="19"/>
      <c r="P108" s="19"/>
      <c r="Q108" s="19"/>
      <c r="R108" s="19"/>
      <c r="S108" s="19"/>
      <c r="T108" s="19"/>
      <c r="U108" s="19"/>
      <c r="V108" s="19"/>
      <c r="W108" s="19"/>
      <c r="X108" s="19"/>
      <c r="Y108" s="19"/>
      <c r="Z108" s="19"/>
    </row>
    <row r="109">
      <c r="A109" s="10">
        <v>786.0</v>
      </c>
      <c r="B109" s="13" t="s">
        <v>125</v>
      </c>
      <c r="C109" s="10" t="s">
        <v>126</v>
      </c>
      <c r="D109" s="10" t="s">
        <v>520</v>
      </c>
      <c r="E109" s="21" t="s">
        <v>521</v>
      </c>
      <c r="F109" s="13"/>
      <c r="G109" s="13" t="s">
        <v>522</v>
      </c>
      <c r="H109" s="31" t="s">
        <v>522</v>
      </c>
      <c r="I109" s="15" t="s">
        <v>22</v>
      </c>
      <c r="J109" s="15" t="s">
        <v>23</v>
      </c>
      <c r="K109" s="9" t="s">
        <v>516</v>
      </c>
      <c r="L109" s="17" t="s">
        <v>523</v>
      </c>
      <c r="M109" s="9" t="s">
        <v>524</v>
      </c>
      <c r="N109" s="9" t="s">
        <v>525</v>
      </c>
      <c r="O109" s="19"/>
      <c r="P109" s="19"/>
      <c r="Q109" s="19"/>
      <c r="R109" s="19"/>
      <c r="S109" s="19"/>
      <c r="T109" s="19"/>
      <c r="U109" s="19"/>
      <c r="V109" s="19"/>
      <c r="W109" s="19"/>
      <c r="X109" s="19"/>
      <c r="Y109" s="19"/>
      <c r="Z109" s="19"/>
    </row>
    <row r="110" ht="150.0" customHeight="1">
      <c r="A110" s="10">
        <v>864.0</v>
      </c>
      <c r="B110" s="11" t="s">
        <v>75</v>
      </c>
      <c r="C110" s="9"/>
      <c r="D110" s="9"/>
      <c r="E110" s="9"/>
      <c r="F110" s="13" t="s">
        <v>114</v>
      </c>
      <c r="G110" s="9"/>
      <c r="H110" s="14" t="s">
        <v>115</v>
      </c>
      <c r="I110" s="15" t="s">
        <v>22</v>
      </c>
      <c r="J110" s="28" t="s">
        <v>23</v>
      </c>
      <c r="K110" s="9" t="s">
        <v>516</v>
      </c>
      <c r="L110" s="17" t="s">
        <v>526</v>
      </c>
      <c r="M110" s="9" t="s">
        <v>527</v>
      </c>
      <c r="N110" s="9" t="s">
        <v>528</v>
      </c>
      <c r="O110" s="19"/>
      <c r="P110" s="19"/>
      <c r="Q110" s="19"/>
      <c r="R110" s="19"/>
      <c r="S110" s="19"/>
      <c r="T110" s="19"/>
      <c r="U110" s="19"/>
      <c r="V110" s="19"/>
      <c r="W110" s="19"/>
      <c r="X110" s="19"/>
      <c r="Y110" s="19"/>
      <c r="Z110" s="19"/>
    </row>
    <row r="111">
      <c r="A111" s="10">
        <v>654.0</v>
      </c>
      <c r="B111" s="11" t="s">
        <v>75</v>
      </c>
      <c r="C111" s="9" t="s">
        <v>76</v>
      </c>
      <c r="D111" s="9" t="s">
        <v>168</v>
      </c>
      <c r="E111" s="12" t="s">
        <v>169</v>
      </c>
      <c r="F111" s="9"/>
      <c r="G111" s="13" t="s">
        <v>170</v>
      </c>
      <c r="H111" s="14" t="s">
        <v>170</v>
      </c>
      <c r="I111" s="15" t="s">
        <v>22</v>
      </c>
      <c r="J111" s="15" t="s">
        <v>80</v>
      </c>
      <c r="K111" s="9" t="s">
        <v>529</v>
      </c>
      <c r="L111" s="17" t="s">
        <v>530</v>
      </c>
      <c r="M111" s="9" t="s">
        <v>531</v>
      </c>
      <c r="N111" s="9" t="s">
        <v>532</v>
      </c>
      <c r="O111" s="19"/>
      <c r="P111" s="19"/>
      <c r="Q111" s="19"/>
      <c r="R111" s="19"/>
      <c r="S111" s="19"/>
      <c r="T111" s="19"/>
      <c r="U111" s="19"/>
      <c r="V111" s="19"/>
      <c r="W111" s="19"/>
      <c r="X111" s="19"/>
      <c r="Y111" s="19"/>
      <c r="Z111" s="19"/>
    </row>
    <row r="112">
      <c r="A112" s="10">
        <v>744.0</v>
      </c>
      <c r="B112" s="11" t="s">
        <v>75</v>
      </c>
      <c r="C112" s="9" t="s">
        <v>76</v>
      </c>
      <c r="D112" s="9" t="s">
        <v>168</v>
      </c>
      <c r="E112" s="12" t="s">
        <v>169</v>
      </c>
      <c r="F112" s="9"/>
      <c r="G112" s="13" t="s">
        <v>170</v>
      </c>
      <c r="H112" s="14" t="s">
        <v>170</v>
      </c>
      <c r="I112" s="15" t="s">
        <v>22</v>
      </c>
      <c r="J112" s="15" t="s">
        <v>80</v>
      </c>
      <c r="K112" s="9" t="s">
        <v>529</v>
      </c>
      <c r="L112" s="17" t="s">
        <v>533</v>
      </c>
      <c r="M112" s="9" t="s">
        <v>534</v>
      </c>
      <c r="N112" s="9"/>
      <c r="O112" s="19"/>
      <c r="P112" s="19"/>
      <c r="Q112" s="19"/>
      <c r="R112" s="19"/>
      <c r="S112" s="19"/>
      <c r="T112" s="19"/>
      <c r="U112" s="19"/>
      <c r="V112" s="19"/>
      <c r="W112" s="19"/>
      <c r="X112" s="19"/>
      <c r="Y112" s="19"/>
      <c r="Z112" s="19"/>
    </row>
    <row r="113">
      <c r="A113" s="10">
        <v>653.0</v>
      </c>
      <c r="B113" s="11" t="s">
        <v>75</v>
      </c>
      <c r="C113" s="9" t="s">
        <v>76</v>
      </c>
      <c r="D113" s="9" t="s">
        <v>168</v>
      </c>
      <c r="E113" s="12" t="s">
        <v>169</v>
      </c>
      <c r="F113" s="9"/>
      <c r="G113" s="13" t="s">
        <v>170</v>
      </c>
      <c r="H113" s="14" t="s">
        <v>170</v>
      </c>
      <c r="I113" s="15" t="s">
        <v>22</v>
      </c>
      <c r="J113" s="15" t="s">
        <v>80</v>
      </c>
      <c r="K113" s="9" t="s">
        <v>535</v>
      </c>
      <c r="L113" s="17" t="s">
        <v>536</v>
      </c>
      <c r="M113" s="9" t="s">
        <v>537</v>
      </c>
      <c r="N113" s="9" t="s">
        <v>538</v>
      </c>
      <c r="O113" s="19"/>
      <c r="P113" s="19"/>
      <c r="Q113" s="19"/>
      <c r="R113" s="19"/>
      <c r="S113" s="19"/>
      <c r="T113" s="19"/>
      <c r="U113" s="19"/>
      <c r="V113" s="19"/>
      <c r="W113" s="19"/>
      <c r="X113" s="19"/>
      <c r="Y113" s="19"/>
      <c r="Z113" s="19"/>
    </row>
    <row r="114">
      <c r="A114" s="10">
        <v>677.0</v>
      </c>
      <c r="B114" s="11" t="s">
        <v>17</v>
      </c>
      <c r="C114" s="9"/>
      <c r="D114" s="9"/>
      <c r="E114" s="9"/>
      <c r="F114" s="13" t="s">
        <v>114</v>
      </c>
      <c r="G114" s="9"/>
      <c r="H114" s="14"/>
      <c r="I114" s="15" t="s">
        <v>22</v>
      </c>
      <c r="J114" s="15" t="s">
        <v>80</v>
      </c>
      <c r="K114" s="9" t="s">
        <v>535</v>
      </c>
      <c r="L114" s="17" t="s">
        <v>539</v>
      </c>
      <c r="M114" s="9" t="s">
        <v>540</v>
      </c>
      <c r="N114" s="9" t="s">
        <v>541</v>
      </c>
      <c r="O114" s="19"/>
      <c r="P114" s="19"/>
      <c r="Q114" s="19"/>
      <c r="R114" s="19"/>
      <c r="S114" s="19"/>
      <c r="T114" s="19"/>
      <c r="U114" s="19"/>
      <c r="V114" s="19"/>
      <c r="W114" s="19"/>
      <c r="X114" s="19"/>
      <c r="Y114" s="19"/>
      <c r="Z114" s="19"/>
    </row>
    <row r="115">
      <c r="A115" s="10">
        <v>697.0</v>
      </c>
      <c r="B115" s="11" t="s">
        <v>75</v>
      </c>
      <c r="C115" s="9" t="s">
        <v>76</v>
      </c>
      <c r="D115" s="9" t="s">
        <v>168</v>
      </c>
      <c r="E115" s="12" t="s">
        <v>169</v>
      </c>
      <c r="F115" s="9"/>
      <c r="G115" s="13" t="s">
        <v>170</v>
      </c>
      <c r="H115" s="14" t="s">
        <v>170</v>
      </c>
      <c r="I115" s="15" t="s">
        <v>22</v>
      </c>
      <c r="J115" s="15" t="s">
        <v>80</v>
      </c>
      <c r="K115" s="9" t="s">
        <v>535</v>
      </c>
      <c r="L115" s="17" t="s">
        <v>542</v>
      </c>
      <c r="M115" s="9" t="s">
        <v>543</v>
      </c>
      <c r="N115" s="9" t="s">
        <v>544</v>
      </c>
      <c r="O115" s="19"/>
      <c r="P115" s="19"/>
      <c r="Q115" s="19"/>
      <c r="R115" s="19"/>
      <c r="S115" s="19"/>
      <c r="T115" s="19"/>
      <c r="U115" s="19"/>
      <c r="V115" s="19"/>
      <c r="W115" s="19"/>
      <c r="X115" s="19"/>
      <c r="Y115" s="19"/>
      <c r="Z115" s="19"/>
    </row>
    <row r="116">
      <c r="A116" s="10">
        <v>709.0</v>
      </c>
      <c r="B116" s="11" t="s">
        <v>75</v>
      </c>
      <c r="C116" s="9" t="s">
        <v>76</v>
      </c>
      <c r="D116" s="9" t="s">
        <v>168</v>
      </c>
      <c r="E116" s="12" t="s">
        <v>169</v>
      </c>
      <c r="F116" s="9"/>
      <c r="G116" s="13" t="s">
        <v>170</v>
      </c>
      <c r="H116" s="14" t="s">
        <v>170</v>
      </c>
      <c r="I116" s="15" t="s">
        <v>22</v>
      </c>
      <c r="J116" s="15" t="s">
        <v>80</v>
      </c>
      <c r="K116" s="9" t="s">
        <v>535</v>
      </c>
      <c r="L116" s="17" t="s">
        <v>545</v>
      </c>
      <c r="M116" s="9" t="s">
        <v>546</v>
      </c>
      <c r="N116" s="9" t="s">
        <v>547</v>
      </c>
      <c r="O116" s="19"/>
      <c r="P116" s="19"/>
      <c r="Q116" s="19"/>
      <c r="R116" s="19"/>
      <c r="S116" s="19"/>
      <c r="T116" s="19"/>
      <c r="U116" s="19"/>
      <c r="V116" s="19"/>
      <c r="W116" s="19"/>
      <c r="X116" s="19"/>
      <c r="Y116" s="19"/>
      <c r="Z116" s="19"/>
    </row>
    <row r="117">
      <c r="A117" s="10">
        <v>717.0</v>
      </c>
      <c r="B117" s="11" t="s">
        <v>75</v>
      </c>
      <c r="C117" s="9" t="s">
        <v>76</v>
      </c>
      <c r="D117" s="9" t="s">
        <v>168</v>
      </c>
      <c r="E117" s="12" t="s">
        <v>169</v>
      </c>
      <c r="F117" s="9"/>
      <c r="G117" s="13" t="s">
        <v>170</v>
      </c>
      <c r="H117" s="14" t="s">
        <v>170</v>
      </c>
      <c r="I117" s="15" t="s">
        <v>22</v>
      </c>
      <c r="J117" s="15" t="s">
        <v>80</v>
      </c>
      <c r="K117" s="9" t="s">
        <v>535</v>
      </c>
      <c r="L117" s="17" t="s">
        <v>548</v>
      </c>
      <c r="M117" s="9" t="s">
        <v>549</v>
      </c>
      <c r="N117" s="9" t="s">
        <v>550</v>
      </c>
      <c r="O117" s="19"/>
      <c r="P117" s="19"/>
      <c r="Q117" s="19"/>
      <c r="R117" s="19"/>
      <c r="S117" s="19"/>
      <c r="T117" s="19"/>
      <c r="U117" s="19"/>
      <c r="V117" s="19"/>
      <c r="W117" s="19"/>
      <c r="X117" s="19"/>
      <c r="Y117" s="19"/>
      <c r="Z117" s="19"/>
    </row>
    <row r="118">
      <c r="A118" s="10">
        <v>722.0</v>
      </c>
      <c r="B118" s="11" t="s">
        <v>75</v>
      </c>
      <c r="C118" s="9" t="s">
        <v>76</v>
      </c>
      <c r="D118" s="9" t="s">
        <v>168</v>
      </c>
      <c r="E118" s="12" t="s">
        <v>169</v>
      </c>
      <c r="F118" s="9"/>
      <c r="G118" s="13" t="s">
        <v>170</v>
      </c>
      <c r="H118" s="14" t="s">
        <v>170</v>
      </c>
      <c r="I118" s="15" t="s">
        <v>22</v>
      </c>
      <c r="J118" s="15" t="s">
        <v>80</v>
      </c>
      <c r="K118" s="9" t="s">
        <v>535</v>
      </c>
      <c r="L118" s="17" t="s">
        <v>551</v>
      </c>
      <c r="M118" s="9" t="s">
        <v>552</v>
      </c>
      <c r="N118" s="9" t="s">
        <v>553</v>
      </c>
      <c r="O118" s="19"/>
      <c r="P118" s="19"/>
      <c r="Q118" s="19"/>
      <c r="R118" s="19"/>
      <c r="S118" s="19"/>
      <c r="T118" s="19"/>
      <c r="U118" s="19"/>
      <c r="V118" s="19"/>
      <c r="W118" s="19"/>
      <c r="X118" s="19"/>
      <c r="Y118" s="19"/>
      <c r="Z118" s="19"/>
    </row>
    <row r="119">
      <c r="A119" s="10">
        <v>743.0</v>
      </c>
      <c r="B119" s="11" t="s">
        <v>75</v>
      </c>
      <c r="C119" s="9" t="s">
        <v>76</v>
      </c>
      <c r="D119" s="9" t="s">
        <v>168</v>
      </c>
      <c r="E119" s="12" t="s">
        <v>169</v>
      </c>
      <c r="F119" s="9"/>
      <c r="G119" s="13" t="s">
        <v>170</v>
      </c>
      <c r="H119" s="14" t="s">
        <v>170</v>
      </c>
      <c r="I119" s="15" t="s">
        <v>22</v>
      </c>
      <c r="J119" s="15" t="s">
        <v>80</v>
      </c>
      <c r="K119" s="9" t="s">
        <v>535</v>
      </c>
      <c r="L119" s="17" t="s">
        <v>554</v>
      </c>
      <c r="M119" s="9" t="s">
        <v>555</v>
      </c>
      <c r="N119" s="9" t="s">
        <v>556</v>
      </c>
      <c r="O119" s="19"/>
      <c r="P119" s="19"/>
      <c r="Q119" s="19"/>
      <c r="R119" s="19"/>
      <c r="S119" s="19"/>
      <c r="T119" s="19"/>
      <c r="U119" s="19"/>
      <c r="V119" s="19"/>
      <c r="W119" s="19"/>
      <c r="X119" s="19"/>
      <c r="Y119" s="19"/>
      <c r="Z119" s="19"/>
    </row>
    <row r="120">
      <c r="A120" s="10">
        <v>757.0</v>
      </c>
      <c r="B120" s="11" t="s">
        <v>17</v>
      </c>
      <c r="C120" s="9" t="s">
        <v>387</v>
      </c>
      <c r="D120" s="9" t="s">
        <v>557</v>
      </c>
      <c r="E120" s="12" t="s">
        <v>558</v>
      </c>
      <c r="F120" s="9"/>
      <c r="G120" s="13" t="s">
        <v>559</v>
      </c>
      <c r="H120" s="14" t="s">
        <v>559</v>
      </c>
      <c r="I120" s="15" t="s">
        <v>22</v>
      </c>
      <c r="J120" s="15" t="s">
        <v>80</v>
      </c>
      <c r="K120" s="9" t="s">
        <v>535</v>
      </c>
      <c r="L120" s="17" t="s">
        <v>560</v>
      </c>
      <c r="M120" s="9" t="s">
        <v>561</v>
      </c>
      <c r="N120" s="9" t="s">
        <v>562</v>
      </c>
      <c r="O120" s="19"/>
      <c r="P120" s="19"/>
      <c r="Q120" s="19"/>
      <c r="R120" s="19"/>
      <c r="S120" s="19"/>
      <c r="T120" s="19"/>
      <c r="U120" s="19"/>
      <c r="V120" s="19"/>
      <c r="W120" s="19"/>
      <c r="X120" s="19"/>
      <c r="Y120" s="19"/>
      <c r="Z120" s="19"/>
    </row>
    <row r="121">
      <c r="A121" s="10">
        <v>763.0</v>
      </c>
      <c r="B121" s="11" t="s">
        <v>75</v>
      </c>
      <c r="C121" s="9" t="s">
        <v>76</v>
      </c>
      <c r="D121" s="9" t="s">
        <v>168</v>
      </c>
      <c r="E121" s="12" t="s">
        <v>169</v>
      </c>
      <c r="F121" s="9"/>
      <c r="G121" s="13" t="s">
        <v>170</v>
      </c>
      <c r="H121" s="14" t="s">
        <v>170</v>
      </c>
      <c r="I121" s="15" t="s">
        <v>22</v>
      </c>
      <c r="J121" s="15" t="s">
        <v>80</v>
      </c>
      <c r="K121" s="9" t="s">
        <v>535</v>
      </c>
      <c r="L121" s="17" t="s">
        <v>563</v>
      </c>
      <c r="M121" s="9" t="s">
        <v>564</v>
      </c>
      <c r="N121" s="9" t="s">
        <v>565</v>
      </c>
      <c r="O121" s="19"/>
      <c r="P121" s="19"/>
      <c r="Q121" s="19"/>
      <c r="R121" s="19"/>
      <c r="S121" s="19"/>
      <c r="T121" s="19"/>
      <c r="U121" s="19"/>
      <c r="V121" s="19"/>
      <c r="W121" s="19"/>
      <c r="X121" s="19"/>
      <c r="Y121" s="19"/>
      <c r="Z121" s="19"/>
    </row>
    <row r="122">
      <c r="A122" s="10">
        <v>647.0</v>
      </c>
      <c r="B122" s="11" t="s">
        <v>17</v>
      </c>
      <c r="C122" s="9"/>
      <c r="D122" s="9"/>
      <c r="E122" s="9"/>
      <c r="F122" s="13" t="s">
        <v>114</v>
      </c>
      <c r="G122" s="9"/>
      <c r="H122" s="14" t="s">
        <v>566</v>
      </c>
      <c r="I122" s="15" t="s">
        <v>22</v>
      </c>
      <c r="J122" s="15" t="s">
        <v>80</v>
      </c>
      <c r="K122" s="9" t="s">
        <v>567</v>
      </c>
      <c r="L122" s="17" t="s">
        <v>568</v>
      </c>
      <c r="M122" s="9" t="s">
        <v>569</v>
      </c>
      <c r="N122" s="9" t="s">
        <v>570</v>
      </c>
      <c r="O122" s="19"/>
      <c r="P122" s="19"/>
      <c r="Q122" s="19"/>
      <c r="R122" s="19"/>
      <c r="S122" s="19"/>
      <c r="T122" s="19"/>
      <c r="U122" s="19"/>
      <c r="V122" s="19"/>
      <c r="W122" s="19"/>
      <c r="X122" s="19"/>
      <c r="Y122" s="19"/>
      <c r="Z122" s="19"/>
    </row>
    <row r="123">
      <c r="A123" s="10">
        <v>672.0</v>
      </c>
      <c r="B123" s="11" t="s">
        <v>75</v>
      </c>
      <c r="C123" s="9" t="s">
        <v>76</v>
      </c>
      <c r="D123" s="9" t="s">
        <v>77</v>
      </c>
      <c r="E123" s="12" t="s">
        <v>78</v>
      </c>
      <c r="F123" s="9"/>
      <c r="G123" s="13" t="s">
        <v>79</v>
      </c>
      <c r="H123" s="14" t="s">
        <v>79</v>
      </c>
      <c r="I123" s="15" t="s">
        <v>22</v>
      </c>
      <c r="J123" s="15" t="s">
        <v>80</v>
      </c>
      <c r="K123" s="9" t="s">
        <v>567</v>
      </c>
      <c r="L123" s="17" t="s">
        <v>571</v>
      </c>
      <c r="M123" s="9" t="s">
        <v>572</v>
      </c>
      <c r="N123" s="9" t="s">
        <v>573</v>
      </c>
      <c r="O123" s="19"/>
      <c r="P123" s="19"/>
      <c r="Q123" s="19"/>
      <c r="R123" s="19"/>
      <c r="S123" s="19"/>
      <c r="T123" s="19"/>
      <c r="U123" s="19"/>
      <c r="V123" s="19"/>
      <c r="W123" s="19"/>
      <c r="X123" s="19"/>
      <c r="Y123" s="19"/>
      <c r="Z123" s="19"/>
    </row>
    <row r="124">
      <c r="A124" s="10">
        <v>692.0</v>
      </c>
      <c r="B124" s="11" t="s">
        <v>75</v>
      </c>
      <c r="C124" s="9" t="s">
        <v>76</v>
      </c>
      <c r="D124" s="9" t="s">
        <v>77</v>
      </c>
      <c r="E124" s="12" t="s">
        <v>78</v>
      </c>
      <c r="F124" s="9"/>
      <c r="G124" s="13" t="s">
        <v>79</v>
      </c>
      <c r="H124" s="14" t="s">
        <v>79</v>
      </c>
      <c r="I124" s="15" t="s">
        <v>22</v>
      </c>
      <c r="J124" s="15" t="s">
        <v>80</v>
      </c>
      <c r="K124" s="9" t="s">
        <v>567</v>
      </c>
      <c r="L124" s="17" t="s">
        <v>574</v>
      </c>
      <c r="M124" s="9" t="s">
        <v>575</v>
      </c>
      <c r="N124" s="9" t="s">
        <v>576</v>
      </c>
      <c r="O124" s="19"/>
      <c r="P124" s="19"/>
      <c r="Q124" s="19"/>
      <c r="R124" s="19"/>
      <c r="S124" s="19"/>
      <c r="T124" s="19"/>
      <c r="U124" s="19"/>
      <c r="V124" s="19"/>
      <c r="W124" s="19"/>
      <c r="X124" s="19"/>
      <c r="Y124" s="19"/>
      <c r="Z124" s="19"/>
    </row>
    <row r="125">
      <c r="A125" s="10">
        <v>705.0</v>
      </c>
      <c r="B125" s="11" t="s">
        <v>75</v>
      </c>
      <c r="C125" s="9" t="s">
        <v>76</v>
      </c>
      <c r="D125" s="9" t="s">
        <v>85</v>
      </c>
      <c r="E125" s="12" t="s">
        <v>86</v>
      </c>
      <c r="F125" s="9"/>
      <c r="G125" s="13" t="s">
        <v>87</v>
      </c>
      <c r="H125" s="14" t="s">
        <v>87</v>
      </c>
      <c r="I125" s="15" t="s">
        <v>22</v>
      </c>
      <c r="J125" s="15" t="s">
        <v>80</v>
      </c>
      <c r="K125" s="9" t="s">
        <v>567</v>
      </c>
      <c r="L125" s="17" t="s">
        <v>577</v>
      </c>
      <c r="M125" s="9" t="s">
        <v>578</v>
      </c>
      <c r="N125" s="9"/>
      <c r="O125" s="19"/>
      <c r="P125" s="19"/>
      <c r="Q125" s="19"/>
      <c r="R125" s="19"/>
      <c r="S125" s="19"/>
      <c r="T125" s="19"/>
      <c r="U125" s="19"/>
      <c r="V125" s="19"/>
      <c r="W125" s="19"/>
      <c r="X125" s="19"/>
      <c r="Y125" s="19"/>
      <c r="Z125" s="19"/>
    </row>
    <row r="126">
      <c r="A126" s="10">
        <v>714.0</v>
      </c>
      <c r="B126" s="11" t="s">
        <v>75</v>
      </c>
      <c r="C126" s="9" t="s">
        <v>76</v>
      </c>
      <c r="D126" s="9" t="s">
        <v>85</v>
      </c>
      <c r="E126" s="12" t="s">
        <v>86</v>
      </c>
      <c r="F126" s="9"/>
      <c r="G126" s="13" t="s">
        <v>87</v>
      </c>
      <c r="H126" s="14" t="s">
        <v>87</v>
      </c>
      <c r="I126" s="15" t="s">
        <v>22</v>
      </c>
      <c r="J126" s="15" t="s">
        <v>80</v>
      </c>
      <c r="K126" s="9" t="s">
        <v>567</v>
      </c>
      <c r="L126" s="17" t="s">
        <v>579</v>
      </c>
      <c r="M126" s="9" t="s">
        <v>580</v>
      </c>
      <c r="N126" s="9"/>
      <c r="O126" s="19"/>
      <c r="P126" s="19"/>
      <c r="Q126" s="19"/>
      <c r="R126" s="19"/>
      <c r="S126" s="19"/>
      <c r="T126" s="19"/>
      <c r="U126" s="19"/>
      <c r="V126" s="19"/>
      <c r="W126" s="19"/>
      <c r="X126" s="19"/>
      <c r="Y126" s="19"/>
      <c r="Z126" s="19"/>
    </row>
    <row r="127">
      <c r="A127" s="10">
        <v>739.0</v>
      </c>
      <c r="B127" s="11" t="s">
        <v>75</v>
      </c>
      <c r="C127" s="9" t="s">
        <v>76</v>
      </c>
      <c r="D127" s="9" t="s">
        <v>85</v>
      </c>
      <c r="E127" s="12" t="s">
        <v>86</v>
      </c>
      <c r="F127" s="9"/>
      <c r="G127" s="13" t="s">
        <v>87</v>
      </c>
      <c r="H127" s="14" t="s">
        <v>87</v>
      </c>
      <c r="I127" s="15" t="s">
        <v>22</v>
      </c>
      <c r="J127" s="15" t="s">
        <v>80</v>
      </c>
      <c r="K127" s="9" t="s">
        <v>567</v>
      </c>
      <c r="L127" s="17" t="s">
        <v>581</v>
      </c>
      <c r="M127" s="9" t="s">
        <v>582</v>
      </c>
      <c r="N127" s="9" t="s">
        <v>583</v>
      </c>
      <c r="O127" s="19"/>
      <c r="P127" s="19"/>
      <c r="Q127" s="19"/>
      <c r="R127" s="19"/>
      <c r="S127" s="19"/>
      <c r="T127" s="19"/>
      <c r="U127" s="19"/>
      <c r="V127" s="19"/>
      <c r="W127" s="19"/>
      <c r="X127" s="19"/>
      <c r="Y127" s="19"/>
      <c r="Z127" s="19"/>
    </row>
    <row r="128">
      <c r="A128" s="10">
        <v>750.0</v>
      </c>
      <c r="B128" s="11" t="s">
        <v>75</v>
      </c>
      <c r="C128" s="9" t="s">
        <v>76</v>
      </c>
      <c r="D128" s="9" t="s">
        <v>168</v>
      </c>
      <c r="E128" s="12" t="s">
        <v>169</v>
      </c>
      <c r="F128" s="9"/>
      <c r="G128" s="13" t="s">
        <v>170</v>
      </c>
      <c r="H128" s="14" t="s">
        <v>170</v>
      </c>
      <c r="I128" s="15" t="s">
        <v>22</v>
      </c>
      <c r="J128" s="15" t="s">
        <v>80</v>
      </c>
      <c r="K128" s="9" t="s">
        <v>584</v>
      </c>
      <c r="L128" s="17" t="s">
        <v>585</v>
      </c>
      <c r="M128" s="9" t="s">
        <v>586</v>
      </c>
      <c r="N128" s="9"/>
      <c r="O128" s="19"/>
      <c r="P128" s="19"/>
      <c r="Q128" s="19"/>
      <c r="R128" s="19"/>
      <c r="S128" s="19"/>
      <c r="T128" s="19"/>
      <c r="U128" s="19"/>
      <c r="V128" s="19"/>
      <c r="W128" s="19"/>
      <c r="X128" s="19"/>
      <c r="Y128" s="19"/>
      <c r="Z128" s="19"/>
    </row>
    <row r="129">
      <c r="A129" s="10">
        <v>768.0</v>
      </c>
      <c r="B129" s="11" t="s">
        <v>75</v>
      </c>
      <c r="C129" s="9"/>
      <c r="D129" s="9"/>
      <c r="E129" s="9"/>
      <c r="F129" s="13" t="s">
        <v>114</v>
      </c>
      <c r="G129" s="9"/>
      <c r="H129" s="14" t="s">
        <v>115</v>
      </c>
      <c r="I129" s="15" t="s">
        <v>22</v>
      </c>
      <c r="J129" s="28" t="s">
        <v>23</v>
      </c>
      <c r="K129" s="9" t="s">
        <v>587</v>
      </c>
      <c r="L129" s="17" t="s">
        <v>588</v>
      </c>
      <c r="M129" s="9" t="s">
        <v>589</v>
      </c>
      <c r="N129" s="9" t="s">
        <v>590</v>
      </c>
      <c r="O129" s="19"/>
      <c r="P129" s="19"/>
      <c r="Q129" s="19"/>
      <c r="R129" s="19"/>
      <c r="S129" s="19"/>
      <c r="T129" s="19"/>
      <c r="U129" s="19"/>
      <c r="V129" s="19"/>
      <c r="W129" s="19"/>
      <c r="X129" s="19"/>
      <c r="Y129" s="19"/>
      <c r="Z129" s="19"/>
    </row>
    <row r="130">
      <c r="A130" s="10">
        <v>769.0</v>
      </c>
      <c r="B130" s="11" t="s">
        <v>75</v>
      </c>
      <c r="C130" s="9"/>
      <c r="D130" s="9"/>
      <c r="E130" s="9"/>
      <c r="F130" s="13" t="s">
        <v>114</v>
      </c>
      <c r="G130" s="9"/>
      <c r="H130" s="14" t="s">
        <v>115</v>
      </c>
      <c r="I130" s="15" t="s">
        <v>22</v>
      </c>
      <c r="J130" s="28" t="s">
        <v>23</v>
      </c>
      <c r="K130" s="9" t="s">
        <v>587</v>
      </c>
      <c r="L130" s="17" t="s">
        <v>591</v>
      </c>
      <c r="M130" s="9" t="s">
        <v>592</v>
      </c>
      <c r="N130" s="9" t="s">
        <v>593</v>
      </c>
      <c r="O130" s="19"/>
      <c r="P130" s="19"/>
      <c r="Q130" s="19"/>
      <c r="R130" s="19"/>
      <c r="S130" s="19"/>
      <c r="T130" s="19"/>
      <c r="U130" s="19"/>
      <c r="V130" s="19"/>
      <c r="W130" s="19"/>
      <c r="X130" s="19"/>
      <c r="Y130" s="19"/>
      <c r="Z130" s="19"/>
    </row>
    <row r="131">
      <c r="A131" s="10">
        <v>787.0</v>
      </c>
      <c r="B131" s="11" t="s">
        <v>120</v>
      </c>
      <c r="C131" s="9"/>
      <c r="D131" s="9"/>
      <c r="E131" s="9"/>
      <c r="F131" s="13" t="s">
        <v>114</v>
      </c>
      <c r="G131" s="9" t="s">
        <v>594</v>
      </c>
      <c r="H131" s="5" t="s">
        <v>122</v>
      </c>
      <c r="I131" s="15" t="s">
        <v>22</v>
      </c>
      <c r="J131" s="28" t="s">
        <v>23</v>
      </c>
      <c r="K131" s="9" t="s">
        <v>587</v>
      </c>
      <c r="L131" s="17" t="s">
        <v>594</v>
      </c>
      <c r="M131" s="9" t="s">
        <v>595</v>
      </c>
      <c r="N131" s="9" t="s">
        <v>596</v>
      </c>
      <c r="O131" s="19"/>
      <c r="P131" s="19"/>
      <c r="Q131" s="19"/>
      <c r="R131" s="19"/>
      <c r="S131" s="19"/>
      <c r="T131" s="19"/>
      <c r="U131" s="19"/>
      <c r="V131" s="19"/>
      <c r="W131" s="19"/>
      <c r="X131" s="19"/>
      <c r="Y131" s="19"/>
      <c r="Z131" s="19"/>
    </row>
    <row r="132">
      <c r="A132" s="10">
        <v>799.0</v>
      </c>
      <c r="B132" s="11" t="s">
        <v>125</v>
      </c>
      <c r="C132" s="9" t="s">
        <v>305</v>
      </c>
      <c r="D132" s="13" t="s">
        <v>597</v>
      </c>
      <c r="E132" s="12" t="s">
        <v>598</v>
      </c>
      <c r="F132" s="9"/>
      <c r="G132" s="13" t="s">
        <v>599</v>
      </c>
      <c r="H132" s="14" t="s">
        <v>599</v>
      </c>
      <c r="I132" s="15" t="s">
        <v>22</v>
      </c>
      <c r="J132" s="15" t="s">
        <v>23</v>
      </c>
      <c r="K132" s="9" t="s">
        <v>587</v>
      </c>
      <c r="L132" s="17" t="s">
        <v>600</v>
      </c>
      <c r="M132" s="9" t="s">
        <v>601</v>
      </c>
      <c r="N132" s="9" t="s">
        <v>602</v>
      </c>
      <c r="O132" s="19"/>
      <c r="P132" s="19"/>
      <c r="Q132" s="19"/>
      <c r="R132" s="19"/>
      <c r="S132" s="19"/>
      <c r="T132" s="19"/>
      <c r="U132" s="19"/>
      <c r="V132" s="19"/>
      <c r="W132" s="19"/>
      <c r="X132" s="19"/>
      <c r="Y132" s="19"/>
      <c r="Z132" s="19"/>
    </row>
    <row r="133">
      <c r="A133" s="10">
        <v>810.0</v>
      </c>
      <c r="B133" s="11" t="s">
        <v>75</v>
      </c>
      <c r="C133" s="9"/>
      <c r="D133" s="9"/>
      <c r="E133" s="9"/>
      <c r="F133" s="13" t="s">
        <v>114</v>
      </c>
      <c r="G133" s="13"/>
      <c r="H133" s="14" t="s">
        <v>115</v>
      </c>
      <c r="I133" s="15" t="s">
        <v>22</v>
      </c>
      <c r="J133" s="15" t="s">
        <v>23</v>
      </c>
      <c r="K133" s="9" t="s">
        <v>587</v>
      </c>
      <c r="L133" s="17" t="s">
        <v>603</v>
      </c>
      <c r="M133" s="9" t="s">
        <v>604</v>
      </c>
      <c r="N133" s="9" t="s">
        <v>605</v>
      </c>
      <c r="O133" s="19"/>
      <c r="P133" s="19"/>
      <c r="Q133" s="19"/>
      <c r="R133" s="19"/>
      <c r="S133" s="19"/>
      <c r="T133" s="19"/>
      <c r="U133" s="19"/>
      <c r="V133" s="19"/>
      <c r="W133" s="19"/>
      <c r="X133" s="19"/>
      <c r="Y133" s="19"/>
      <c r="Z133" s="19"/>
    </row>
    <row r="134">
      <c r="A134" s="10">
        <v>821.0</v>
      </c>
      <c r="B134" s="11" t="s">
        <v>75</v>
      </c>
      <c r="C134" s="9"/>
      <c r="D134" s="9"/>
      <c r="E134" s="9"/>
      <c r="F134" s="13" t="s">
        <v>114</v>
      </c>
      <c r="G134" s="9"/>
      <c r="H134" s="14" t="s">
        <v>115</v>
      </c>
      <c r="I134" s="15" t="s">
        <v>22</v>
      </c>
      <c r="J134" s="28" t="s">
        <v>23</v>
      </c>
      <c r="K134" s="9" t="s">
        <v>587</v>
      </c>
      <c r="L134" s="17" t="s">
        <v>606</v>
      </c>
      <c r="M134" s="9" t="s">
        <v>607</v>
      </c>
      <c r="N134" s="9" t="s">
        <v>608</v>
      </c>
      <c r="O134" s="9"/>
      <c r="P134" s="9"/>
      <c r="Q134" s="9"/>
      <c r="R134" s="9"/>
      <c r="S134" s="9"/>
      <c r="T134" s="9"/>
      <c r="U134" s="9"/>
      <c r="V134" s="9"/>
      <c r="W134" s="9"/>
      <c r="X134" s="9"/>
      <c r="Y134" s="9"/>
      <c r="Z134" s="9"/>
    </row>
    <row r="135">
      <c r="A135" s="10">
        <v>829.0</v>
      </c>
      <c r="B135" s="13" t="s">
        <v>125</v>
      </c>
      <c r="C135" s="10" t="s">
        <v>126</v>
      </c>
      <c r="D135" s="10" t="s">
        <v>609</v>
      </c>
      <c r="E135" s="21" t="s">
        <v>610</v>
      </c>
      <c r="F135" s="13"/>
      <c r="G135" s="13" t="s">
        <v>611</v>
      </c>
      <c r="H135" s="31" t="s">
        <v>611</v>
      </c>
      <c r="I135" s="15" t="s">
        <v>22</v>
      </c>
      <c r="J135" s="15" t="s">
        <v>23</v>
      </c>
      <c r="K135" s="9" t="s">
        <v>587</v>
      </c>
      <c r="L135" s="17" t="s">
        <v>612</v>
      </c>
      <c r="M135" s="9" t="s">
        <v>613</v>
      </c>
      <c r="N135" s="9" t="s">
        <v>614</v>
      </c>
      <c r="O135" s="9"/>
      <c r="P135" s="9"/>
      <c r="Q135" s="9"/>
      <c r="R135" s="9"/>
      <c r="S135" s="9"/>
      <c r="T135" s="9"/>
      <c r="U135" s="9"/>
      <c r="V135" s="9"/>
      <c r="W135" s="9"/>
      <c r="X135" s="9"/>
      <c r="Y135" s="9"/>
      <c r="Z135" s="9"/>
    </row>
    <row r="136">
      <c r="A136" s="10">
        <v>837.0</v>
      </c>
      <c r="B136" s="11" t="s">
        <v>125</v>
      </c>
      <c r="C136" s="9" t="s">
        <v>305</v>
      </c>
      <c r="D136" s="9" t="s">
        <v>472</v>
      </c>
      <c r="E136" s="12" t="s">
        <v>473</v>
      </c>
      <c r="F136" s="9"/>
      <c r="G136" s="13" t="s">
        <v>474</v>
      </c>
      <c r="H136" s="5" t="s">
        <v>474</v>
      </c>
      <c r="I136" s="15" t="s">
        <v>22</v>
      </c>
      <c r="J136" s="15" t="s">
        <v>23</v>
      </c>
      <c r="K136" s="9" t="s">
        <v>587</v>
      </c>
      <c r="L136" s="17" t="s">
        <v>615</v>
      </c>
      <c r="M136" s="9" t="s">
        <v>616</v>
      </c>
      <c r="N136" s="9" t="s">
        <v>617</v>
      </c>
      <c r="O136" s="9"/>
      <c r="P136" s="9"/>
      <c r="Q136" s="9"/>
      <c r="R136" s="9"/>
      <c r="S136" s="9"/>
      <c r="T136" s="9"/>
      <c r="U136" s="9"/>
      <c r="V136" s="9"/>
      <c r="W136" s="9"/>
      <c r="X136" s="9"/>
      <c r="Y136" s="9"/>
      <c r="Z136" s="9"/>
    </row>
    <row r="137">
      <c r="A137" s="10">
        <v>845.0</v>
      </c>
      <c r="B137" s="11" t="s">
        <v>125</v>
      </c>
      <c r="C137" s="9" t="s">
        <v>305</v>
      </c>
      <c r="D137" s="13" t="s">
        <v>597</v>
      </c>
      <c r="E137" s="12" t="s">
        <v>598</v>
      </c>
      <c r="F137" s="9"/>
      <c r="G137" s="13" t="s">
        <v>599</v>
      </c>
      <c r="H137" s="14" t="s">
        <v>599</v>
      </c>
      <c r="I137" s="15" t="s">
        <v>22</v>
      </c>
      <c r="J137" s="15" t="s">
        <v>23</v>
      </c>
      <c r="K137" s="9" t="s">
        <v>587</v>
      </c>
      <c r="L137" s="17" t="s">
        <v>618</v>
      </c>
      <c r="M137" s="9" t="s">
        <v>619</v>
      </c>
      <c r="N137" s="9" t="s">
        <v>620</v>
      </c>
      <c r="O137" s="9"/>
      <c r="P137" s="9"/>
      <c r="Q137" s="9"/>
      <c r="R137" s="9"/>
      <c r="S137" s="9"/>
      <c r="T137" s="9"/>
      <c r="U137" s="9"/>
      <c r="V137" s="9"/>
      <c r="W137" s="9"/>
      <c r="X137" s="9"/>
      <c r="Y137" s="9"/>
      <c r="Z137" s="9"/>
    </row>
    <row r="138">
      <c r="A138" s="10">
        <v>851.0</v>
      </c>
      <c r="B138" s="11" t="s">
        <v>125</v>
      </c>
      <c r="C138" s="10" t="s">
        <v>425</v>
      </c>
      <c r="D138" s="10" t="s">
        <v>621</v>
      </c>
      <c r="E138" s="21" t="s">
        <v>622</v>
      </c>
      <c r="F138" s="13"/>
      <c r="G138" s="13" t="s">
        <v>623</v>
      </c>
      <c r="H138" s="14" t="s">
        <v>623</v>
      </c>
      <c r="I138" s="15" t="s">
        <v>22</v>
      </c>
      <c r="J138" s="15" t="s">
        <v>23</v>
      </c>
      <c r="K138" s="9" t="s">
        <v>587</v>
      </c>
      <c r="L138" s="17" t="s">
        <v>624</v>
      </c>
      <c r="M138" s="9" t="s">
        <v>625</v>
      </c>
      <c r="N138" s="9" t="s">
        <v>626</v>
      </c>
      <c r="O138" s="9"/>
      <c r="P138" s="9"/>
      <c r="Q138" s="9"/>
      <c r="R138" s="9"/>
      <c r="S138" s="9"/>
      <c r="T138" s="9"/>
      <c r="U138" s="9"/>
      <c r="V138" s="9"/>
      <c r="W138" s="9"/>
      <c r="X138" s="9"/>
      <c r="Y138" s="9"/>
      <c r="Z138" s="9"/>
    </row>
    <row r="139">
      <c r="A139" s="10">
        <v>865.0</v>
      </c>
      <c r="B139" s="11" t="s">
        <v>75</v>
      </c>
      <c r="C139" s="9"/>
      <c r="D139" s="9"/>
      <c r="E139" s="9"/>
      <c r="F139" s="13" t="s">
        <v>114</v>
      </c>
      <c r="G139" s="9"/>
      <c r="H139" s="14" t="s">
        <v>115</v>
      </c>
      <c r="I139" s="15" t="s">
        <v>22</v>
      </c>
      <c r="J139" s="28" t="s">
        <v>23</v>
      </c>
      <c r="K139" s="9" t="s">
        <v>587</v>
      </c>
      <c r="L139" s="17" t="s">
        <v>627</v>
      </c>
      <c r="M139" s="9" t="s">
        <v>628</v>
      </c>
      <c r="N139" s="9" t="s">
        <v>629</v>
      </c>
      <c r="O139" s="9"/>
      <c r="P139" s="9"/>
      <c r="Q139" s="9"/>
      <c r="R139" s="9"/>
      <c r="S139" s="9"/>
      <c r="T139" s="9"/>
      <c r="U139" s="9"/>
      <c r="V139" s="9"/>
      <c r="W139" s="9"/>
      <c r="X139" s="9"/>
      <c r="Y139" s="9"/>
      <c r="Z139" s="9"/>
    </row>
    <row r="140">
      <c r="A140" s="10">
        <v>649.0</v>
      </c>
      <c r="B140" s="11" t="s">
        <v>17</v>
      </c>
      <c r="C140" s="9"/>
      <c r="D140" s="9"/>
      <c r="E140" s="9"/>
      <c r="F140" s="13" t="s">
        <v>114</v>
      </c>
      <c r="G140" s="9"/>
      <c r="H140" s="14" t="s">
        <v>566</v>
      </c>
      <c r="I140" s="15" t="s">
        <v>22</v>
      </c>
      <c r="J140" s="15" t="s">
        <v>80</v>
      </c>
      <c r="K140" s="9" t="s">
        <v>630</v>
      </c>
      <c r="L140" s="17" t="s">
        <v>631</v>
      </c>
      <c r="M140" s="9" t="s">
        <v>632</v>
      </c>
      <c r="N140" s="9" t="s">
        <v>633</v>
      </c>
      <c r="O140" s="9"/>
      <c r="P140" s="9"/>
      <c r="Q140" s="9"/>
      <c r="R140" s="9"/>
      <c r="S140" s="9"/>
      <c r="T140" s="9"/>
      <c r="U140" s="9"/>
      <c r="V140" s="9"/>
      <c r="W140" s="9"/>
      <c r="X140" s="9"/>
      <c r="Y140" s="9"/>
      <c r="Z140" s="9"/>
    </row>
    <row r="141">
      <c r="A141" s="10">
        <v>674.0</v>
      </c>
      <c r="B141" s="11" t="s">
        <v>75</v>
      </c>
      <c r="C141" s="9" t="s">
        <v>76</v>
      </c>
      <c r="D141" s="9" t="s">
        <v>352</v>
      </c>
      <c r="E141" s="12" t="s">
        <v>353</v>
      </c>
      <c r="F141" s="9"/>
      <c r="G141" s="13" t="s">
        <v>354</v>
      </c>
      <c r="H141" s="14" t="s">
        <v>354</v>
      </c>
      <c r="I141" s="15" t="s">
        <v>22</v>
      </c>
      <c r="J141" s="15" t="s">
        <v>80</v>
      </c>
      <c r="K141" s="9" t="s">
        <v>630</v>
      </c>
      <c r="L141" s="17" t="s">
        <v>634</v>
      </c>
      <c r="M141" s="9" t="s">
        <v>635</v>
      </c>
      <c r="N141" s="9" t="s">
        <v>636</v>
      </c>
      <c r="O141" s="9"/>
      <c r="P141" s="9"/>
      <c r="Q141" s="9"/>
      <c r="R141" s="9"/>
      <c r="S141" s="9"/>
      <c r="T141" s="9"/>
      <c r="U141" s="9"/>
      <c r="V141" s="9"/>
      <c r="W141" s="9"/>
      <c r="X141" s="9"/>
      <c r="Y141" s="9"/>
      <c r="Z141" s="9"/>
    </row>
    <row r="142">
      <c r="A142" s="10">
        <v>694.0</v>
      </c>
      <c r="B142" s="11" t="s">
        <v>75</v>
      </c>
      <c r="C142" s="9" t="s">
        <v>76</v>
      </c>
      <c r="D142" s="9" t="s">
        <v>85</v>
      </c>
      <c r="E142" s="12" t="s">
        <v>86</v>
      </c>
      <c r="F142" s="9"/>
      <c r="G142" s="13" t="s">
        <v>87</v>
      </c>
      <c r="H142" s="14" t="s">
        <v>87</v>
      </c>
      <c r="I142" s="15" t="s">
        <v>22</v>
      </c>
      <c r="J142" s="15" t="s">
        <v>80</v>
      </c>
      <c r="K142" s="9" t="s">
        <v>630</v>
      </c>
      <c r="L142" s="17" t="s">
        <v>637</v>
      </c>
      <c r="M142" s="9" t="s">
        <v>638</v>
      </c>
      <c r="N142" s="9" t="s">
        <v>639</v>
      </c>
      <c r="O142" s="9"/>
      <c r="P142" s="9"/>
      <c r="Q142" s="9"/>
      <c r="R142" s="9"/>
      <c r="S142" s="9"/>
      <c r="T142" s="9"/>
      <c r="U142" s="9"/>
      <c r="V142" s="9"/>
      <c r="W142" s="9"/>
      <c r="X142" s="9"/>
      <c r="Y142" s="9"/>
      <c r="Z142" s="9"/>
    </row>
    <row r="143">
      <c r="A143" s="10">
        <v>741.0</v>
      </c>
      <c r="B143" s="11" t="s">
        <v>75</v>
      </c>
      <c r="C143" s="9" t="s">
        <v>76</v>
      </c>
      <c r="D143" s="9" t="s">
        <v>106</v>
      </c>
      <c r="E143" s="12" t="s">
        <v>107</v>
      </c>
      <c r="F143" s="9"/>
      <c r="G143" s="13" t="s">
        <v>108</v>
      </c>
      <c r="H143" s="14" t="s">
        <v>108</v>
      </c>
      <c r="I143" s="15" t="s">
        <v>22</v>
      </c>
      <c r="J143" s="15" t="s">
        <v>80</v>
      </c>
      <c r="K143" s="9" t="s">
        <v>630</v>
      </c>
      <c r="L143" s="17" t="s">
        <v>640</v>
      </c>
      <c r="M143" s="9" t="s">
        <v>641</v>
      </c>
      <c r="N143" s="9" t="s">
        <v>642</v>
      </c>
      <c r="O143" s="9"/>
      <c r="P143" s="9"/>
      <c r="Q143" s="9"/>
      <c r="R143" s="9"/>
      <c r="S143" s="9"/>
      <c r="T143" s="9"/>
      <c r="U143" s="9"/>
      <c r="V143" s="9"/>
      <c r="W143" s="9"/>
      <c r="X143" s="9"/>
      <c r="Y143" s="9"/>
      <c r="Z143" s="9"/>
    </row>
    <row r="144">
      <c r="A144" s="10">
        <v>776.0</v>
      </c>
      <c r="B144" s="11" t="s">
        <v>17</v>
      </c>
      <c r="C144" s="9" t="s">
        <v>643</v>
      </c>
      <c r="D144" s="9" t="s">
        <v>644</v>
      </c>
      <c r="E144" s="12" t="s">
        <v>645</v>
      </c>
      <c r="F144" s="13"/>
      <c r="G144" s="10" t="s">
        <v>646</v>
      </c>
      <c r="H144" s="14" t="s">
        <v>646</v>
      </c>
      <c r="I144" s="15" t="s">
        <v>22</v>
      </c>
      <c r="J144" s="15" t="s">
        <v>23</v>
      </c>
      <c r="K144" s="9" t="s">
        <v>630</v>
      </c>
      <c r="L144" s="17" t="s">
        <v>647</v>
      </c>
      <c r="M144" s="9" t="s">
        <v>648</v>
      </c>
      <c r="N144" s="9" t="s">
        <v>649</v>
      </c>
      <c r="O144" s="9"/>
      <c r="P144" s="9"/>
      <c r="Q144" s="9"/>
      <c r="R144" s="9"/>
      <c r="S144" s="9"/>
      <c r="T144" s="9"/>
      <c r="U144" s="9"/>
      <c r="V144" s="9"/>
      <c r="W144" s="9"/>
      <c r="X144" s="9"/>
      <c r="Y144" s="9"/>
      <c r="Z144" s="9"/>
    </row>
    <row r="145">
      <c r="A145" s="10">
        <v>777.0</v>
      </c>
      <c r="B145" s="11" t="s">
        <v>125</v>
      </c>
      <c r="C145" s="9" t="s">
        <v>305</v>
      </c>
      <c r="D145" s="9" t="s">
        <v>306</v>
      </c>
      <c r="E145" s="12" t="s">
        <v>307</v>
      </c>
      <c r="F145" s="13"/>
      <c r="G145" s="10" t="s">
        <v>308</v>
      </c>
      <c r="H145" s="14" t="s">
        <v>308</v>
      </c>
      <c r="I145" s="15" t="s">
        <v>22</v>
      </c>
      <c r="J145" s="15" t="s">
        <v>23</v>
      </c>
      <c r="K145" s="9" t="s">
        <v>630</v>
      </c>
      <c r="L145" s="17" t="s">
        <v>647</v>
      </c>
      <c r="M145" s="9" t="s">
        <v>650</v>
      </c>
      <c r="N145" s="9"/>
      <c r="O145" s="9"/>
      <c r="P145" s="9"/>
      <c r="Q145" s="9"/>
      <c r="R145" s="9"/>
      <c r="S145" s="9"/>
      <c r="T145" s="9"/>
      <c r="U145" s="9"/>
      <c r="V145" s="9"/>
      <c r="W145" s="9"/>
      <c r="X145" s="9"/>
      <c r="Y145" s="9"/>
      <c r="Z145" s="9"/>
    </row>
    <row r="146">
      <c r="A146" s="10">
        <v>792.0</v>
      </c>
      <c r="B146" s="11" t="s">
        <v>125</v>
      </c>
      <c r="C146" s="10" t="s">
        <v>651</v>
      </c>
      <c r="D146" s="10" t="s">
        <v>652</v>
      </c>
      <c r="E146" s="21" t="s">
        <v>653</v>
      </c>
      <c r="F146" s="13"/>
      <c r="G146" s="13" t="s">
        <v>654</v>
      </c>
      <c r="H146" s="14" t="s">
        <v>654</v>
      </c>
      <c r="I146" s="15" t="s">
        <v>22</v>
      </c>
      <c r="J146" s="15" t="s">
        <v>23</v>
      </c>
      <c r="K146" s="9" t="s">
        <v>630</v>
      </c>
      <c r="L146" s="17" t="s">
        <v>655</v>
      </c>
      <c r="M146" s="9" t="s">
        <v>656</v>
      </c>
      <c r="N146" s="9" t="s">
        <v>657</v>
      </c>
      <c r="O146" s="9"/>
      <c r="P146" s="9"/>
      <c r="Q146" s="9"/>
      <c r="R146" s="9"/>
      <c r="S146" s="9"/>
      <c r="T146" s="9"/>
      <c r="U146" s="9"/>
      <c r="V146" s="9"/>
      <c r="W146" s="9"/>
      <c r="X146" s="9"/>
      <c r="Y146" s="9"/>
      <c r="Z146" s="9"/>
    </row>
    <row r="147">
      <c r="A147" s="10">
        <v>803.0</v>
      </c>
      <c r="B147" s="13" t="s">
        <v>125</v>
      </c>
      <c r="C147" s="10" t="s">
        <v>658</v>
      </c>
      <c r="D147" s="10" t="s">
        <v>659</v>
      </c>
      <c r="E147" s="21" t="s">
        <v>660</v>
      </c>
      <c r="F147" s="13"/>
      <c r="G147" s="13" t="s">
        <v>661</v>
      </c>
      <c r="H147" s="31" t="s">
        <v>661</v>
      </c>
      <c r="I147" s="15" t="s">
        <v>22</v>
      </c>
      <c r="J147" s="15" t="s">
        <v>23</v>
      </c>
      <c r="K147" s="9" t="s">
        <v>630</v>
      </c>
      <c r="L147" s="17" t="s">
        <v>662</v>
      </c>
      <c r="M147" s="9" t="s">
        <v>663</v>
      </c>
      <c r="N147" s="9" t="s">
        <v>664</v>
      </c>
      <c r="O147" s="9"/>
      <c r="P147" s="9"/>
      <c r="Q147" s="9"/>
      <c r="R147" s="9"/>
      <c r="S147" s="9"/>
      <c r="T147" s="9"/>
      <c r="U147" s="9"/>
      <c r="V147" s="9"/>
      <c r="W147" s="9"/>
      <c r="X147" s="9"/>
      <c r="Y147" s="9"/>
      <c r="Z147" s="9"/>
    </row>
    <row r="148">
      <c r="A148" s="10">
        <v>814.0</v>
      </c>
      <c r="B148" s="11" t="s">
        <v>125</v>
      </c>
      <c r="C148" s="9" t="s">
        <v>305</v>
      </c>
      <c r="D148" s="9" t="s">
        <v>306</v>
      </c>
      <c r="E148" s="12" t="s">
        <v>307</v>
      </c>
      <c r="F148" s="13"/>
      <c r="G148" s="32" t="s">
        <v>308</v>
      </c>
      <c r="H148" s="14" t="s">
        <v>308</v>
      </c>
      <c r="I148" s="15" t="s">
        <v>22</v>
      </c>
      <c r="J148" s="15" t="s">
        <v>23</v>
      </c>
      <c r="K148" s="9" t="s">
        <v>630</v>
      </c>
      <c r="L148" s="17" t="s">
        <v>665</v>
      </c>
      <c r="M148" s="9" t="s">
        <v>666</v>
      </c>
      <c r="N148" s="9" t="s">
        <v>667</v>
      </c>
      <c r="O148" s="9"/>
      <c r="P148" s="9"/>
      <c r="Q148" s="9"/>
      <c r="R148" s="9"/>
      <c r="S148" s="9"/>
      <c r="T148" s="9"/>
      <c r="U148" s="9"/>
      <c r="V148" s="9"/>
      <c r="W148" s="9"/>
      <c r="X148" s="9"/>
      <c r="Y148" s="9"/>
      <c r="Z148" s="9"/>
    </row>
    <row r="149">
      <c r="A149" s="10">
        <v>824.0</v>
      </c>
      <c r="B149" s="11" t="s">
        <v>17</v>
      </c>
      <c r="C149" s="9"/>
      <c r="D149" s="9"/>
      <c r="E149" s="9"/>
      <c r="F149" s="13" t="s">
        <v>114</v>
      </c>
      <c r="G149" s="9"/>
      <c r="H149" s="14"/>
      <c r="I149" s="15" t="s">
        <v>22</v>
      </c>
      <c r="J149" s="28" t="s">
        <v>23</v>
      </c>
      <c r="K149" s="9" t="s">
        <v>630</v>
      </c>
      <c r="L149" s="17" t="s">
        <v>668</v>
      </c>
      <c r="M149" s="9" t="s">
        <v>669</v>
      </c>
      <c r="N149" s="9"/>
      <c r="O149" s="9"/>
      <c r="P149" s="9"/>
      <c r="Q149" s="9"/>
      <c r="R149" s="9"/>
      <c r="S149" s="9"/>
      <c r="T149" s="9"/>
      <c r="U149" s="9"/>
      <c r="V149" s="9"/>
      <c r="W149" s="9"/>
      <c r="X149" s="9"/>
      <c r="Y149" s="9"/>
      <c r="Z149" s="9"/>
    </row>
    <row r="150">
      <c r="A150" s="10">
        <v>832.0</v>
      </c>
      <c r="B150" s="11" t="s">
        <v>125</v>
      </c>
      <c r="C150" s="9" t="s">
        <v>305</v>
      </c>
      <c r="D150" s="9" t="s">
        <v>306</v>
      </c>
      <c r="E150" s="12" t="s">
        <v>307</v>
      </c>
      <c r="F150" s="13"/>
      <c r="G150" s="10" t="s">
        <v>308</v>
      </c>
      <c r="H150" s="14" t="s">
        <v>308</v>
      </c>
      <c r="I150" s="15" t="s">
        <v>22</v>
      </c>
      <c r="J150" s="15" t="s">
        <v>23</v>
      </c>
      <c r="K150" s="9" t="s">
        <v>630</v>
      </c>
      <c r="L150" s="17" t="s">
        <v>670</v>
      </c>
      <c r="M150" s="9" t="s">
        <v>671</v>
      </c>
      <c r="N150" s="9" t="s">
        <v>672</v>
      </c>
      <c r="O150" s="9"/>
      <c r="P150" s="9"/>
      <c r="Q150" s="9"/>
      <c r="R150" s="9"/>
      <c r="S150" s="9"/>
      <c r="T150" s="9"/>
      <c r="U150" s="9"/>
      <c r="V150" s="9"/>
      <c r="W150" s="9"/>
      <c r="X150" s="9"/>
      <c r="Y150" s="9"/>
      <c r="Z150" s="9"/>
    </row>
    <row r="151">
      <c r="A151" s="10">
        <v>840.0</v>
      </c>
      <c r="B151" s="11" t="s">
        <v>125</v>
      </c>
      <c r="C151" s="9" t="s">
        <v>305</v>
      </c>
      <c r="D151" s="9" t="s">
        <v>306</v>
      </c>
      <c r="E151" s="12" t="s">
        <v>307</v>
      </c>
      <c r="F151" s="13"/>
      <c r="G151" s="10" t="s">
        <v>308</v>
      </c>
      <c r="H151" s="14" t="s">
        <v>308</v>
      </c>
      <c r="I151" s="15" t="s">
        <v>22</v>
      </c>
      <c r="J151" s="15" t="s">
        <v>23</v>
      </c>
      <c r="K151" s="9" t="s">
        <v>630</v>
      </c>
      <c r="L151" s="17" t="s">
        <v>673</v>
      </c>
      <c r="M151" s="9" t="s">
        <v>674</v>
      </c>
      <c r="N151" s="9" t="s">
        <v>675</v>
      </c>
      <c r="O151" s="9"/>
      <c r="P151" s="9"/>
      <c r="Q151" s="9"/>
      <c r="R151" s="9"/>
      <c r="S151" s="9"/>
      <c r="T151" s="9"/>
      <c r="U151" s="9"/>
      <c r="V151" s="9"/>
      <c r="W151" s="9"/>
      <c r="X151" s="9"/>
      <c r="Y151" s="9"/>
      <c r="Z151" s="9"/>
    </row>
    <row r="152">
      <c r="A152" s="10">
        <v>871.0</v>
      </c>
      <c r="B152" s="11" t="s">
        <v>125</v>
      </c>
      <c r="C152" s="9" t="s">
        <v>305</v>
      </c>
      <c r="D152" s="9" t="s">
        <v>306</v>
      </c>
      <c r="E152" s="12" t="s">
        <v>307</v>
      </c>
      <c r="F152" s="13"/>
      <c r="G152" s="10" t="s">
        <v>308</v>
      </c>
      <c r="H152" s="14" t="s">
        <v>308</v>
      </c>
      <c r="I152" s="15" t="s">
        <v>22</v>
      </c>
      <c r="J152" s="15" t="s">
        <v>23</v>
      </c>
      <c r="K152" s="9" t="s">
        <v>630</v>
      </c>
      <c r="L152" s="17" t="s">
        <v>676</v>
      </c>
      <c r="M152" s="9" t="s">
        <v>677</v>
      </c>
      <c r="N152" s="9" t="s">
        <v>678</v>
      </c>
      <c r="O152" s="9"/>
      <c r="P152" s="9"/>
      <c r="Q152" s="9"/>
      <c r="R152" s="9"/>
      <c r="S152" s="9"/>
      <c r="T152" s="9"/>
      <c r="U152" s="9"/>
      <c r="V152" s="9"/>
      <c r="W152" s="9"/>
      <c r="X152" s="9"/>
      <c r="Y152" s="9"/>
      <c r="Z152" s="9"/>
    </row>
    <row r="153">
      <c r="A153" s="10">
        <v>778.0</v>
      </c>
      <c r="B153" s="11" t="s">
        <v>17</v>
      </c>
      <c r="C153" s="9" t="s">
        <v>679</v>
      </c>
      <c r="D153" s="9" t="s">
        <v>680</v>
      </c>
      <c r="E153" s="12" t="s">
        <v>681</v>
      </c>
      <c r="F153" s="9"/>
      <c r="G153" s="13" t="s">
        <v>682</v>
      </c>
      <c r="H153" s="14" t="s">
        <v>682</v>
      </c>
      <c r="I153" s="15" t="s">
        <v>22</v>
      </c>
      <c r="J153" s="15" t="s">
        <v>23</v>
      </c>
      <c r="K153" s="9" t="s">
        <v>679</v>
      </c>
      <c r="L153" s="17" t="s">
        <v>683</v>
      </c>
      <c r="M153" s="9" t="s">
        <v>684</v>
      </c>
      <c r="N153" s="9" t="s">
        <v>685</v>
      </c>
      <c r="O153" s="9"/>
      <c r="P153" s="9"/>
      <c r="Q153" s="9"/>
      <c r="R153" s="9"/>
      <c r="S153" s="9"/>
      <c r="T153" s="9"/>
      <c r="U153" s="9"/>
      <c r="V153" s="9"/>
      <c r="W153" s="9"/>
      <c r="X153" s="9"/>
      <c r="Y153" s="9"/>
      <c r="Z153" s="9"/>
    </row>
    <row r="154">
      <c r="A154" s="10">
        <v>793.0</v>
      </c>
      <c r="B154" s="11" t="s">
        <v>75</v>
      </c>
      <c r="C154" s="9" t="s">
        <v>76</v>
      </c>
      <c r="D154" s="9" t="s">
        <v>168</v>
      </c>
      <c r="E154" s="12" t="s">
        <v>169</v>
      </c>
      <c r="F154" s="9"/>
      <c r="G154" s="13" t="s">
        <v>170</v>
      </c>
      <c r="H154" s="14" t="s">
        <v>170</v>
      </c>
      <c r="I154" s="15" t="s">
        <v>22</v>
      </c>
      <c r="J154" s="15" t="s">
        <v>23</v>
      </c>
      <c r="K154" s="9" t="s">
        <v>679</v>
      </c>
      <c r="L154" s="17" t="s">
        <v>686</v>
      </c>
      <c r="M154" s="9" t="s">
        <v>687</v>
      </c>
      <c r="N154" s="9" t="s">
        <v>688</v>
      </c>
      <c r="O154" s="9"/>
      <c r="P154" s="9"/>
      <c r="Q154" s="9"/>
      <c r="R154" s="9"/>
      <c r="S154" s="9"/>
      <c r="T154" s="9"/>
      <c r="U154" s="9"/>
      <c r="V154" s="9"/>
      <c r="W154" s="9"/>
      <c r="X154" s="9"/>
      <c r="Y154" s="9"/>
      <c r="Z154" s="9"/>
    </row>
    <row r="155">
      <c r="A155" s="10">
        <v>804.0</v>
      </c>
      <c r="B155" s="13" t="s">
        <v>125</v>
      </c>
      <c r="C155" s="10" t="s">
        <v>276</v>
      </c>
      <c r="D155" s="10" t="s">
        <v>689</v>
      </c>
      <c r="E155" s="21" t="s">
        <v>690</v>
      </c>
      <c r="F155" s="13"/>
      <c r="G155" s="37" t="s">
        <v>691</v>
      </c>
      <c r="H155" s="31" t="s">
        <v>691</v>
      </c>
      <c r="I155" s="15" t="s">
        <v>22</v>
      </c>
      <c r="J155" s="15" t="s">
        <v>23</v>
      </c>
      <c r="K155" s="9" t="s">
        <v>679</v>
      </c>
      <c r="L155" s="17" t="s">
        <v>692</v>
      </c>
      <c r="M155" s="9" t="s">
        <v>693</v>
      </c>
      <c r="N155" s="9" t="s">
        <v>694</v>
      </c>
      <c r="O155" s="9"/>
      <c r="P155" s="9"/>
      <c r="Q155" s="9"/>
      <c r="R155" s="9"/>
      <c r="S155" s="9"/>
      <c r="T155" s="9"/>
      <c r="U155" s="9"/>
      <c r="V155" s="9"/>
      <c r="W155" s="9"/>
      <c r="X155" s="9"/>
      <c r="Y155" s="9"/>
      <c r="Z155" s="9"/>
    </row>
    <row r="156">
      <c r="A156" s="10">
        <v>815.0</v>
      </c>
      <c r="B156" s="11" t="s">
        <v>17</v>
      </c>
      <c r="C156" s="13" t="s">
        <v>679</v>
      </c>
      <c r="D156" s="9" t="s">
        <v>695</v>
      </c>
      <c r="E156" s="12" t="s">
        <v>696</v>
      </c>
      <c r="F156" s="9"/>
      <c r="G156" s="9" t="s">
        <v>697</v>
      </c>
      <c r="H156" s="5" t="s">
        <v>697</v>
      </c>
      <c r="I156" s="15" t="s">
        <v>22</v>
      </c>
      <c r="J156" s="15" t="s">
        <v>23</v>
      </c>
      <c r="K156" s="9" t="s">
        <v>679</v>
      </c>
      <c r="L156" s="17" t="s">
        <v>698</v>
      </c>
      <c r="M156" s="9" t="s">
        <v>699</v>
      </c>
      <c r="N156" s="9" t="s">
        <v>700</v>
      </c>
      <c r="O156" s="9"/>
      <c r="P156" s="9"/>
      <c r="Q156" s="9"/>
      <c r="R156" s="9"/>
      <c r="S156" s="9"/>
      <c r="T156" s="9"/>
      <c r="U156" s="9"/>
      <c r="V156" s="9"/>
      <c r="W156" s="9"/>
      <c r="X156" s="9"/>
      <c r="Y156" s="9"/>
      <c r="Z156" s="9"/>
    </row>
    <row r="157">
      <c r="A157" s="10">
        <v>825.0</v>
      </c>
      <c r="B157" s="11" t="s">
        <v>17</v>
      </c>
      <c r="C157" s="9" t="s">
        <v>679</v>
      </c>
      <c r="D157" s="9" t="s">
        <v>701</v>
      </c>
      <c r="E157" s="12" t="s">
        <v>702</v>
      </c>
      <c r="F157" s="9"/>
      <c r="G157" s="9" t="s">
        <v>703</v>
      </c>
      <c r="H157" s="5" t="s">
        <v>703</v>
      </c>
      <c r="I157" s="15" t="s">
        <v>22</v>
      </c>
      <c r="J157" s="15" t="s">
        <v>23</v>
      </c>
      <c r="K157" s="9" t="s">
        <v>679</v>
      </c>
      <c r="L157" s="17" t="s">
        <v>704</v>
      </c>
      <c r="M157" s="9" t="s">
        <v>705</v>
      </c>
      <c r="N157" s="9" t="s">
        <v>706</v>
      </c>
      <c r="O157" s="9"/>
      <c r="P157" s="9"/>
      <c r="Q157" s="9"/>
      <c r="R157" s="9"/>
      <c r="S157" s="9"/>
      <c r="T157" s="9"/>
      <c r="U157" s="9"/>
      <c r="V157" s="9"/>
      <c r="W157" s="9"/>
      <c r="X157" s="9"/>
      <c r="Y157" s="9"/>
      <c r="Z157" s="9"/>
    </row>
    <row r="158">
      <c r="A158" s="10">
        <v>833.0</v>
      </c>
      <c r="B158" s="11" t="s">
        <v>17</v>
      </c>
      <c r="C158" s="9" t="s">
        <v>679</v>
      </c>
      <c r="D158" s="9" t="s">
        <v>707</v>
      </c>
      <c r="E158" s="12" t="s">
        <v>708</v>
      </c>
      <c r="F158" s="9"/>
      <c r="G158" s="9" t="s">
        <v>709</v>
      </c>
      <c r="H158" s="5" t="s">
        <v>709</v>
      </c>
      <c r="I158" s="15" t="s">
        <v>22</v>
      </c>
      <c r="J158" s="15" t="s">
        <v>23</v>
      </c>
      <c r="K158" s="9" t="s">
        <v>679</v>
      </c>
      <c r="L158" s="17" t="s">
        <v>710</v>
      </c>
      <c r="M158" s="9" t="s">
        <v>711</v>
      </c>
      <c r="N158" s="9"/>
      <c r="O158" s="9"/>
      <c r="P158" s="9"/>
      <c r="Q158" s="9"/>
      <c r="R158" s="9"/>
      <c r="S158" s="9"/>
      <c r="T158" s="9"/>
      <c r="U158" s="9"/>
      <c r="V158" s="9"/>
      <c r="W158" s="9"/>
      <c r="X158" s="9"/>
      <c r="Y158" s="9"/>
      <c r="Z158" s="9"/>
    </row>
    <row r="159">
      <c r="A159" s="10">
        <v>841.0</v>
      </c>
      <c r="B159" s="11" t="s">
        <v>17</v>
      </c>
      <c r="C159" s="9" t="s">
        <v>679</v>
      </c>
      <c r="D159" s="9" t="s">
        <v>712</v>
      </c>
      <c r="E159" s="12" t="s">
        <v>713</v>
      </c>
      <c r="F159" s="19"/>
      <c r="G159" s="10" t="s">
        <v>714</v>
      </c>
      <c r="H159" s="14" t="s">
        <v>714</v>
      </c>
      <c r="I159" s="15" t="s">
        <v>22</v>
      </c>
      <c r="J159" s="15" t="s">
        <v>23</v>
      </c>
      <c r="K159" s="9" t="s">
        <v>679</v>
      </c>
      <c r="L159" s="17" t="s">
        <v>715</v>
      </c>
      <c r="M159" s="9" t="s">
        <v>716</v>
      </c>
      <c r="N159" s="9" t="s">
        <v>717</v>
      </c>
      <c r="O159" s="9"/>
      <c r="P159" s="9"/>
      <c r="Q159" s="9"/>
      <c r="R159" s="9"/>
      <c r="S159" s="9"/>
      <c r="T159" s="9"/>
      <c r="U159" s="9"/>
      <c r="V159" s="9"/>
      <c r="W159" s="9"/>
      <c r="X159" s="9"/>
      <c r="Y159" s="9"/>
      <c r="Z159" s="9"/>
    </row>
    <row r="160">
      <c r="A160" s="10">
        <v>848.0</v>
      </c>
      <c r="B160" s="11" t="s">
        <v>120</v>
      </c>
      <c r="C160" s="9"/>
      <c r="D160" s="9"/>
      <c r="E160" s="9"/>
      <c r="F160" s="13" t="s">
        <v>114</v>
      </c>
      <c r="G160" s="9"/>
      <c r="H160" s="5" t="s">
        <v>122</v>
      </c>
      <c r="I160" s="15" t="s">
        <v>22</v>
      </c>
      <c r="J160" s="28" t="s">
        <v>23</v>
      </c>
      <c r="K160" s="9" t="s">
        <v>679</v>
      </c>
      <c r="L160" s="17" t="s">
        <v>718</v>
      </c>
      <c r="M160" s="9" t="s">
        <v>719</v>
      </c>
      <c r="N160" s="9" t="s">
        <v>720</v>
      </c>
      <c r="O160" s="9"/>
      <c r="P160" s="9"/>
      <c r="Q160" s="9"/>
      <c r="R160" s="9"/>
      <c r="S160" s="9"/>
      <c r="T160" s="9"/>
      <c r="U160" s="9"/>
      <c r="V160" s="9"/>
      <c r="W160" s="9"/>
      <c r="X160" s="9"/>
      <c r="Y160" s="9"/>
      <c r="Z160" s="9"/>
    </row>
    <row r="161">
      <c r="A161" s="10">
        <v>853.0</v>
      </c>
      <c r="B161" s="13" t="s">
        <v>125</v>
      </c>
      <c r="C161" s="10" t="s">
        <v>444</v>
      </c>
      <c r="D161" s="10" t="s">
        <v>445</v>
      </c>
      <c r="E161" s="21" t="s">
        <v>446</v>
      </c>
      <c r="F161" s="13"/>
      <c r="G161" s="32" t="s">
        <v>447</v>
      </c>
      <c r="H161" s="31" t="s">
        <v>447</v>
      </c>
      <c r="I161" s="15" t="s">
        <v>22</v>
      </c>
      <c r="J161" s="15" t="s">
        <v>23</v>
      </c>
      <c r="K161" s="9" t="s">
        <v>679</v>
      </c>
      <c r="L161" s="17" t="s">
        <v>721</v>
      </c>
      <c r="M161" s="9" t="s">
        <v>722</v>
      </c>
      <c r="N161" s="9" t="s">
        <v>723</v>
      </c>
      <c r="O161" s="9"/>
      <c r="P161" s="9"/>
      <c r="Q161" s="9"/>
      <c r="R161" s="9"/>
      <c r="S161" s="9"/>
      <c r="T161" s="9"/>
      <c r="U161" s="9"/>
      <c r="V161" s="9"/>
      <c r="W161" s="9"/>
      <c r="X161" s="9"/>
      <c r="Y161" s="9"/>
      <c r="Z161" s="9"/>
    </row>
    <row r="162">
      <c r="A162" s="10">
        <v>872.0</v>
      </c>
      <c r="B162" s="11" t="s">
        <v>17</v>
      </c>
      <c r="C162" s="9" t="s">
        <v>159</v>
      </c>
      <c r="D162" s="9" t="s">
        <v>724</v>
      </c>
      <c r="E162" s="12" t="s">
        <v>725</v>
      </c>
      <c r="F162" s="13"/>
      <c r="G162" s="13" t="s">
        <v>726</v>
      </c>
      <c r="H162" s="14" t="s">
        <v>726</v>
      </c>
      <c r="I162" s="15" t="s">
        <v>22</v>
      </c>
      <c r="J162" s="15" t="s">
        <v>23</v>
      </c>
      <c r="K162" s="9" t="s">
        <v>679</v>
      </c>
      <c r="L162" s="17" t="s">
        <v>727</v>
      </c>
      <c r="M162" s="9" t="s">
        <v>728</v>
      </c>
      <c r="N162" s="9" t="s">
        <v>729</v>
      </c>
      <c r="O162" s="9"/>
      <c r="P162" s="9"/>
      <c r="Q162" s="9"/>
      <c r="R162" s="9"/>
      <c r="S162" s="9"/>
      <c r="T162" s="9"/>
      <c r="U162" s="9"/>
      <c r="V162" s="9"/>
      <c r="W162" s="9"/>
      <c r="X162" s="9"/>
      <c r="Y162" s="9"/>
      <c r="Z162" s="9"/>
    </row>
    <row r="163">
      <c r="A163" s="10">
        <v>660.0</v>
      </c>
      <c r="B163" s="11" t="s">
        <v>75</v>
      </c>
      <c r="C163" s="9" t="s">
        <v>76</v>
      </c>
      <c r="D163" s="9" t="s">
        <v>168</v>
      </c>
      <c r="E163" s="12" t="s">
        <v>169</v>
      </c>
      <c r="F163" s="9"/>
      <c r="G163" s="13" t="s">
        <v>170</v>
      </c>
      <c r="H163" s="14" t="s">
        <v>170</v>
      </c>
      <c r="I163" s="15" t="s">
        <v>22</v>
      </c>
      <c r="J163" s="15" t="s">
        <v>80</v>
      </c>
      <c r="K163" s="9" t="s">
        <v>730</v>
      </c>
      <c r="L163" s="17" t="s">
        <v>731</v>
      </c>
      <c r="M163" s="9" t="s">
        <v>732</v>
      </c>
      <c r="N163" s="9" t="s">
        <v>733</v>
      </c>
      <c r="O163" s="9"/>
      <c r="P163" s="9"/>
      <c r="Q163" s="9"/>
      <c r="R163" s="9"/>
      <c r="S163" s="9"/>
      <c r="T163" s="9"/>
      <c r="U163" s="9"/>
      <c r="V163" s="9"/>
      <c r="W163" s="9"/>
      <c r="X163" s="9"/>
      <c r="Y163" s="9"/>
      <c r="Z163" s="9"/>
    </row>
    <row r="164">
      <c r="A164" s="10">
        <v>683.0</v>
      </c>
      <c r="B164" s="11" t="s">
        <v>75</v>
      </c>
      <c r="C164" s="32" t="s">
        <v>232</v>
      </c>
      <c r="D164" s="9" t="s">
        <v>730</v>
      </c>
      <c r="E164" s="9"/>
      <c r="F164" s="9"/>
      <c r="G164" s="32" t="s">
        <v>232</v>
      </c>
      <c r="H164" s="14" t="s">
        <v>232</v>
      </c>
      <c r="I164" s="15" t="s">
        <v>22</v>
      </c>
      <c r="J164" s="15" t="s">
        <v>80</v>
      </c>
      <c r="K164" s="9" t="s">
        <v>730</v>
      </c>
      <c r="L164" s="17" t="s">
        <v>734</v>
      </c>
      <c r="M164" s="9" t="s">
        <v>735</v>
      </c>
      <c r="N164" s="9" t="s">
        <v>736</v>
      </c>
      <c r="O164" s="9"/>
      <c r="P164" s="9"/>
      <c r="Q164" s="9"/>
      <c r="R164" s="9"/>
      <c r="S164" s="9"/>
      <c r="T164" s="9"/>
      <c r="U164" s="9"/>
      <c r="V164" s="9"/>
      <c r="W164" s="9"/>
      <c r="X164" s="9"/>
      <c r="Y164" s="9"/>
      <c r="Z164" s="9"/>
    </row>
    <row r="165">
      <c r="A165" s="10">
        <v>751.0</v>
      </c>
      <c r="B165" s="11" t="s">
        <v>75</v>
      </c>
      <c r="C165" s="9" t="s">
        <v>76</v>
      </c>
      <c r="D165" s="9" t="s">
        <v>168</v>
      </c>
      <c r="E165" s="12" t="s">
        <v>169</v>
      </c>
      <c r="F165" s="9"/>
      <c r="G165" s="13" t="s">
        <v>170</v>
      </c>
      <c r="H165" s="14" t="s">
        <v>170</v>
      </c>
      <c r="I165" s="15" t="s">
        <v>22</v>
      </c>
      <c r="J165" s="15" t="s">
        <v>80</v>
      </c>
      <c r="K165" s="9" t="s">
        <v>730</v>
      </c>
      <c r="L165" s="17" t="s">
        <v>737</v>
      </c>
      <c r="M165" s="9" t="s">
        <v>738</v>
      </c>
      <c r="N165" s="9"/>
      <c r="O165" s="9"/>
      <c r="P165" s="9"/>
      <c r="Q165" s="9"/>
      <c r="R165" s="9"/>
      <c r="S165" s="9"/>
      <c r="T165" s="9"/>
      <c r="U165" s="9"/>
      <c r="V165" s="9"/>
      <c r="W165" s="9"/>
      <c r="X165" s="9"/>
      <c r="Y165" s="9"/>
      <c r="Z165" s="9"/>
    </row>
    <row r="166">
      <c r="A166" s="10">
        <v>640.0</v>
      </c>
      <c r="B166" s="11" t="s">
        <v>75</v>
      </c>
      <c r="C166" s="9" t="s">
        <v>76</v>
      </c>
      <c r="D166" s="9" t="s">
        <v>77</v>
      </c>
      <c r="E166" s="12" t="s">
        <v>78</v>
      </c>
      <c r="F166" s="9"/>
      <c r="G166" s="13" t="s">
        <v>79</v>
      </c>
      <c r="H166" s="14" t="s">
        <v>79</v>
      </c>
      <c r="I166" s="15" t="s">
        <v>22</v>
      </c>
      <c r="J166" s="15" t="s">
        <v>80</v>
      </c>
      <c r="K166" s="9" t="s">
        <v>739</v>
      </c>
      <c r="L166" s="17" t="s">
        <v>740</v>
      </c>
      <c r="M166" s="9" t="s">
        <v>741</v>
      </c>
      <c r="N166" s="38" t="s">
        <v>742</v>
      </c>
      <c r="O166" s="9"/>
      <c r="P166" s="9"/>
      <c r="Q166" s="9"/>
      <c r="R166" s="9"/>
      <c r="S166" s="9"/>
      <c r="T166" s="9"/>
      <c r="U166" s="9"/>
      <c r="V166" s="9"/>
      <c r="W166" s="9"/>
      <c r="X166" s="9"/>
      <c r="Y166" s="9"/>
      <c r="Z166" s="9"/>
    </row>
    <row r="167">
      <c r="A167" s="10">
        <v>666.0</v>
      </c>
      <c r="B167" s="11" t="s">
        <v>75</v>
      </c>
      <c r="C167" s="9" t="s">
        <v>76</v>
      </c>
      <c r="D167" s="9" t="s">
        <v>77</v>
      </c>
      <c r="E167" s="12" t="s">
        <v>78</v>
      </c>
      <c r="F167" s="9"/>
      <c r="G167" s="13" t="s">
        <v>79</v>
      </c>
      <c r="H167" s="14" t="s">
        <v>79</v>
      </c>
      <c r="I167" s="15" t="s">
        <v>22</v>
      </c>
      <c r="J167" s="15" t="s">
        <v>80</v>
      </c>
      <c r="K167" s="9" t="s">
        <v>739</v>
      </c>
      <c r="L167" s="17" t="s">
        <v>743</v>
      </c>
      <c r="M167" s="9" t="s">
        <v>744</v>
      </c>
      <c r="N167" s="9" t="s">
        <v>745</v>
      </c>
      <c r="O167" s="9"/>
      <c r="P167" s="9"/>
      <c r="Q167" s="9"/>
      <c r="R167" s="9"/>
      <c r="S167" s="9"/>
      <c r="T167" s="9"/>
      <c r="U167" s="9"/>
      <c r="V167" s="9"/>
      <c r="W167" s="9"/>
      <c r="X167" s="9"/>
      <c r="Y167" s="9"/>
      <c r="Z167" s="9"/>
    </row>
    <row r="168">
      <c r="A168" s="10">
        <v>688.0</v>
      </c>
      <c r="B168" s="11" t="s">
        <v>75</v>
      </c>
      <c r="C168" s="9" t="s">
        <v>76</v>
      </c>
      <c r="D168" s="9" t="s">
        <v>77</v>
      </c>
      <c r="E168" s="12" t="s">
        <v>78</v>
      </c>
      <c r="F168" s="9"/>
      <c r="G168" s="13" t="s">
        <v>79</v>
      </c>
      <c r="H168" s="14" t="s">
        <v>79</v>
      </c>
      <c r="I168" s="15" t="s">
        <v>22</v>
      </c>
      <c r="J168" s="15" t="s">
        <v>80</v>
      </c>
      <c r="K168" s="9" t="s">
        <v>739</v>
      </c>
      <c r="L168" s="17" t="s">
        <v>746</v>
      </c>
      <c r="M168" s="9" t="s">
        <v>747</v>
      </c>
      <c r="N168" s="9" t="s">
        <v>748</v>
      </c>
      <c r="O168" s="9"/>
      <c r="P168" s="9"/>
      <c r="Q168" s="9"/>
      <c r="R168" s="9"/>
      <c r="S168" s="9"/>
      <c r="T168" s="9"/>
      <c r="U168" s="9"/>
      <c r="V168" s="9"/>
      <c r="W168" s="9"/>
      <c r="X168" s="9"/>
      <c r="Y168" s="9"/>
      <c r="Z168" s="9"/>
    </row>
    <row r="169">
      <c r="A169" s="10">
        <v>735.0</v>
      </c>
      <c r="B169" s="11" t="s">
        <v>75</v>
      </c>
      <c r="C169" s="9" t="s">
        <v>76</v>
      </c>
      <c r="D169" s="9" t="s">
        <v>77</v>
      </c>
      <c r="E169" s="12" t="s">
        <v>78</v>
      </c>
      <c r="F169" s="9"/>
      <c r="G169" s="13" t="s">
        <v>79</v>
      </c>
      <c r="H169" s="14" t="s">
        <v>79</v>
      </c>
      <c r="I169" s="15" t="s">
        <v>22</v>
      </c>
      <c r="J169" s="15" t="s">
        <v>80</v>
      </c>
      <c r="K169" s="9" t="s">
        <v>739</v>
      </c>
      <c r="L169" s="17" t="s">
        <v>749</v>
      </c>
      <c r="M169" s="9" t="s">
        <v>750</v>
      </c>
      <c r="N169" s="9" t="s">
        <v>751</v>
      </c>
      <c r="O169" s="9"/>
      <c r="P169" s="9"/>
      <c r="Q169" s="9"/>
      <c r="R169" s="9"/>
      <c r="S169" s="9"/>
      <c r="T169" s="9"/>
      <c r="U169" s="9"/>
      <c r="V169" s="9"/>
      <c r="W169" s="9"/>
      <c r="X169" s="9"/>
      <c r="Y169" s="9"/>
      <c r="Z169" s="9"/>
    </row>
    <row r="170">
      <c r="A170" s="10">
        <v>639.0</v>
      </c>
      <c r="B170" s="11" t="s">
        <v>17</v>
      </c>
      <c r="C170" s="9" t="s">
        <v>395</v>
      </c>
      <c r="D170" s="9" t="s">
        <v>396</v>
      </c>
      <c r="E170" s="12" t="s">
        <v>397</v>
      </c>
      <c r="F170" s="13"/>
      <c r="G170" s="13" t="s">
        <v>398</v>
      </c>
      <c r="H170" s="14" t="s">
        <v>398</v>
      </c>
      <c r="I170" s="15" t="s">
        <v>22</v>
      </c>
      <c r="J170" s="13" t="s">
        <v>163</v>
      </c>
      <c r="K170" s="30" t="s">
        <v>752</v>
      </c>
      <c r="L170" s="17" t="s">
        <v>753</v>
      </c>
      <c r="M170" s="30" t="s">
        <v>754</v>
      </c>
      <c r="N170" s="30" t="s">
        <v>755</v>
      </c>
      <c r="O170" s="9"/>
      <c r="P170" s="9"/>
      <c r="Q170" s="9"/>
      <c r="R170" s="9"/>
      <c r="S170" s="9"/>
      <c r="T170" s="9"/>
      <c r="U170" s="9"/>
      <c r="V170" s="9"/>
      <c r="W170" s="9"/>
      <c r="X170" s="9"/>
      <c r="Y170" s="9"/>
      <c r="Z170" s="9"/>
    </row>
    <row r="171">
      <c r="A171" s="10">
        <v>665.0</v>
      </c>
      <c r="B171" s="11" t="s">
        <v>17</v>
      </c>
      <c r="C171" s="9" t="s">
        <v>387</v>
      </c>
      <c r="D171" s="9" t="s">
        <v>352</v>
      </c>
      <c r="E171" s="12" t="s">
        <v>756</v>
      </c>
      <c r="F171" s="9"/>
      <c r="G171" s="13" t="s">
        <v>757</v>
      </c>
      <c r="H171" s="14" t="s">
        <v>757</v>
      </c>
      <c r="I171" s="15" t="s">
        <v>22</v>
      </c>
      <c r="J171" s="13" t="s">
        <v>163</v>
      </c>
      <c r="K171" s="30" t="s">
        <v>752</v>
      </c>
      <c r="L171" s="17" t="s">
        <v>758</v>
      </c>
      <c r="M171" s="30" t="s">
        <v>759</v>
      </c>
      <c r="N171" s="30" t="s">
        <v>760</v>
      </c>
      <c r="O171" s="9"/>
      <c r="P171" s="9"/>
      <c r="Q171" s="9"/>
      <c r="R171" s="9"/>
      <c r="S171" s="9"/>
      <c r="T171" s="9"/>
      <c r="U171" s="9"/>
      <c r="V171" s="9"/>
      <c r="W171" s="9"/>
      <c r="X171" s="9"/>
      <c r="Y171" s="9"/>
      <c r="Z171" s="9"/>
    </row>
    <row r="172">
      <c r="A172" s="10">
        <v>687.0</v>
      </c>
      <c r="B172" s="11" t="s">
        <v>17</v>
      </c>
      <c r="C172" s="9" t="s">
        <v>159</v>
      </c>
      <c r="D172" s="9" t="s">
        <v>761</v>
      </c>
      <c r="E172" s="12" t="s">
        <v>762</v>
      </c>
      <c r="F172" s="19"/>
      <c r="G172" s="13" t="s">
        <v>763</v>
      </c>
      <c r="H172" s="14" t="s">
        <v>763</v>
      </c>
      <c r="I172" s="15" t="s">
        <v>22</v>
      </c>
      <c r="J172" s="13" t="s">
        <v>163</v>
      </c>
      <c r="K172" s="30" t="s">
        <v>752</v>
      </c>
      <c r="L172" s="17" t="s">
        <v>764</v>
      </c>
      <c r="M172" s="30" t="s">
        <v>765</v>
      </c>
      <c r="N172" s="30" t="s">
        <v>766</v>
      </c>
      <c r="O172" s="9"/>
      <c r="P172" s="9"/>
      <c r="Q172" s="9"/>
      <c r="R172" s="9"/>
      <c r="S172" s="9"/>
      <c r="T172" s="9"/>
      <c r="U172" s="9"/>
      <c r="V172" s="9"/>
      <c r="W172" s="9"/>
      <c r="X172" s="9"/>
      <c r="Y172" s="9"/>
      <c r="Z172" s="9"/>
    </row>
    <row r="173">
      <c r="A173" s="10">
        <v>734.0</v>
      </c>
      <c r="B173" s="11" t="s">
        <v>17</v>
      </c>
      <c r="C173" s="9" t="s">
        <v>159</v>
      </c>
      <c r="D173" s="9" t="s">
        <v>767</v>
      </c>
      <c r="E173" s="12" t="s">
        <v>768</v>
      </c>
      <c r="F173" s="13"/>
      <c r="G173" s="13" t="s">
        <v>769</v>
      </c>
      <c r="H173" s="14" t="s">
        <v>769</v>
      </c>
      <c r="I173" s="15" t="s">
        <v>22</v>
      </c>
      <c r="J173" s="13" t="s">
        <v>163</v>
      </c>
      <c r="K173" s="30" t="s">
        <v>752</v>
      </c>
      <c r="L173" s="17" t="s">
        <v>770</v>
      </c>
      <c r="M173" s="30" t="s">
        <v>771</v>
      </c>
      <c r="N173" s="30" t="s">
        <v>772</v>
      </c>
      <c r="O173" s="9"/>
      <c r="P173" s="9"/>
      <c r="Q173" s="9"/>
      <c r="R173" s="9"/>
      <c r="S173" s="9"/>
      <c r="T173" s="9"/>
      <c r="U173" s="9"/>
      <c r="V173" s="9"/>
      <c r="W173" s="9"/>
      <c r="X173" s="9"/>
      <c r="Y173" s="9"/>
      <c r="Z173" s="9"/>
    </row>
    <row r="174">
      <c r="A174" s="10">
        <v>754.0</v>
      </c>
      <c r="B174" s="11" t="s">
        <v>17</v>
      </c>
      <c r="C174" s="9"/>
      <c r="D174" s="9"/>
      <c r="E174" s="9"/>
      <c r="F174" s="13" t="s">
        <v>114</v>
      </c>
      <c r="G174" s="9"/>
      <c r="H174" s="14"/>
      <c r="I174" s="15" t="s">
        <v>22</v>
      </c>
      <c r="J174" s="13" t="s">
        <v>163</v>
      </c>
      <c r="K174" s="30" t="s">
        <v>752</v>
      </c>
      <c r="L174" s="17" t="s">
        <v>773</v>
      </c>
      <c r="M174" s="30" t="s">
        <v>774</v>
      </c>
      <c r="N174" s="30" t="s">
        <v>775</v>
      </c>
      <c r="O174" s="9"/>
      <c r="P174" s="9"/>
      <c r="Q174" s="9"/>
      <c r="R174" s="9"/>
      <c r="S174" s="9"/>
      <c r="T174" s="9"/>
      <c r="U174" s="9"/>
      <c r="V174" s="9"/>
      <c r="W174" s="9"/>
      <c r="X174" s="9"/>
      <c r="Y174" s="9"/>
      <c r="Z174" s="9"/>
    </row>
    <row r="175">
      <c r="A175" s="10">
        <v>855.0</v>
      </c>
      <c r="B175" s="11" t="s">
        <v>17</v>
      </c>
      <c r="C175" s="9" t="s">
        <v>679</v>
      </c>
      <c r="D175" s="9" t="s">
        <v>776</v>
      </c>
      <c r="E175" s="12" t="s">
        <v>777</v>
      </c>
      <c r="F175" s="9"/>
      <c r="G175" s="13" t="s">
        <v>778</v>
      </c>
      <c r="H175" s="14" t="s">
        <v>778</v>
      </c>
      <c r="I175" s="15" t="s">
        <v>22</v>
      </c>
      <c r="J175" s="15" t="s">
        <v>23</v>
      </c>
      <c r="K175" s="30" t="s">
        <v>752</v>
      </c>
      <c r="L175" s="17" t="s">
        <v>462</v>
      </c>
      <c r="M175" s="30" t="s">
        <v>779</v>
      </c>
      <c r="N175" s="30" t="s">
        <v>780</v>
      </c>
      <c r="O175" s="9"/>
      <c r="P175" s="9"/>
      <c r="Q175" s="9"/>
      <c r="R175" s="9"/>
      <c r="S175" s="9"/>
      <c r="T175" s="9"/>
      <c r="U175" s="9"/>
      <c r="V175" s="9"/>
      <c r="W175" s="9"/>
      <c r="X175" s="9"/>
      <c r="Y175" s="9"/>
      <c r="Z175" s="9"/>
    </row>
    <row r="176">
      <c r="A176" s="10">
        <v>659.0</v>
      </c>
      <c r="B176" s="11" t="s">
        <v>17</v>
      </c>
      <c r="C176" s="9"/>
      <c r="D176" s="9"/>
      <c r="E176" s="9"/>
      <c r="F176" s="13" t="s">
        <v>114</v>
      </c>
      <c r="G176" s="9"/>
      <c r="H176" s="14" t="s">
        <v>566</v>
      </c>
      <c r="I176" s="15" t="s">
        <v>22</v>
      </c>
      <c r="J176" s="15" t="s">
        <v>80</v>
      </c>
      <c r="K176" s="9" t="s">
        <v>781</v>
      </c>
      <c r="L176" s="17" t="s">
        <v>782</v>
      </c>
      <c r="M176" s="9" t="s">
        <v>783</v>
      </c>
      <c r="N176" s="9" t="s">
        <v>784</v>
      </c>
      <c r="O176" s="9"/>
      <c r="P176" s="9"/>
      <c r="Q176" s="9"/>
      <c r="R176" s="9"/>
      <c r="S176" s="9"/>
      <c r="T176" s="9"/>
      <c r="U176" s="9"/>
      <c r="V176" s="9"/>
      <c r="W176" s="9"/>
      <c r="X176" s="9"/>
      <c r="Y176" s="9"/>
      <c r="Z176" s="9"/>
    </row>
    <row r="177">
      <c r="A177" s="10">
        <v>682.0</v>
      </c>
      <c r="B177" s="11" t="s">
        <v>75</v>
      </c>
      <c r="C177" s="9" t="s">
        <v>76</v>
      </c>
      <c r="D177" s="9" t="s">
        <v>168</v>
      </c>
      <c r="E177" s="12" t="s">
        <v>169</v>
      </c>
      <c r="F177" s="9"/>
      <c r="G177" s="13" t="s">
        <v>170</v>
      </c>
      <c r="H177" s="14" t="s">
        <v>170</v>
      </c>
      <c r="I177" s="15" t="s">
        <v>22</v>
      </c>
      <c r="J177" s="15" t="s">
        <v>80</v>
      </c>
      <c r="K177" s="9" t="s">
        <v>781</v>
      </c>
      <c r="L177" s="17" t="s">
        <v>785</v>
      </c>
      <c r="M177" s="9" t="s">
        <v>786</v>
      </c>
      <c r="N177" s="9" t="s">
        <v>787</v>
      </c>
      <c r="O177" s="9"/>
      <c r="P177" s="9"/>
      <c r="Q177" s="9"/>
      <c r="R177" s="9"/>
      <c r="S177" s="9"/>
      <c r="T177" s="9"/>
      <c r="U177" s="9"/>
      <c r="V177" s="9"/>
      <c r="W177" s="9"/>
      <c r="X177" s="9"/>
      <c r="Y177" s="9"/>
      <c r="Z177" s="9"/>
    </row>
    <row r="178">
      <c r="A178" s="10">
        <v>701.0</v>
      </c>
      <c r="B178" s="11" t="s">
        <v>75</v>
      </c>
      <c r="C178" s="9" t="s">
        <v>76</v>
      </c>
      <c r="D178" s="9" t="s">
        <v>168</v>
      </c>
      <c r="E178" s="12" t="s">
        <v>169</v>
      </c>
      <c r="F178" s="9"/>
      <c r="G178" s="13" t="s">
        <v>170</v>
      </c>
      <c r="H178" s="14" t="s">
        <v>170</v>
      </c>
      <c r="I178" s="15" t="s">
        <v>22</v>
      </c>
      <c r="J178" s="15" t="s">
        <v>80</v>
      </c>
      <c r="K178" s="9" t="s">
        <v>781</v>
      </c>
      <c r="L178" s="17" t="s">
        <v>788</v>
      </c>
      <c r="M178" s="9" t="s">
        <v>789</v>
      </c>
      <c r="N178" s="9" t="s">
        <v>790</v>
      </c>
      <c r="O178" s="9"/>
      <c r="P178" s="9"/>
      <c r="Q178" s="9"/>
      <c r="R178" s="9"/>
      <c r="S178" s="9"/>
      <c r="T178" s="9"/>
      <c r="U178" s="9"/>
      <c r="V178" s="9"/>
      <c r="W178" s="9"/>
      <c r="X178" s="9"/>
      <c r="Y178" s="9"/>
      <c r="Z178" s="9"/>
    </row>
    <row r="179">
      <c r="A179" s="10">
        <v>749.0</v>
      </c>
      <c r="B179" s="11" t="s">
        <v>75</v>
      </c>
      <c r="C179" s="9" t="s">
        <v>76</v>
      </c>
      <c r="D179" s="9" t="s">
        <v>168</v>
      </c>
      <c r="E179" s="12" t="s">
        <v>169</v>
      </c>
      <c r="F179" s="9"/>
      <c r="G179" s="13" t="s">
        <v>170</v>
      </c>
      <c r="H179" s="14" t="s">
        <v>170</v>
      </c>
      <c r="I179" s="15" t="s">
        <v>22</v>
      </c>
      <c r="J179" s="15" t="s">
        <v>80</v>
      </c>
      <c r="K179" s="9" t="s">
        <v>781</v>
      </c>
      <c r="L179" s="17" t="s">
        <v>791</v>
      </c>
      <c r="M179" s="9" t="s">
        <v>792</v>
      </c>
      <c r="N179" s="9" t="s">
        <v>793</v>
      </c>
      <c r="O179" s="9"/>
      <c r="P179" s="9"/>
      <c r="Q179" s="9"/>
      <c r="R179" s="9"/>
      <c r="S179" s="9"/>
      <c r="T179" s="9"/>
      <c r="U179" s="9"/>
      <c r="V179" s="9"/>
      <c r="W179" s="9"/>
      <c r="X179" s="9"/>
      <c r="Y179" s="9"/>
      <c r="Z179" s="9"/>
    </row>
    <row r="180">
      <c r="A180" s="10">
        <v>625.0</v>
      </c>
      <c r="B180" s="11" t="s">
        <v>17</v>
      </c>
      <c r="C180" s="9" t="s">
        <v>387</v>
      </c>
      <c r="D180" s="9" t="s">
        <v>557</v>
      </c>
      <c r="E180" s="12" t="s">
        <v>558</v>
      </c>
      <c r="F180" s="9"/>
      <c r="G180" s="13" t="s">
        <v>559</v>
      </c>
      <c r="H180" s="14" t="s">
        <v>559</v>
      </c>
      <c r="I180" s="15" t="s">
        <v>22</v>
      </c>
      <c r="J180" s="13" t="s">
        <v>163</v>
      </c>
      <c r="K180" s="30" t="s">
        <v>794</v>
      </c>
      <c r="L180" s="17" t="s">
        <v>795</v>
      </c>
      <c r="M180" s="30" t="s">
        <v>801</v>
      </c>
      <c r="N180" s="30" t="s">
        <v>802</v>
      </c>
      <c r="O180" s="9"/>
      <c r="P180" s="9"/>
      <c r="Q180" s="9"/>
      <c r="R180" s="9"/>
      <c r="S180" s="9"/>
      <c r="T180" s="9"/>
      <c r="U180" s="9"/>
      <c r="V180" s="9"/>
      <c r="W180" s="9"/>
      <c r="X180" s="9"/>
      <c r="Y180" s="9"/>
      <c r="Z180" s="9"/>
    </row>
    <row r="181">
      <c r="A181" s="10">
        <v>637.0</v>
      </c>
      <c r="B181" s="11" t="s">
        <v>17</v>
      </c>
      <c r="C181" s="9" t="s">
        <v>387</v>
      </c>
      <c r="D181" s="9" t="s">
        <v>803</v>
      </c>
      <c r="E181" s="12" t="s">
        <v>804</v>
      </c>
      <c r="F181" s="9"/>
      <c r="G181" s="13" t="s">
        <v>805</v>
      </c>
      <c r="H181" s="14" t="s">
        <v>805</v>
      </c>
      <c r="I181" s="15" t="s">
        <v>22</v>
      </c>
      <c r="J181" s="13" t="s">
        <v>163</v>
      </c>
      <c r="K181" s="30" t="s">
        <v>794</v>
      </c>
      <c r="L181" s="17" t="s">
        <v>807</v>
      </c>
      <c r="M181" s="30" t="s">
        <v>808</v>
      </c>
      <c r="N181" s="30" t="s">
        <v>809</v>
      </c>
      <c r="O181" s="9"/>
      <c r="P181" s="9"/>
      <c r="Q181" s="9"/>
      <c r="R181" s="9"/>
      <c r="S181" s="9"/>
      <c r="T181" s="9"/>
      <c r="U181" s="9"/>
      <c r="V181" s="9"/>
      <c r="W181" s="9"/>
      <c r="X181" s="9"/>
      <c r="Y181" s="9"/>
      <c r="Z181" s="9"/>
    </row>
    <row r="182">
      <c r="A182" s="10">
        <v>651.0</v>
      </c>
      <c r="B182" s="11" t="s">
        <v>75</v>
      </c>
      <c r="C182" s="9" t="s">
        <v>76</v>
      </c>
      <c r="D182" s="9" t="s">
        <v>77</v>
      </c>
      <c r="E182" s="12" t="s">
        <v>78</v>
      </c>
      <c r="F182" s="9"/>
      <c r="G182" s="13" t="s">
        <v>79</v>
      </c>
      <c r="H182" s="14" t="s">
        <v>79</v>
      </c>
      <c r="I182" s="15" t="s">
        <v>22</v>
      </c>
      <c r="J182" s="15" t="s">
        <v>80</v>
      </c>
      <c r="K182" s="9" t="s">
        <v>810</v>
      </c>
      <c r="L182" s="17" t="s">
        <v>811</v>
      </c>
      <c r="M182" s="9" t="s">
        <v>812</v>
      </c>
      <c r="N182" s="9" t="s">
        <v>813</v>
      </c>
      <c r="O182" s="9"/>
      <c r="P182" s="9"/>
      <c r="Q182" s="9"/>
      <c r="R182" s="9"/>
      <c r="S182" s="9"/>
      <c r="T182" s="9"/>
      <c r="U182" s="9"/>
      <c r="V182" s="9"/>
      <c r="W182" s="9"/>
      <c r="X182" s="9"/>
      <c r="Y182" s="9"/>
      <c r="Z182" s="9"/>
    </row>
    <row r="183">
      <c r="A183" s="10">
        <v>675.0</v>
      </c>
      <c r="B183" s="11" t="s">
        <v>75</v>
      </c>
      <c r="C183" s="9" t="s">
        <v>76</v>
      </c>
      <c r="D183" s="9" t="s">
        <v>77</v>
      </c>
      <c r="E183" s="12" t="s">
        <v>78</v>
      </c>
      <c r="F183" s="9"/>
      <c r="G183" s="13" t="s">
        <v>79</v>
      </c>
      <c r="H183" s="14" t="s">
        <v>79</v>
      </c>
      <c r="I183" s="15" t="s">
        <v>22</v>
      </c>
      <c r="J183" s="15" t="s">
        <v>80</v>
      </c>
      <c r="K183" s="9" t="s">
        <v>810</v>
      </c>
      <c r="L183" s="17" t="s">
        <v>814</v>
      </c>
      <c r="M183" s="9" t="s">
        <v>815</v>
      </c>
      <c r="N183" s="9" t="s">
        <v>816</v>
      </c>
      <c r="O183" s="9"/>
      <c r="P183" s="9"/>
      <c r="Q183" s="9"/>
      <c r="R183" s="9"/>
      <c r="S183" s="9"/>
      <c r="T183" s="9"/>
      <c r="U183" s="9"/>
      <c r="V183" s="9"/>
      <c r="W183" s="9"/>
      <c r="X183" s="9"/>
      <c r="Y183" s="9"/>
      <c r="Z183" s="9"/>
    </row>
    <row r="184">
      <c r="A184" s="10">
        <v>695.0</v>
      </c>
      <c r="B184" s="11" t="s">
        <v>75</v>
      </c>
      <c r="C184" s="9" t="s">
        <v>76</v>
      </c>
      <c r="D184" s="9" t="s">
        <v>168</v>
      </c>
      <c r="E184" s="12" t="s">
        <v>169</v>
      </c>
      <c r="F184" s="9"/>
      <c r="G184" s="13" t="s">
        <v>170</v>
      </c>
      <c r="H184" s="14" t="s">
        <v>170</v>
      </c>
      <c r="I184" s="15" t="s">
        <v>22</v>
      </c>
      <c r="J184" s="15" t="s">
        <v>80</v>
      </c>
      <c r="K184" s="9" t="s">
        <v>810</v>
      </c>
      <c r="L184" s="17" t="s">
        <v>817</v>
      </c>
      <c r="M184" s="9" t="s">
        <v>818</v>
      </c>
      <c r="N184" s="9" t="s">
        <v>819</v>
      </c>
      <c r="O184" s="9"/>
      <c r="P184" s="9"/>
      <c r="Q184" s="9"/>
      <c r="R184" s="9"/>
      <c r="S184" s="9"/>
      <c r="T184" s="9"/>
      <c r="U184" s="9"/>
      <c r="V184" s="9"/>
      <c r="W184" s="9"/>
      <c r="X184" s="9"/>
      <c r="Y184" s="9"/>
      <c r="Z184" s="9"/>
    </row>
    <row r="185">
      <c r="A185" s="10">
        <v>707.0</v>
      </c>
      <c r="B185" s="11" t="s">
        <v>75</v>
      </c>
      <c r="C185" s="32" t="s">
        <v>232</v>
      </c>
      <c r="D185" s="9" t="s">
        <v>810</v>
      </c>
      <c r="E185" s="9"/>
      <c r="F185" s="9"/>
      <c r="G185" s="32" t="s">
        <v>232</v>
      </c>
      <c r="H185" s="14" t="s">
        <v>232</v>
      </c>
      <c r="I185" s="15" t="s">
        <v>22</v>
      </c>
      <c r="J185" s="15" t="s">
        <v>80</v>
      </c>
      <c r="K185" s="9" t="s">
        <v>810</v>
      </c>
      <c r="L185" s="17" t="s">
        <v>821</v>
      </c>
      <c r="M185" s="9" t="s">
        <v>822</v>
      </c>
      <c r="N185" s="9"/>
      <c r="O185" s="9"/>
      <c r="P185" s="9"/>
      <c r="Q185" s="9"/>
      <c r="R185" s="9"/>
      <c r="S185" s="9"/>
      <c r="T185" s="9"/>
      <c r="U185" s="9"/>
      <c r="V185" s="9"/>
      <c r="W185" s="9"/>
      <c r="X185" s="9"/>
      <c r="Y185" s="9"/>
      <c r="Z185" s="9"/>
    </row>
    <row r="186">
      <c r="A186" s="10">
        <v>715.0</v>
      </c>
      <c r="B186" s="11" t="s">
        <v>75</v>
      </c>
      <c r="C186" s="9" t="s">
        <v>76</v>
      </c>
      <c r="D186" s="9" t="s">
        <v>168</v>
      </c>
      <c r="E186" s="12" t="s">
        <v>169</v>
      </c>
      <c r="F186" s="9"/>
      <c r="G186" s="13" t="s">
        <v>170</v>
      </c>
      <c r="H186" s="14" t="s">
        <v>170</v>
      </c>
      <c r="I186" s="15" t="s">
        <v>22</v>
      </c>
      <c r="J186" s="15" t="s">
        <v>80</v>
      </c>
      <c r="K186" s="9" t="s">
        <v>810</v>
      </c>
      <c r="L186" s="17" t="s">
        <v>823</v>
      </c>
      <c r="M186" s="9" t="s">
        <v>824</v>
      </c>
      <c r="N186" s="9"/>
      <c r="O186" s="9"/>
      <c r="P186" s="9"/>
      <c r="Q186" s="9"/>
      <c r="R186" s="9"/>
      <c r="S186" s="9"/>
      <c r="T186" s="9"/>
      <c r="U186" s="9"/>
      <c r="V186" s="9"/>
      <c r="W186" s="9"/>
      <c r="X186" s="9"/>
      <c r="Y186" s="9"/>
      <c r="Z186" s="9"/>
    </row>
    <row r="187">
      <c r="A187" s="10">
        <v>720.0</v>
      </c>
      <c r="B187" s="11" t="s">
        <v>75</v>
      </c>
      <c r="C187" s="9" t="s">
        <v>76</v>
      </c>
      <c r="D187" s="9" t="s">
        <v>77</v>
      </c>
      <c r="E187" s="12" t="s">
        <v>78</v>
      </c>
      <c r="F187" s="9"/>
      <c r="G187" s="13" t="s">
        <v>79</v>
      </c>
      <c r="H187" s="14" t="s">
        <v>79</v>
      </c>
      <c r="I187" s="15" t="s">
        <v>22</v>
      </c>
      <c r="J187" s="15" t="s">
        <v>80</v>
      </c>
      <c r="K187" s="9" t="s">
        <v>810</v>
      </c>
      <c r="L187" s="17" t="s">
        <v>826</v>
      </c>
      <c r="M187" s="9" t="s">
        <v>827</v>
      </c>
      <c r="N187" s="9" t="s">
        <v>828</v>
      </c>
      <c r="O187" s="9"/>
      <c r="P187" s="9"/>
      <c r="Q187" s="9"/>
      <c r="R187" s="9"/>
      <c r="S187" s="9"/>
      <c r="T187" s="9"/>
      <c r="U187" s="9"/>
      <c r="V187" s="9"/>
      <c r="W187" s="9"/>
      <c r="X187" s="9"/>
      <c r="Y187" s="9"/>
      <c r="Z187" s="9"/>
    </row>
    <row r="188">
      <c r="A188" s="10">
        <v>725.0</v>
      </c>
      <c r="B188" s="11" t="s">
        <v>75</v>
      </c>
      <c r="C188" s="9" t="s">
        <v>76</v>
      </c>
      <c r="D188" s="9" t="s">
        <v>77</v>
      </c>
      <c r="E188" s="12" t="s">
        <v>78</v>
      </c>
      <c r="F188" s="9"/>
      <c r="G188" s="13" t="s">
        <v>79</v>
      </c>
      <c r="H188" s="14" t="s">
        <v>79</v>
      </c>
      <c r="I188" s="15" t="s">
        <v>22</v>
      </c>
      <c r="J188" s="15" t="s">
        <v>80</v>
      </c>
      <c r="K188" s="9" t="s">
        <v>810</v>
      </c>
      <c r="L188" s="17" t="s">
        <v>832</v>
      </c>
      <c r="M188" s="9" t="s">
        <v>833</v>
      </c>
      <c r="N188" s="9"/>
      <c r="O188" s="9"/>
      <c r="P188" s="9"/>
      <c r="Q188" s="9"/>
      <c r="R188" s="9"/>
      <c r="S188" s="9"/>
      <c r="T188" s="9"/>
      <c r="U188" s="9"/>
      <c r="V188" s="9"/>
      <c r="W188" s="9"/>
      <c r="X188" s="9"/>
      <c r="Y188" s="9"/>
      <c r="Z188" s="9"/>
    </row>
    <row r="189">
      <c r="A189" s="10">
        <v>727.0</v>
      </c>
      <c r="B189" s="11" t="s">
        <v>75</v>
      </c>
      <c r="C189" s="9" t="s">
        <v>76</v>
      </c>
      <c r="D189" s="9" t="s">
        <v>221</v>
      </c>
      <c r="E189" s="12" t="s">
        <v>222</v>
      </c>
      <c r="F189" s="9"/>
      <c r="G189" s="13" t="s">
        <v>223</v>
      </c>
      <c r="H189" s="14" t="s">
        <v>223</v>
      </c>
      <c r="I189" s="15" t="s">
        <v>22</v>
      </c>
      <c r="J189" s="15" t="s">
        <v>80</v>
      </c>
      <c r="K189" s="9" t="s">
        <v>810</v>
      </c>
      <c r="L189" s="17" t="s">
        <v>834</v>
      </c>
      <c r="M189" s="9" t="s">
        <v>835</v>
      </c>
      <c r="N189" s="9"/>
      <c r="O189" s="9"/>
      <c r="P189" s="9"/>
      <c r="Q189" s="9"/>
      <c r="R189" s="9"/>
      <c r="S189" s="9"/>
      <c r="T189" s="9"/>
      <c r="U189" s="9"/>
      <c r="V189" s="9"/>
      <c r="W189" s="9"/>
      <c r="X189" s="9"/>
      <c r="Y189" s="9"/>
      <c r="Z189" s="9"/>
    </row>
    <row r="190">
      <c r="A190" s="10">
        <v>729.0</v>
      </c>
      <c r="B190" s="11" t="s">
        <v>75</v>
      </c>
      <c r="C190" s="9" t="s">
        <v>76</v>
      </c>
      <c r="D190" s="9" t="s">
        <v>77</v>
      </c>
      <c r="E190" s="12" t="s">
        <v>78</v>
      </c>
      <c r="F190" s="9"/>
      <c r="G190" s="13" t="s">
        <v>79</v>
      </c>
      <c r="H190" s="14" t="s">
        <v>79</v>
      </c>
      <c r="I190" s="15" t="s">
        <v>22</v>
      </c>
      <c r="J190" s="15" t="s">
        <v>80</v>
      </c>
      <c r="K190" s="9" t="s">
        <v>810</v>
      </c>
      <c r="L190" s="17" t="s">
        <v>838</v>
      </c>
      <c r="M190" s="9" t="s">
        <v>839</v>
      </c>
      <c r="N190" s="9" t="s">
        <v>840</v>
      </c>
      <c r="O190" s="9"/>
      <c r="P190" s="9"/>
      <c r="Q190" s="9"/>
      <c r="R190" s="9"/>
      <c r="S190" s="9"/>
      <c r="T190" s="9"/>
      <c r="U190" s="9"/>
      <c r="V190" s="9"/>
      <c r="W190" s="9"/>
      <c r="X190" s="9"/>
      <c r="Y190" s="9"/>
      <c r="Z190" s="9"/>
    </row>
    <row r="191">
      <c r="A191" s="10">
        <v>742.0</v>
      </c>
      <c r="B191" s="11" t="s">
        <v>75</v>
      </c>
      <c r="C191" s="9" t="s">
        <v>76</v>
      </c>
      <c r="D191" s="9" t="s">
        <v>77</v>
      </c>
      <c r="E191" s="12" t="s">
        <v>78</v>
      </c>
      <c r="F191" s="9"/>
      <c r="G191" s="13" t="s">
        <v>79</v>
      </c>
      <c r="H191" s="14" t="s">
        <v>79</v>
      </c>
      <c r="I191" s="15" t="s">
        <v>22</v>
      </c>
      <c r="J191" s="15" t="s">
        <v>80</v>
      </c>
      <c r="K191" s="9" t="s">
        <v>810</v>
      </c>
      <c r="L191" s="17" t="s">
        <v>843</v>
      </c>
      <c r="M191" s="9" t="s">
        <v>845</v>
      </c>
      <c r="N191" s="9" t="s">
        <v>847</v>
      </c>
      <c r="O191" s="9"/>
      <c r="P191" s="9"/>
      <c r="Q191" s="9"/>
      <c r="R191" s="9"/>
      <c r="S191" s="9"/>
      <c r="T191" s="9"/>
      <c r="U191" s="9"/>
      <c r="V191" s="9"/>
      <c r="W191" s="9"/>
      <c r="X191" s="9"/>
      <c r="Y191" s="9"/>
      <c r="Z191" s="9"/>
    </row>
    <row r="192">
      <c r="A192" s="10">
        <v>626.0</v>
      </c>
      <c r="B192" s="11" t="s">
        <v>17</v>
      </c>
      <c r="C192" s="9" t="s">
        <v>387</v>
      </c>
      <c r="D192" s="9" t="s">
        <v>848</v>
      </c>
      <c r="E192" s="12" t="s">
        <v>849</v>
      </c>
      <c r="F192" s="9"/>
      <c r="G192" s="13" t="s">
        <v>850</v>
      </c>
      <c r="H192" s="14" t="s">
        <v>850</v>
      </c>
      <c r="I192" s="15" t="s">
        <v>22</v>
      </c>
      <c r="J192" s="13" t="s">
        <v>163</v>
      </c>
      <c r="K192" s="30" t="s">
        <v>851</v>
      </c>
      <c r="L192" s="17" t="s">
        <v>852</v>
      </c>
      <c r="M192" s="30" t="s">
        <v>853</v>
      </c>
      <c r="N192" s="30" t="s">
        <v>854</v>
      </c>
      <c r="O192" s="9"/>
      <c r="P192" s="9"/>
      <c r="Q192" s="9"/>
      <c r="R192" s="9"/>
      <c r="S192" s="9"/>
      <c r="T192" s="9"/>
      <c r="U192" s="9"/>
      <c r="V192" s="9"/>
      <c r="W192" s="9"/>
      <c r="X192" s="9"/>
      <c r="Y192" s="9"/>
      <c r="Z192" s="9"/>
    </row>
    <row r="193">
      <c r="A193" s="10">
        <v>779.0</v>
      </c>
      <c r="B193" s="11" t="s">
        <v>120</v>
      </c>
      <c r="C193" s="9"/>
      <c r="D193" s="9"/>
      <c r="E193" s="9"/>
      <c r="F193" s="13" t="s">
        <v>114</v>
      </c>
      <c r="G193" s="9" t="s">
        <v>855</v>
      </c>
      <c r="H193" s="5" t="s">
        <v>122</v>
      </c>
      <c r="I193" s="15" t="s">
        <v>22</v>
      </c>
      <c r="J193" s="28" t="s">
        <v>23</v>
      </c>
      <c r="K193" s="33" t="s">
        <v>859</v>
      </c>
      <c r="L193" s="17" t="s">
        <v>855</v>
      </c>
      <c r="M193" s="33" t="s">
        <v>861</v>
      </c>
      <c r="N193" s="33" t="s">
        <v>862</v>
      </c>
      <c r="O193" s="9"/>
      <c r="P193" s="9"/>
      <c r="Q193" s="9"/>
      <c r="R193" s="9"/>
      <c r="S193" s="9"/>
      <c r="T193" s="9"/>
      <c r="U193" s="9"/>
      <c r="V193" s="9"/>
      <c r="W193" s="9"/>
      <c r="X193" s="9"/>
      <c r="Y193" s="9"/>
      <c r="Z193" s="9"/>
    </row>
    <row r="194">
      <c r="A194" s="10">
        <v>794.0</v>
      </c>
      <c r="B194" s="11" t="s">
        <v>120</v>
      </c>
      <c r="C194" s="9"/>
      <c r="D194" s="9"/>
      <c r="E194" s="9"/>
      <c r="F194" s="9"/>
      <c r="G194" s="9" t="s">
        <v>863</v>
      </c>
      <c r="H194" s="5" t="s">
        <v>122</v>
      </c>
      <c r="I194" s="15" t="s">
        <v>22</v>
      </c>
      <c r="J194" s="28" t="s">
        <v>23</v>
      </c>
      <c r="K194" s="33" t="s">
        <v>859</v>
      </c>
      <c r="L194" s="17" t="s">
        <v>863</v>
      </c>
      <c r="M194" s="33" t="s">
        <v>864</v>
      </c>
      <c r="N194" s="33" t="s">
        <v>865</v>
      </c>
      <c r="O194" s="9"/>
      <c r="P194" s="9"/>
      <c r="Q194" s="9"/>
      <c r="R194" s="9"/>
      <c r="S194" s="9"/>
      <c r="T194" s="9"/>
      <c r="U194" s="9"/>
      <c r="V194" s="9"/>
      <c r="W194" s="9"/>
      <c r="X194" s="9"/>
      <c r="Y194" s="9"/>
      <c r="Z194" s="9"/>
    </row>
    <row r="195">
      <c r="A195" s="10">
        <v>805.0</v>
      </c>
      <c r="B195" s="11" t="s">
        <v>17</v>
      </c>
      <c r="C195" s="10" t="s">
        <v>643</v>
      </c>
      <c r="D195" s="10" t="s">
        <v>866</v>
      </c>
      <c r="E195" s="12" t="s">
        <v>867</v>
      </c>
      <c r="F195" s="13"/>
      <c r="G195" s="10" t="s">
        <v>868</v>
      </c>
      <c r="H195" s="14" t="s">
        <v>868</v>
      </c>
      <c r="I195" s="15" t="s">
        <v>22</v>
      </c>
      <c r="J195" s="15" t="s">
        <v>23</v>
      </c>
      <c r="K195" s="33" t="s">
        <v>859</v>
      </c>
      <c r="L195" s="17" t="s">
        <v>869</v>
      </c>
      <c r="M195" s="9" t="s">
        <v>870</v>
      </c>
      <c r="N195" s="9" t="s">
        <v>871</v>
      </c>
      <c r="O195" s="9"/>
      <c r="P195" s="9"/>
      <c r="Q195" s="9"/>
      <c r="R195" s="9"/>
      <c r="S195" s="9"/>
      <c r="T195" s="9"/>
      <c r="U195" s="9"/>
      <c r="V195" s="9"/>
      <c r="W195" s="9"/>
      <c r="X195" s="9"/>
      <c r="Y195" s="9"/>
      <c r="Z195" s="9"/>
    </row>
    <row r="196">
      <c r="A196" s="10">
        <v>816.0</v>
      </c>
      <c r="B196" s="13" t="s">
        <v>17</v>
      </c>
      <c r="C196" s="10" t="s">
        <v>29</v>
      </c>
      <c r="D196" s="10" t="s">
        <v>30</v>
      </c>
      <c r="E196" s="21" t="s">
        <v>31</v>
      </c>
      <c r="F196" s="13"/>
      <c r="G196" s="13" t="s">
        <v>32</v>
      </c>
      <c r="H196" s="14" t="s">
        <v>32</v>
      </c>
      <c r="I196" s="15" t="s">
        <v>22</v>
      </c>
      <c r="J196" s="15" t="s">
        <v>23</v>
      </c>
      <c r="K196" s="33" t="s">
        <v>859</v>
      </c>
      <c r="L196" s="17" t="s">
        <v>874</v>
      </c>
      <c r="M196" s="33" t="s">
        <v>875</v>
      </c>
      <c r="N196" s="9" t="s">
        <v>876</v>
      </c>
      <c r="O196" s="9"/>
      <c r="P196" s="9"/>
      <c r="Q196" s="9"/>
      <c r="R196" s="9"/>
      <c r="S196" s="9"/>
      <c r="T196" s="9"/>
      <c r="U196" s="9"/>
      <c r="V196" s="9"/>
      <c r="W196" s="9"/>
      <c r="X196" s="9"/>
      <c r="Y196" s="9"/>
      <c r="Z196" s="9"/>
    </row>
    <row r="197">
      <c r="A197" s="10">
        <v>826.0</v>
      </c>
      <c r="B197" s="11" t="s">
        <v>120</v>
      </c>
      <c r="C197" s="9"/>
      <c r="D197" s="9"/>
      <c r="E197" s="9"/>
      <c r="F197" s="13" t="s">
        <v>114</v>
      </c>
      <c r="G197" s="9"/>
      <c r="H197" s="5" t="s">
        <v>122</v>
      </c>
      <c r="I197" s="15" t="s">
        <v>22</v>
      </c>
      <c r="J197" s="28" t="s">
        <v>23</v>
      </c>
      <c r="K197" s="33" t="s">
        <v>859</v>
      </c>
      <c r="L197" s="17" t="s">
        <v>880</v>
      </c>
      <c r="M197" s="33" t="s">
        <v>881</v>
      </c>
      <c r="N197" s="9"/>
      <c r="O197" s="9"/>
      <c r="P197" s="9"/>
      <c r="Q197" s="9"/>
      <c r="R197" s="9"/>
      <c r="S197" s="9"/>
      <c r="T197" s="9"/>
      <c r="U197" s="9"/>
      <c r="V197" s="9"/>
      <c r="W197" s="9"/>
      <c r="X197" s="9"/>
      <c r="Y197" s="9"/>
      <c r="Z197" s="9"/>
    </row>
    <row r="198">
      <c r="A198" s="10">
        <v>834.0</v>
      </c>
      <c r="B198" s="11" t="s">
        <v>75</v>
      </c>
      <c r="C198" s="9"/>
      <c r="D198" s="9"/>
      <c r="E198" s="9"/>
      <c r="F198" s="13" t="s">
        <v>114</v>
      </c>
      <c r="G198" s="9"/>
      <c r="H198" s="14" t="s">
        <v>115</v>
      </c>
      <c r="I198" s="15" t="s">
        <v>22</v>
      </c>
      <c r="J198" s="28" t="s">
        <v>23</v>
      </c>
      <c r="K198" s="33" t="s">
        <v>859</v>
      </c>
      <c r="L198" s="17" t="s">
        <v>882</v>
      </c>
      <c r="M198" s="33" t="s">
        <v>883</v>
      </c>
      <c r="N198" s="33" t="s">
        <v>884</v>
      </c>
      <c r="O198" s="9"/>
      <c r="P198" s="9"/>
      <c r="Q198" s="9"/>
      <c r="R198" s="9"/>
      <c r="S198" s="9"/>
      <c r="T198" s="9"/>
      <c r="U198" s="9"/>
      <c r="V198" s="9"/>
      <c r="W198" s="9"/>
      <c r="X198" s="9"/>
      <c r="Y198" s="9"/>
      <c r="Z198" s="9"/>
    </row>
    <row r="199">
      <c r="A199" s="10">
        <v>842.0</v>
      </c>
      <c r="B199" s="11" t="s">
        <v>120</v>
      </c>
      <c r="C199" s="9"/>
      <c r="D199" s="9"/>
      <c r="E199" s="9"/>
      <c r="F199" s="13" t="s">
        <v>114</v>
      </c>
      <c r="G199" s="9"/>
      <c r="H199" s="5" t="s">
        <v>122</v>
      </c>
      <c r="I199" s="15" t="s">
        <v>22</v>
      </c>
      <c r="J199" s="28" t="s">
        <v>23</v>
      </c>
      <c r="K199" s="9" t="s">
        <v>859</v>
      </c>
      <c r="L199" s="17" t="s">
        <v>885</v>
      </c>
      <c r="M199" s="9" t="s">
        <v>886</v>
      </c>
      <c r="N199" s="9" t="s">
        <v>888</v>
      </c>
      <c r="O199" s="9"/>
      <c r="P199" s="9"/>
      <c r="Q199" s="9"/>
      <c r="R199" s="9"/>
      <c r="S199" s="9"/>
      <c r="T199" s="9"/>
      <c r="U199" s="9"/>
      <c r="V199" s="9"/>
      <c r="W199" s="9"/>
      <c r="X199" s="9"/>
      <c r="Y199" s="9"/>
      <c r="Z199" s="9"/>
    </row>
    <row r="200">
      <c r="A200" s="10">
        <v>873.0</v>
      </c>
      <c r="B200" s="11" t="s">
        <v>17</v>
      </c>
      <c r="C200" s="9"/>
      <c r="D200" s="9"/>
      <c r="E200" s="9"/>
      <c r="F200" s="13" t="s">
        <v>114</v>
      </c>
      <c r="G200" s="9"/>
      <c r="H200" s="14"/>
      <c r="I200" s="15" t="s">
        <v>22</v>
      </c>
      <c r="J200" s="28" t="s">
        <v>23</v>
      </c>
      <c r="K200" s="33" t="s">
        <v>859</v>
      </c>
      <c r="L200" s="17" t="s">
        <v>890</v>
      </c>
      <c r="M200" s="33" t="s">
        <v>891</v>
      </c>
      <c r="N200" s="9"/>
      <c r="O200" s="9"/>
      <c r="P200" s="9"/>
      <c r="Q200" s="9"/>
      <c r="R200" s="9"/>
      <c r="S200" s="9"/>
      <c r="T200" s="9"/>
      <c r="U200" s="9"/>
      <c r="V200" s="9"/>
      <c r="W200" s="9"/>
      <c r="X200" s="9"/>
      <c r="Y200" s="9"/>
      <c r="Z200" s="9"/>
    </row>
    <row r="201">
      <c r="A201" s="10">
        <v>631.0</v>
      </c>
      <c r="B201" s="11" t="s">
        <v>17</v>
      </c>
      <c r="C201" s="19" t="s">
        <v>18</v>
      </c>
      <c r="D201" s="19" t="s">
        <v>44</v>
      </c>
      <c r="E201" s="12" t="s">
        <v>45</v>
      </c>
      <c r="F201" s="19"/>
      <c r="G201" s="13" t="s">
        <v>47</v>
      </c>
      <c r="H201" s="14" t="s">
        <v>47</v>
      </c>
      <c r="I201" s="15" t="s">
        <v>22</v>
      </c>
      <c r="J201" s="13" t="s">
        <v>163</v>
      </c>
      <c r="K201" s="30" t="s">
        <v>44</v>
      </c>
      <c r="L201" s="17" t="s">
        <v>895</v>
      </c>
      <c r="M201" s="30" t="s">
        <v>896</v>
      </c>
      <c r="N201" s="30" t="s">
        <v>898</v>
      </c>
      <c r="O201" s="9"/>
      <c r="P201" s="9"/>
      <c r="Q201" s="9"/>
      <c r="R201" s="9"/>
      <c r="S201" s="9"/>
      <c r="T201" s="9"/>
      <c r="U201" s="9"/>
      <c r="V201" s="9"/>
      <c r="W201" s="9"/>
      <c r="X201" s="9"/>
      <c r="Y201" s="9"/>
      <c r="Z201" s="9"/>
    </row>
    <row r="202">
      <c r="A202" s="10">
        <v>658.0</v>
      </c>
      <c r="B202" s="11" t="s">
        <v>75</v>
      </c>
      <c r="C202" s="9" t="s">
        <v>76</v>
      </c>
      <c r="D202" s="9" t="s">
        <v>168</v>
      </c>
      <c r="E202" s="12" t="s">
        <v>169</v>
      </c>
      <c r="F202" s="9"/>
      <c r="G202" s="13" t="s">
        <v>170</v>
      </c>
      <c r="H202" s="14" t="s">
        <v>170</v>
      </c>
      <c r="I202" s="15" t="s">
        <v>22</v>
      </c>
      <c r="J202" s="15" t="s">
        <v>80</v>
      </c>
      <c r="K202" s="9" t="s">
        <v>899</v>
      </c>
      <c r="L202" s="17" t="s">
        <v>900</v>
      </c>
      <c r="M202" s="9" t="s">
        <v>901</v>
      </c>
      <c r="N202" s="9" t="s">
        <v>902</v>
      </c>
      <c r="O202" s="9"/>
      <c r="P202" s="9"/>
      <c r="Q202" s="9"/>
      <c r="R202" s="9"/>
      <c r="S202" s="9"/>
      <c r="T202" s="9"/>
      <c r="U202" s="9"/>
      <c r="V202" s="9"/>
      <c r="W202" s="9"/>
      <c r="X202" s="9"/>
      <c r="Y202" s="9"/>
      <c r="Z202" s="9"/>
    </row>
    <row r="203">
      <c r="A203" s="10">
        <v>681.0</v>
      </c>
      <c r="B203" s="11" t="s">
        <v>75</v>
      </c>
      <c r="C203" s="9" t="s">
        <v>76</v>
      </c>
      <c r="D203" s="9" t="s">
        <v>168</v>
      </c>
      <c r="E203" s="12" t="s">
        <v>169</v>
      </c>
      <c r="F203" s="9"/>
      <c r="G203" s="13" t="s">
        <v>170</v>
      </c>
      <c r="H203" s="14" t="s">
        <v>170</v>
      </c>
      <c r="I203" s="15" t="s">
        <v>22</v>
      </c>
      <c r="J203" s="15" t="s">
        <v>80</v>
      </c>
      <c r="K203" s="9" t="s">
        <v>899</v>
      </c>
      <c r="L203" s="17" t="s">
        <v>905</v>
      </c>
      <c r="M203" s="9" t="s">
        <v>906</v>
      </c>
      <c r="N203" s="9" t="s">
        <v>908</v>
      </c>
      <c r="O203" s="9"/>
      <c r="P203" s="9"/>
      <c r="Q203" s="9"/>
      <c r="R203" s="9"/>
      <c r="S203" s="9"/>
      <c r="T203" s="9"/>
      <c r="U203" s="9"/>
      <c r="V203" s="9"/>
      <c r="W203" s="9"/>
      <c r="X203" s="9"/>
      <c r="Y203" s="9"/>
      <c r="Z203" s="9"/>
    </row>
    <row r="204">
      <c r="A204" s="10">
        <v>700.0</v>
      </c>
      <c r="B204" s="11" t="s">
        <v>75</v>
      </c>
      <c r="C204" s="9" t="s">
        <v>76</v>
      </c>
      <c r="D204" s="9" t="s">
        <v>168</v>
      </c>
      <c r="E204" s="12" t="s">
        <v>169</v>
      </c>
      <c r="F204" s="9"/>
      <c r="G204" s="13" t="s">
        <v>170</v>
      </c>
      <c r="H204" s="14" t="s">
        <v>170</v>
      </c>
      <c r="I204" s="15" t="s">
        <v>22</v>
      </c>
      <c r="J204" s="15" t="s">
        <v>80</v>
      </c>
      <c r="K204" s="9" t="s">
        <v>899</v>
      </c>
      <c r="L204" s="17" t="s">
        <v>909</v>
      </c>
      <c r="M204" s="9" t="s">
        <v>910</v>
      </c>
      <c r="N204" s="9" t="s">
        <v>911</v>
      </c>
      <c r="O204" s="9"/>
      <c r="P204" s="9"/>
      <c r="Q204" s="9"/>
      <c r="R204" s="9"/>
      <c r="S204" s="9"/>
      <c r="T204" s="9"/>
      <c r="U204" s="9"/>
      <c r="V204" s="9"/>
      <c r="W204" s="9"/>
      <c r="X204" s="9"/>
      <c r="Y204" s="9"/>
      <c r="Z204" s="9"/>
    </row>
    <row r="205">
      <c r="A205" s="10">
        <v>712.0</v>
      </c>
      <c r="B205" s="11" t="s">
        <v>75</v>
      </c>
      <c r="C205" s="9" t="s">
        <v>76</v>
      </c>
      <c r="D205" s="9" t="s">
        <v>106</v>
      </c>
      <c r="E205" s="12" t="s">
        <v>107</v>
      </c>
      <c r="F205" s="9"/>
      <c r="G205" s="13" t="s">
        <v>108</v>
      </c>
      <c r="H205" s="14" t="s">
        <v>108</v>
      </c>
      <c r="I205" s="15" t="s">
        <v>22</v>
      </c>
      <c r="J205" s="15" t="s">
        <v>80</v>
      </c>
      <c r="K205" s="9" t="s">
        <v>899</v>
      </c>
      <c r="L205" s="17" t="s">
        <v>914</v>
      </c>
      <c r="M205" s="9" t="s">
        <v>915</v>
      </c>
      <c r="N205" s="9" t="s">
        <v>916</v>
      </c>
      <c r="O205" s="9"/>
      <c r="P205" s="9"/>
      <c r="Q205" s="9"/>
      <c r="R205" s="9"/>
      <c r="S205" s="9"/>
      <c r="T205" s="9"/>
      <c r="U205" s="9"/>
      <c r="V205" s="9"/>
      <c r="W205" s="9"/>
      <c r="X205" s="9"/>
      <c r="Y205" s="9"/>
      <c r="Z205" s="9"/>
    </row>
    <row r="206">
      <c r="A206" s="10">
        <v>718.0</v>
      </c>
      <c r="B206" s="11" t="s">
        <v>75</v>
      </c>
      <c r="C206" s="9" t="s">
        <v>76</v>
      </c>
      <c r="D206" s="9" t="s">
        <v>77</v>
      </c>
      <c r="E206" s="12" t="s">
        <v>78</v>
      </c>
      <c r="F206" s="9"/>
      <c r="G206" s="13" t="s">
        <v>79</v>
      </c>
      <c r="H206" s="14" t="s">
        <v>79</v>
      </c>
      <c r="I206" s="15" t="s">
        <v>22</v>
      </c>
      <c r="J206" s="15" t="s">
        <v>80</v>
      </c>
      <c r="K206" s="9" t="s">
        <v>899</v>
      </c>
      <c r="L206" s="17" t="s">
        <v>920</v>
      </c>
      <c r="M206" s="9" t="s">
        <v>921</v>
      </c>
      <c r="N206" s="9" t="s">
        <v>922</v>
      </c>
      <c r="O206" s="9"/>
      <c r="P206" s="9"/>
      <c r="Q206" s="9"/>
      <c r="R206" s="9"/>
      <c r="S206" s="9"/>
      <c r="T206" s="9"/>
      <c r="U206" s="9"/>
      <c r="V206" s="9"/>
      <c r="W206" s="9"/>
      <c r="X206" s="9"/>
      <c r="Y206" s="9"/>
      <c r="Z206" s="9"/>
    </row>
    <row r="207">
      <c r="A207" s="10">
        <v>723.0</v>
      </c>
      <c r="B207" s="11" t="s">
        <v>75</v>
      </c>
      <c r="C207" s="9" t="s">
        <v>76</v>
      </c>
      <c r="D207" s="9" t="s">
        <v>168</v>
      </c>
      <c r="E207" s="12" t="s">
        <v>169</v>
      </c>
      <c r="F207" s="9"/>
      <c r="G207" s="13" t="s">
        <v>170</v>
      </c>
      <c r="H207" s="14" t="s">
        <v>170</v>
      </c>
      <c r="I207" s="15" t="s">
        <v>22</v>
      </c>
      <c r="J207" s="15" t="s">
        <v>80</v>
      </c>
      <c r="K207" s="9" t="s">
        <v>899</v>
      </c>
      <c r="L207" s="17" t="s">
        <v>924</v>
      </c>
      <c r="M207" s="9" t="s">
        <v>925</v>
      </c>
      <c r="N207" s="9" t="s">
        <v>926</v>
      </c>
      <c r="O207" s="9"/>
      <c r="P207" s="9"/>
      <c r="Q207" s="9"/>
      <c r="R207" s="9"/>
      <c r="S207" s="9"/>
      <c r="T207" s="9"/>
      <c r="U207" s="9"/>
      <c r="V207" s="9"/>
      <c r="W207" s="9"/>
      <c r="X207" s="9"/>
      <c r="Y207" s="9"/>
      <c r="Z207" s="9"/>
    </row>
    <row r="208">
      <c r="A208" s="10">
        <v>726.0</v>
      </c>
      <c r="B208" s="11" t="s">
        <v>75</v>
      </c>
      <c r="C208" s="32" t="s">
        <v>232</v>
      </c>
      <c r="D208" s="9" t="s">
        <v>899</v>
      </c>
      <c r="E208" s="9"/>
      <c r="F208" s="9"/>
      <c r="G208" s="32" t="s">
        <v>232</v>
      </c>
      <c r="H208" s="14" t="s">
        <v>232</v>
      </c>
      <c r="I208" s="15" t="s">
        <v>22</v>
      </c>
      <c r="J208" s="15" t="s">
        <v>80</v>
      </c>
      <c r="K208" s="9" t="s">
        <v>899</v>
      </c>
      <c r="L208" s="17" t="s">
        <v>927</v>
      </c>
      <c r="M208" s="9" t="s">
        <v>928</v>
      </c>
      <c r="N208" s="9" t="s">
        <v>929</v>
      </c>
      <c r="O208" s="9"/>
      <c r="P208" s="9"/>
      <c r="Q208" s="9"/>
      <c r="R208" s="9"/>
      <c r="S208" s="9"/>
      <c r="T208" s="9"/>
      <c r="U208" s="9"/>
      <c r="V208" s="9"/>
      <c r="W208" s="9"/>
      <c r="X208" s="9"/>
      <c r="Y208" s="9"/>
      <c r="Z208" s="9"/>
    </row>
    <row r="209">
      <c r="A209" s="10">
        <v>728.0</v>
      </c>
      <c r="B209" s="11" t="s">
        <v>75</v>
      </c>
      <c r="C209" s="9" t="s">
        <v>76</v>
      </c>
      <c r="D209" s="9" t="s">
        <v>168</v>
      </c>
      <c r="E209" s="12" t="s">
        <v>169</v>
      </c>
      <c r="F209" s="9"/>
      <c r="G209" s="13" t="s">
        <v>170</v>
      </c>
      <c r="H209" s="14" t="s">
        <v>170</v>
      </c>
      <c r="I209" s="15" t="s">
        <v>22</v>
      </c>
      <c r="J209" s="15" t="s">
        <v>80</v>
      </c>
      <c r="K209" s="9" t="s">
        <v>899</v>
      </c>
      <c r="L209" s="17" t="s">
        <v>933</v>
      </c>
      <c r="M209" s="9" t="s">
        <v>934</v>
      </c>
      <c r="N209" s="9" t="s">
        <v>935</v>
      </c>
      <c r="O209" s="9"/>
      <c r="P209" s="9"/>
      <c r="Q209" s="9"/>
      <c r="R209" s="9"/>
      <c r="S209" s="9"/>
      <c r="T209" s="9"/>
      <c r="U209" s="9"/>
      <c r="V209" s="9"/>
      <c r="W209" s="9"/>
      <c r="X209" s="9"/>
      <c r="Y209" s="9"/>
      <c r="Z209" s="9"/>
    </row>
    <row r="210">
      <c r="A210" s="10">
        <v>730.0</v>
      </c>
      <c r="B210" s="11" t="s">
        <v>75</v>
      </c>
      <c r="C210" s="9" t="s">
        <v>76</v>
      </c>
      <c r="D210" s="9" t="s">
        <v>168</v>
      </c>
      <c r="E210" s="12" t="s">
        <v>169</v>
      </c>
      <c r="F210" s="9"/>
      <c r="G210" s="13" t="s">
        <v>170</v>
      </c>
      <c r="H210" s="14" t="s">
        <v>170</v>
      </c>
      <c r="I210" s="15" t="s">
        <v>22</v>
      </c>
      <c r="J210" s="15" t="s">
        <v>80</v>
      </c>
      <c r="K210" s="9" t="s">
        <v>899</v>
      </c>
      <c r="L210" s="17" t="s">
        <v>939</v>
      </c>
      <c r="M210" s="9" t="s">
        <v>940</v>
      </c>
      <c r="N210" s="9"/>
      <c r="O210" s="9"/>
      <c r="P210" s="9"/>
      <c r="Q210" s="9"/>
      <c r="R210" s="9"/>
      <c r="S210" s="9"/>
      <c r="T210" s="9"/>
      <c r="U210" s="9"/>
      <c r="V210" s="9"/>
      <c r="W210" s="9"/>
      <c r="X210" s="9"/>
      <c r="Y210" s="9"/>
      <c r="Z210" s="9"/>
    </row>
    <row r="211">
      <c r="A211" s="10">
        <v>748.0</v>
      </c>
      <c r="B211" s="11" t="s">
        <v>75</v>
      </c>
      <c r="C211" s="9" t="s">
        <v>76</v>
      </c>
      <c r="D211" s="9" t="s">
        <v>168</v>
      </c>
      <c r="E211" s="12" t="s">
        <v>169</v>
      </c>
      <c r="F211" s="9"/>
      <c r="G211" s="13" t="s">
        <v>170</v>
      </c>
      <c r="H211" s="14" t="s">
        <v>170</v>
      </c>
      <c r="I211" s="15" t="s">
        <v>22</v>
      </c>
      <c r="J211" s="15" t="s">
        <v>80</v>
      </c>
      <c r="K211" s="9" t="s">
        <v>899</v>
      </c>
      <c r="L211" s="17" t="s">
        <v>941</v>
      </c>
      <c r="M211" s="9" t="s">
        <v>942</v>
      </c>
      <c r="N211" s="9" t="s">
        <v>943</v>
      </c>
      <c r="O211" s="9"/>
      <c r="P211" s="9"/>
      <c r="Q211" s="9"/>
      <c r="R211" s="9"/>
      <c r="S211" s="9"/>
      <c r="T211" s="9"/>
      <c r="U211" s="9"/>
      <c r="V211" s="9"/>
      <c r="W211" s="9"/>
      <c r="X211" s="9"/>
      <c r="Y211" s="9"/>
      <c r="Z211" s="9"/>
    </row>
    <row r="212">
      <c r="A212" s="10">
        <v>764.0</v>
      </c>
      <c r="B212" s="11" t="s">
        <v>75</v>
      </c>
      <c r="C212" s="9" t="s">
        <v>76</v>
      </c>
      <c r="D212" s="9" t="s">
        <v>77</v>
      </c>
      <c r="E212" s="12" t="s">
        <v>78</v>
      </c>
      <c r="F212" s="9"/>
      <c r="G212" s="13" t="s">
        <v>79</v>
      </c>
      <c r="H212" s="14" t="s">
        <v>79</v>
      </c>
      <c r="I212" s="15" t="s">
        <v>22</v>
      </c>
      <c r="J212" s="15" t="s">
        <v>80</v>
      </c>
      <c r="K212" s="9" t="s">
        <v>899</v>
      </c>
      <c r="L212" s="17" t="s">
        <v>948</v>
      </c>
      <c r="M212" s="9" t="s">
        <v>950</v>
      </c>
      <c r="N212" s="9"/>
      <c r="O212" s="9"/>
      <c r="P212" s="9"/>
      <c r="Q212" s="9"/>
      <c r="R212" s="9"/>
      <c r="S212" s="9"/>
      <c r="T212" s="9"/>
      <c r="U212" s="9"/>
      <c r="V212" s="9"/>
      <c r="W212" s="9"/>
      <c r="X212" s="9"/>
      <c r="Y212" s="9"/>
      <c r="Z212" s="9"/>
    </row>
    <row r="213">
      <c r="A213" s="10">
        <v>759.0</v>
      </c>
      <c r="B213" s="11" t="s">
        <v>75</v>
      </c>
      <c r="C213" s="9"/>
      <c r="D213" s="9"/>
      <c r="E213" s="9"/>
      <c r="F213" s="13" t="s">
        <v>114</v>
      </c>
      <c r="G213" s="9"/>
      <c r="H213" s="14" t="s">
        <v>115</v>
      </c>
      <c r="I213" s="15" t="s">
        <v>22</v>
      </c>
      <c r="J213" s="28" t="s">
        <v>23</v>
      </c>
      <c r="K213" s="9" t="s">
        <v>951</v>
      </c>
      <c r="L213" s="17" t="s">
        <v>952</v>
      </c>
      <c r="M213" s="9" t="s">
        <v>954</v>
      </c>
      <c r="N213" s="9" t="s">
        <v>955</v>
      </c>
      <c r="O213" s="9"/>
      <c r="P213" s="9"/>
      <c r="Q213" s="9"/>
      <c r="R213" s="9"/>
      <c r="S213" s="9"/>
      <c r="T213" s="9"/>
      <c r="U213" s="9"/>
      <c r="V213" s="9"/>
      <c r="W213" s="9"/>
      <c r="X213" s="9"/>
      <c r="Y213" s="9"/>
      <c r="Z213" s="9"/>
    </row>
    <row r="214">
      <c r="A214" s="10">
        <v>772.0</v>
      </c>
      <c r="B214" s="11" t="s">
        <v>17</v>
      </c>
      <c r="C214" s="9" t="s">
        <v>959</v>
      </c>
      <c r="D214" s="9" t="s">
        <v>960</v>
      </c>
      <c r="E214" s="12" t="s">
        <v>962</v>
      </c>
      <c r="F214" s="9"/>
      <c r="G214" s="9" t="s">
        <v>963</v>
      </c>
      <c r="H214" s="5" t="s">
        <v>963</v>
      </c>
      <c r="I214" s="15" t="s">
        <v>22</v>
      </c>
      <c r="J214" s="15" t="s">
        <v>23</v>
      </c>
      <c r="K214" s="9" t="s">
        <v>951</v>
      </c>
      <c r="L214" s="17" t="s">
        <v>965</v>
      </c>
      <c r="M214" s="9" t="s">
        <v>966</v>
      </c>
      <c r="N214" s="9" t="s">
        <v>967</v>
      </c>
      <c r="O214" s="9"/>
      <c r="P214" s="9"/>
      <c r="Q214" s="9"/>
      <c r="R214" s="9"/>
      <c r="S214" s="9"/>
      <c r="T214" s="9"/>
      <c r="U214" s="9"/>
      <c r="V214" s="9"/>
      <c r="W214" s="9"/>
      <c r="X214" s="9"/>
      <c r="Y214" s="9"/>
      <c r="Z214" s="9"/>
    </row>
    <row r="215">
      <c r="A215" s="10">
        <v>773.0</v>
      </c>
      <c r="B215" s="11" t="s">
        <v>120</v>
      </c>
      <c r="C215" s="9"/>
      <c r="D215" s="9"/>
      <c r="E215" s="9"/>
      <c r="F215" s="9"/>
      <c r="G215" s="9" t="s">
        <v>965</v>
      </c>
      <c r="H215" s="5" t="s">
        <v>122</v>
      </c>
      <c r="I215" s="15" t="s">
        <v>22</v>
      </c>
      <c r="J215" s="28" t="s">
        <v>23</v>
      </c>
      <c r="K215" s="9" t="s">
        <v>951</v>
      </c>
      <c r="L215" s="17" t="s">
        <v>965</v>
      </c>
      <c r="M215" s="9" t="s">
        <v>969</v>
      </c>
      <c r="N215" s="9" t="s">
        <v>971</v>
      </c>
      <c r="O215" s="9"/>
      <c r="P215" s="9"/>
      <c r="Q215" s="9"/>
      <c r="R215" s="9"/>
      <c r="S215" s="9"/>
      <c r="T215" s="9"/>
      <c r="U215" s="9"/>
      <c r="V215" s="9"/>
      <c r="W215" s="9"/>
      <c r="X215" s="9"/>
      <c r="Y215" s="9"/>
      <c r="Z215" s="9"/>
    </row>
    <row r="216">
      <c r="A216" s="10">
        <v>789.0</v>
      </c>
      <c r="B216" s="11" t="s">
        <v>17</v>
      </c>
      <c r="C216" s="9" t="s">
        <v>959</v>
      </c>
      <c r="D216" s="9" t="s">
        <v>960</v>
      </c>
      <c r="E216" s="12" t="s">
        <v>962</v>
      </c>
      <c r="F216" s="13"/>
      <c r="G216" s="9" t="s">
        <v>963</v>
      </c>
      <c r="H216" s="14" t="s">
        <v>963</v>
      </c>
      <c r="I216" s="15" t="s">
        <v>22</v>
      </c>
      <c r="J216" s="15" t="s">
        <v>23</v>
      </c>
      <c r="K216" s="9" t="s">
        <v>951</v>
      </c>
      <c r="L216" s="17" t="s">
        <v>974</v>
      </c>
      <c r="M216" s="9" t="s">
        <v>975</v>
      </c>
      <c r="N216" s="9" t="s">
        <v>976</v>
      </c>
      <c r="O216" s="9"/>
      <c r="P216" s="9"/>
      <c r="Q216" s="9"/>
      <c r="R216" s="9"/>
      <c r="S216" s="9"/>
      <c r="T216" s="9"/>
      <c r="U216" s="9"/>
      <c r="V216" s="9"/>
      <c r="W216" s="9"/>
      <c r="X216" s="9"/>
      <c r="Y216" s="9"/>
      <c r="Z216" s="9"/>
    </row>
    <row r="217">
      <c r="A217" s="10">
        <v>800.0</v>
      </c>
      <c r="B217" s="11" t="s">
        <v>120</v>
      </c>
      <c r="C217" s="9"/>
      <c r="D217" s="9"/>
      <c r="E217" s="9"/>
      <c r="F217" s="9"/>
      <c r="G217" s="9" t="s">
        <v>979</v>
      </c>
      <c r="H217" s="5" t="s">
        <v>122</v>
      </c>
      <c r="I217" s="15" t="s">
        <v>22</v>
      </c>
      <c r="J217" s="28" t="s">
        <v>23</v>
      </c>
      <c r="K217" s="9" t="s">
        <v>951</v>
      </c>
      <c r="L217" s="17" t="s">
        <v>979</v>
      </c>
      <c r="M217" s="9" t="s">
        <v>981</v>
      </c>
      <c r="N217" s="9" t="s">
        <v>983</v>
      </c>
      <c r="O217" s="9"/>
      <c r="P217" s="9"/>
      <c r="Q217" s="9"/>
      <c r="R217" s="9"/>
      <c r="S217" s="9"/>
      <c r="T217" s="9"/>
      <c r="U217" s="9"/>
      <c r="V217" s="9"/>
      <c r="W217" s="9"/>
      <c r="X217" s="9"/>
      <c r="Y217" s="9"/>
      <c r="Z217" s="9"/>
    </row>
    <row r="218">
      <c r="A218" s="10">
        <v>811.0</v>
      </c>
      <c r="B218" s="11" t="s">
        <v>125</v>
      </c>
      <c r="C218" s="10" t="s">
        <v>425</v>
      </c>
      <c r="D218" s="10" t="s">
        <v>426</v>
      </c>
      <c r="E218" s="68" t="s">
        <v>427</v>
      </c>
      <c r="F218" s="13"/>
      <c r="G218" s="70" t="s">
        <v>428</v>
      </c>
      <c r="H218" s="14" t="s">
        <v>428</v>
      </c>
      <c r="I218" s="15" t="s">
        <v>22</v>
      </c>
      <c r="J218" s="28" t="s">
        <v>23</v>
      </c>
      <c r="K218" s="9" t="s">
        <v>951</v>
      </c>
      <c r="L218" s="17" t="s">
        <v>990</v>
      </c>
      <c r="M218" s="9" t="s">
        <v>991</v>
      </c>
      <c r="N218" s="9" t="s">
        <v>992</v>
      </c>
      <c r="O218" s="9"/>
      <c r="P218" s="9"/>
      <c r="Q218" s="9"/>
      <c r="R218" s="9"/>
      <c r="S218" s="9"/>
      <c r="T218" s="9"/>
      <c r="U218" s="9"/>
      <c r="V218" s="9"/>
      <c r="W218" s="9"/>
      <c r="X218" s="9"/>
      <c r="Y218" s="9"/>
      <c r="Z218" s="9"/>
    </row>
    <row r="219">
      <c r="A219" s="10">
        <v>822.0</v>
      </c>
      <c r="B219" s="11" t="s">
        <v>120</v>
      </c>
      <c r="C219" s="9"/>
      <c r="D219" s="9"/>
      <c r="E219" s="9"/>
      <c r="F219" s="13" t="s">
        <v>114</v>
      </c>
      <c r="G219" s="9"/>
      <c r="H219" s="5" t="s">
        <v>122</v>
      </c>
      <c r="I219" s="15" t="s">
        <v>22</v>
      </c>
      <c r="J219" s="28" t="s">
        <v>23</v>
      </c>
      <c r="K219" s="9" t="s">
        <v>951</v>
      </c>
      <c r="L219" s="17" t="s">
        <v>993</v>
      </c>
      <c r="M219" s="9" t="s">
        <v>994</v>
      </c>
      <c r="N219" s="9" t="s">
        <v>995</v>
      </c>
      <c r="O219" s="9"/>
      <c r="P219" s="9"/>
      <c r="Q219" s="9"/>
      <c r="R219" s="9"/>
      <c r="S219" s="9"/>
      <c r="T219" s="9"/>
      <c r="U219" s="9"/>
      <c r="V219" s="9"/>
      <c r="W219" s="9"/>
      <c r="X219" s="9"/>
      <c r="Y219" s="9"/>
      <c r="Z219" s="9"/>
    </row>
    <row r="220">
      <c r="A220" s="10">
        <v>830.0</v>
      </c>
      <c r="B220" s="11" t="s">
        <v>75</v>
      </c>
      <c r="C220" s="9"/>
      <c r="D220" s="9"/>
      <c r="E220" s="9"/>
      <c r="F220" s="13" t="s">
        <v>114</v>
      </c>
      <c r="G220" s="9"/>
      <c r="H220" s="14" t="s">
        <v>115</v>
      </c>
      <c r="I220" s="15" t="s">
        <v>22</v>
      </c>
      <c r="J220" s="28" t="s">
        <v>23</v>
      </c>
      <c r="K220" s="9" t="s">
        <v>951</v>
      </c>
      <c r="L220" s="17" t="s">
        <v>1000</v>
      </c>
      <c r="M220" s="9" t="s">
        <v>1001</v>
      </c>
      <c r="N220" s="9" t="s">
        <v>1002</v>
      </c>
      <c r="O220" s="9"/>
      <c r="P220" s="9"/>
      <c r="Q220" s="9"/>
      <c r="R220" s="9"/>
      <c r="S220" s="9"/>
      <c r="T220" s="9"/>
      <c r="U220" s="9"/>
      <c r="V220" s="9"/>
      <c r="W220" s="9"/>
      <c r="X220" s="9"/>
      <c r="Y220" s="9"/>
      <c r="Z220" s="9"/>
    </row>
    <row r="221">
      <c r="A221" s="10">
        <v>838.0</v>
      </c>
      <c r="B221" s="11" t="s">
        <v>17</v>
      </c>
      <c r="C221" s="9" t="s">
        <v>679</v>
      </c>
      <c r="D221" s="9" t="s">
        <v>712</v>
      </c>
      <c r="E221" s="12" t="s">
        <v>713</v>
      </c>
      <c r="F221" s="19"/>
      <c r="G221" s="10" t="s">
        <v>714</v>
      </c>
      <c r="H221" s="14" t="s">
        <v>714</v>
      </c>
      <c r="I221" s="15" t="s">
        <v>22</v>
      </c>
      <c r="J221" s="15" t="s">
        <v>23</v>
      </c>
      <c r="K221" s="9" t="s">
        <v>951</v>
      </c>
      <c r="L221" s="17" t="s">
        <v>1003</v>
      </c>
      <c r="M221" s="9" t="s">
        <v>1004</v>
      </c>
      <c r="N221" s="9" t="s">
        <v>1005</v>
      </c>
      <c r="O221" s="9"/>
      <c r="P221" s="9"/>
      <c r="Q221" s="9"/>
      <c r="R221" s="9"/>
      <c r="S221" s="9"/>
      <c r="T221" s="9"/>
      <c r="U221" s="9"/>
      <c r="V221" s="9"/>
      <c r="W221" s="9"/>
      <c r="X221" s="9"/>
      <c r="Y221" s="9"/>
      <c r="Z221" s="9"/>
    </row>
    <row r="222">
      <c r="A222" s="10">
        <v>846.0</v>
      </c>
      <c r="B222" s="11" t="s">
        <v>120</v>
      </c>
      <c r="C222" s="9"/>
      <c r="D222" s="9"/>
      <c r="E222" s="9"/>
      <c r="F222" s="13" t="s">
        <v>114</v>
      </c>
      <c r="G222" s="9"/>
      <c r="H222" s="5" t="s">
        <v>122</v>
      </c>
      <c r="I222" s="15" t="s">
        <v>22</v>
      </c>
      <c r="J222" s="28" t="s">
        <v>23</v>
      </c>
      <c r="K222" s="9" t="s">
        <v>951</v>
      </c>
      <c r="L222" s="17" t="s">
        <v>1006</v>
      </c>
      <c r="M222" s="9" t="s">
        <v>1007</v>
      </c>
      <c r="N222" s="9" t="s">
        <v>1008</v>
      </c>
      <c r="O222" s="9"/>
      <c r="P222" s="9"/>
      <c r="Q222" s="9"/>
      <c r="R222" s="9"/>
      <c r="S222" s="9"/>
      <c r="T222" s="9"/>
      <c r="U222" s="9"/>
      <c r="V222" s="9"/>
      <c r="W222" s="9"/>
      <c r="X222" s="9"/>
      <c r="Y222" s="9"/>
      <c r="Z222" s="9"/>
    </row>
    <row r="223">
      <c r="A223" s="10">
        <v>852.0</v>
      </c>
      <c r="B223" s="13" t="s">
        <v>125</v>
      </c>
      <c r="C223" s="10" t="s">
        <v>465</v>
      </c>
      <c r="D223" s="10" t="s">
        <v>466</v>
      </c>
      <c r="E223" s="21" t="s">
        <v>467</v>
      </c>
      <c r="F223" s="13"/>
      <c r="G223" s="13" t="s">
        <v>468</v>
      </c>
      <c r="H223" s="14" t="s">
        <v>468</v>
      </c>
      <c r="I223" s="15" t="s">
        <v>22</v>
      </c>
      <c r="J223" s="15" t="s">
        <v>23</v>
      </c>
      <c r="K223" s="9" t="s">
        <v>951</v>
      </c>
      <c r="L223" s="17" t="s">
        <v>1009</v>
      </c>
      <c r="M223" s="9" t="s">
        <v>1010</v>
      </c>
      <c r="N223" s="9" t="s">
        <v>1011</v>
      </c>
      <c r="O223" s="9"/>
      <c r="P223" s="9"/>
      <c r="Q223" s="9"/>
      <c r="R223" s="9"/>
      <c r="S223" s="9"/>
      <c r="T223" s="9"/>
      <c r="U223" s="9"/>
      <c r="V223" s="9"/>
      <c r="W223" s="9"/>
      <c r="X223" s="9"/>
      <c r="Y223" s="9"/>
      <c r="Z223" s="9"/>
    </row>
    <row r="224">
      <c r="A224" s="10">
        <v>857.0</v>
      </c>
      <c r="B224" s="11" t="s">
        <v>75</v>
      </c>
      <c r="C224" s="9"/>
      <c r="D224" s="9"/>
      <c r="E224" s="9"/>
      <c r="F224" s="13" t="s">
        <v>114</v>
      </c>
      <c r="G224" s="9"/>
      <c r="H224" s="14" t="s">
        <v>115</v>
      </c>
      <c r="I224" s="15" t="s">
        <v>22</v>
      </c>
      <c r="J224" s="28" t="s">
        <v>23</v>
      </c>
      <c r="K224" s="9" t="s">
        <v>951</v>
      </c>
      <c r="L224" s="17" t="s">
        <v>1013</v>
      </c>
      <c r="M224" s="9" t="s">
        <v>1014</v>
      </c>
      <c r="N224" s="9" t="s">
        <v>1015</v>
      </c>
      <c r="O224" s="9"/>
      <c r="P224" s="9"/>
      <c r="Q224" s="9"/>
      <c r="R224" s="9"/>
      <c r="S224" s="9"/>
      <c r="T224" s="9"/>
      <c r="U224" s="9"/>
      <c r="V224" s="9"/>
      <c r="W224" s="9"/>
      <c r="X224" s="9"/>
      <c r="Y224" s="9"/>
      <c r="Z224" s="9"/>
    </row>
    <row r="225">
      <c r="A225" s="10">
        <v>860.0</v>
      </c>
      <c r="B225" s="11" t="s">
        <v>17</v>
      </c>
      <c r="C225" s="9"/>
      <c r="D225" s="9"/>
      <c r="E225" s="9"/>
      <c r="F225" s="13" t="s">
        <v>114</v>
      </c>
      <c r="G225" s="9"/>
      <c r="H225" s="14"/>
      <c r="I225" s="15" t="s">
        <v>22</v>
      </c>
      <c r="J225" s="28" t="s">
        <v>23</v>
      </c>
      <c r="K225" s="9" t="s">
        <v>951</v>
      </c>
      <c r="L225" s="17" t="s">
        <v>1016</v>
      </c>
      <c r="M225" s="9" t="s">
        <v>1017</v>
      </c>
      <c r="N225" s="9" t="s">
        <v>1018</v>
      </c>
      <c r="O225" s="9"/>
      <c r="P225" s="9"/>
      <c r="Q225" s="9"/>
      <c r="R225" s="9"/>
      <c r="S225" s="9"/>
      <c r="T225" s="9"/>
      <c r="U225" s="9"/>
      <c r="V225" s="9"/>
      <c r="W225" s="9"/>
      <c r="X225" s="9"/>
      <c r="Y225" s="9"/>
      <c r="Z225" s="9"/>
    </row>
    <row r="226">
      <c r="A226" s="10">
        <v>868.0</v>
      </c>
      <c r="B226" s="11" t="s">
        <v>17</v>
      </c>
      <c r="C226" s="9" t="s">
        <v>959</v>
      </c>
      <c r="D226" s="9" t="s">
        <v>960</v>
      </c>
      <c r="E226" s="12" t="s">
        <v>962</v>
      </c>
      <c r="F226" s="13"/>
      <c r="G226" s="9" t="s">
        <v>963</v>
      </c>
      <c r="H226" s="14" t="s">
        <v>963</v>
      </c>
      <c r="I226" s="15" t="s">
        <v>22</v>
      </c>
      <c r="J226" s="15" t="s">
        <v>23</v>
      </c>
      <c r="K226" s="9" t="s">
        <v>951</v>
      </c>
      <c r="L226" s="17" t="s">
        <v>1019</v>
      </c>
      <c r="M226" s="9" t="s">
        <v>1020</v>
      </c>
      <c r="N226" s="9" t="s">
        <v>1021</v>
      </c>
      <c r="O226" s="9"/>
      <c r="P226" s="9"/>
      <c r="Q226" s="9"/>
      <c r="R226" s="9"/>
      <c r="S226" s="9"/>
      <c r="T226" s="9"/>
      <c r="U226" s="9"/>
      <c r="V226" s="9"/>
      <c r="W226" s="9"/>
      <c r="X226" s="9"/>
      <c r="Y226" s="9"/>
      <c r="Z226" s="9"/>
    </row>
    <row r="227">
      <c r="A227" s="10">
        <v>634.0</v>
      </c>
      <c r="B227" s="11" t="s">
        <v>17</v>
      </c>
      <c r="C227" s="9" t="s">
        <v>159</v>
      </c>
      <c r="D227" s="9" t="s">
        <v>292</v>
      </c>
      <c r="E227" s="12" t="s">
        <v>293</v>
      </c>
      <c r="F227" s="13"/>
      <c r="G227" s="13" t="s">
        <v>294</v>
      </c>
      <c r="H227" s="14" t="s">
        <v>294</v>
      </c>
      <c r="I227" s="15" t="s">
        <v>22</v>
      </c>
      <c r="J227" s="13" t="s">
        <v>163</v>
      </c>
      <c r="K227" s="30" t="s">
        <v>1022</v>
      </c>
      <c r="L227" s="17" t="s">
        <v>1023</v>
      </c>
      <c r="M227" s="30" t="s">
        <v>1024</v>
      </c>
      <c r="N227" s="30" t="s">
        <v>1025</v>
      </c>
      <c r="O227" s="9"/>
      <c r="P227" s="9"/>
      <c r="Q227" s="9"/>
      <c r="R227" s="9"/>
      <c r="S227" s="9"/>
      <c r="T227" s="9"/>
      <c r="U227" s="9"/>
      <c r="V227" s="9"/>
      <c r="W227" s="9"/>
      <c r="X227" s="9"/>
      <c r="Y227" s="9"/>
      <c r="Z227" s="9"/>
    </row>
    <row r="228">
      <c r="A228" s="10">
        <v>652.0</v>
      </c>
      <c r="B228" s="11" t="s">
        <v>17</v>
      </c>
      <c r="C228" s="9" t="s">
        <v>159</v>
      </c>
      <c r="D228" s="9" t="s">
        <v>299</v>
      </c>
      <c r="E228" s="12" t="s">
        <v>300</v>
      </c>
      <c r="F228" s="9"/>
      <c r="G228" s="13" t="s">
        <v>301</v>
      </c>
      <c r="H228" s="14" t="s">
        <v>301</v>
      </c>
      <c r="I228" s="15" t="s">
        <v>22</v>
      </c>
      <c r="J228" s="13" t="s">
        <v>163</v>
      </c>
      <c r="K228" s="30" t="s">
        <v>1022</v>
      </c>
      <c r="L228" s="17" t="s">
        <v>1026</v>
      </c>
      <c r="M228" s="30" t="s">
        <v>1027</v>
      </c>
      <c r="N228" s="9"/>
      <c r="O228" s="9"/>
      <c r="P228" s="9"/>
      <c r="Q228" s="9"/>
      <c r="R228" s="9"/>
      <c r="S228" s="9"/>
      <c r="T228" s="9"/>
      <c r="U228" s="9"/>
      <c r="V228" s="9"/>
      <c r="W228" s="9"/>
      <c r="X228" s="9"/>
      <c r="Y228" s="9"/>
      <c r="Z228" s="9"/>
    </row>
    <row r="229">
      <c r="A229" s="10">
        <v>676.0</v>
      </c>
      <c r="B229" s="11" t="s">
        <v>17</v>
      </c>
      <c r="C229" s="9" t="s">
        <v>159</v>
      </c>
      <c r="D229" s="9" t="s">
        <v>1028</v>
      </c>
      <c r="E229" s="12" t="s">
        <v>1029</v>
      </c>
      <c r="F229" s="13"/>
      <c r="G229" s="10" t="s">
        <v>1030</v>
      </c>
      <c r="H229" s="14" t="s">
        <v>1030</v>
      </c>
      <c r="I229" s="15" t="s">
        <v>22</v>
      </c>
      <c r="J229" s="13" t="s">
        <v>163</v>
      </c>
      <c r="K229" s="30" t="s">
        <v>1022</v>
      </c>
      <c r="L229" s="17" t="s">
        <v>1031</v>
      </c>
      <c r="M229" s="30" t="s">
        <v>1032</v>
      </c>
      <c r="N229" s="30" t="s">
        <v>1033</v>
      </c>
      <c r="O229" s="9"/>
      <c r="P229" s="9"/>
      <c r="Q229" s="9"/>
      <c r="R229" s="9"/>
      <c r="S229" s="9"/>
      <c r="T229" s="9"/>
      <c r="U229" s="9"/>
      <c r="V229" s="9"/>
      <c r="W229" s="9"/>
      <c r="X229" s="9"/>
      <c r="Y229" s="9"/>
      <c r="Z229" s="9"/>
    </row>
    <row r="230">
      <c r="A230" s="10">
        <v>696.0</v>
      </c>
      <c r="B230" s="11" t="s">
        <v>17</v>
      </c>
      <c r="C230" s="9"/>
      <c r="D230" s="9"/>
      <c r="E230" s="9"/>
      <c r="F230" s="13" t="s">
        <v>114</v>
      </c>
      <c r="G230" s="9"/>
      <c r="H230" s="14"/>
      <c r="I230" s="15" t="s">
        <v>22</v>
      </c>
      <c r="J230" s="13" t="s">
        <v>163</v>
      </c>
      <c r="K230" s="30" t="s">
        <v>1022</v>
      </c>
      <c r="L230" s="17" t="s">
        <v>1034</v>
      </c>
      <c r="M230" s="30" t="s">
        <v>1035</v>
      </c>
      <c r="N230" s="30" t="s">
        <v>1036</v>
      </c>
      <c r="O230" s="9"/>
      <c r="P230" s="9"/>
      <c r="Q230" s="9"/>
      <c r="R230" s="9"/>
      <c r="S230" s="9"/>
      <c r="T230" s="9"/>
      <c r="U230" s="9"/>
      <c r="V230" s="9"/>
      <c r="W230" s="9"/>
      <c r="X230" s="9"/>
      <c r="Y230" s="9"/>
      <c r="Z230" s="9"/>
    </row>
    <row r="231">
      <c r="A231" s="10">
        <v>708.0</v>
      </c>
      <c r="B231" s="11" t="s">
        <v>17</v>
      </c>
      <c r="C231" s="9"/>
      <c r="D231" s="9"/>
      <c r="E231" s="9"/>
      <c r="F231" s="13" t="s">
        <v>114</v>
      </c>
      <c r="G231" s="9"/>
      <c r="H231" s="14"/>
      <c r="I231" s="15" t="s">
        <v>22</v>
      </c>
      <c r="J231" s="13" t="s">
        <v>163</v>
      </c>
      <c r="K231" s="30" t="s">
        <v>1022</v>
      </c>
      <c r="L231" s="17" t="s">
        <v>1037</v>
      </c>
      <c r="M231" s="30" t="s">
        <v>1038</v>
      </c>
      <c r="N231" s="30" t="s">
        <v>1039</v>
      </c>
      <c r="O231" s="9"/>
      <c r="P231" s="9"/>
      <c r="Q231" s="9"/>
      <c r="R231" s="9"/>
      <c r="S231" s="9"/>
      <c r="T231" s="9"/>
      <c r="U231" s="9"/>
      <c r="V231" s="9"/>
      <c r="W231" s="9"/>
      <c r="X231" s="9"/>
      <c r="Y231" s="9"/>
      <c r="Z231" s="9"/>
    </row>
    <row r="232">
      <c r="A232" s="10">
        <v>716.0</v>
      </c>
      <c r="B232" s="11" t="s">
        <v>75</v>
      </c>
      <c r="C232" s="9" t="s">
        <v>76</v>
      </c>
      <c r="D232" s="9" t="s">
        <v>106</v>
      </c>
      <c r="E232" s="12" t="s">
        <v>107</v>
      </c>
      <c r="F232" s="9"/>
      <c r="G232" s="13" t="s">
        <v>108</v>
      </c>
      <c r="H232" s="14" t="s">
        <v>108</v>
      </c>
      <c r="I232" s="15" t="s">
        <v>22</v>
      </c>
      <c r="J232" s="13" t="s">
        <v>163</v>
      </c>
      <c r="K232" s="30" t="s">
        <v>1022</v>
      </c>
      <c r="L232" s="17" t="s">
        <v>1040</v>
      </c>
      <c r="M232" s="30" t="s">
        <v>1041</v>
      </c>
      <c r="N232" s="30" t="s">
        <v>1042</v>
      </c>
      <c r="O232" s="9"/>
      <c r="P232" s="9"/>
      <c r="Q232" s="9"/>
      <c r="R232" s="9"/>
      <c r="S232" s="9"/>
      <c r="T232" s="9"/>
      <c r="U232" s="9"/>
      <c r="V232" s="9"/>
      <c r="W232" s="9"/>
      <c r="X232" s="9"/>
      <c r="Y232" s="9"/>
      <c r="Z232" s="9"/>
    </row>
    <row r="233">
      <c r="A233" s="10">
        <v>721.0</v>
      </c>
      <c r="B233" s="11" t="s">
        <v>17</v>
      </c>
      <c r="C233" s="9"/>
      <c r="D233" s="9"/>
      <c r="E233" s="9"/>
      <c r="F233" s="13" t="s">
        <v>114</v>
      </c>
      <c r="G233" s="9"/>
      <c r="H233" s="14"/>
      <c r="I233" s="15" t="s">
        <v>22</v>
      </c>
      <c r="J233" s="13" t="s">
        <v>163</v>
      </c>
      <c r="K233" s="30" t="s">
        <v>1022</v>
      </c>
      <c r="L233" s="17" t="s">
        <v>1043</v>
      </c>
      <c r="M233" s="30" t="s">
        <v>1044</v>
      </c>
      <c r="N233" s="30" t="s">
        <v>1045</v>
      </c>
      <c r="O233" s="9"/>
      <c r="P233" s="9"/>
      <c r="Q233" s="9"/>
      <c r="R233" s="9"/>
      <c r="S233" s="9"/>
      <c r="T233" s="9"/>
      <c r="U233" s="9"/>
      <c r="V233" s="9"/>
      <c r="W233" s="9"/>
      <c r="X233" s="9"/>
      <c r="Y233" s="9"/>
      <c r="Z233" s="9"/>
    </row>
    <row r="234">
      <c r="A234" s="10">
        <v>762.0</v>
      </c>
      <c r="B234" s="11" t="s">
        <v>17</v>
      </c>
      <c r="C234" s="9" t="s">
        <v>159</v>
      </c>
      <c r="D234" s="9" t="s">
        <v>1028</v>
      </c>
      <c r="E234" s="12" t="s">
        <v>1029</v>
      </c>
      <c r="F234" s="13"/>
      <c r="G234" s="10" t="s">
        <v>1030</v>
      </c>
      <c r="H234" s="14" t="s">
        <v>1030</v>
      </c>
      <c r="I234" s="15" t="s">
        <v>22</v>
      </c>
      <c r="J234" s="13" t="s">
        <v>163</v>
      </c>
      <c r="K234" s="30" t="s">
        <v>1022</v>
      </c>
      <c r="L234" s="17" t="s">
        <v>1046</v>
      </c>
      <c r="M234" s="30" t="s">
        <v>1047</v>
      </c>
      <c r="N234" s="30" t="s">
        <v>1048</v>
      </c>
      <c r="O234" s="9"/>
      <c r="P234" s="9"/>
      <c r="Q234" s="9"/>
      <c r="R234" s="9"/>
      <c r="S234" s="9"/>
      <c r="T234" s="9"/>
      <c r="U234" s="9"/>
      <c r="V234" s="9"/>
      <c r="W234" s="9"/>
      <c r="X234" s="9"/>
      <c r="Y234" s="9"/>
      <c r="Z234" s="9"/>
    </row>
    <row r="235">
      <c r="A235" s="10">
        <v>782.0</v>
      </c>
      <c r="B235" s="11" t="s">
        <v>75</v>
      </c>
      <c r="C235" s="9"/>
      <c r="D235" s="9"/>
      <c r="E235" s="9"/>
      <c r="F235" s="13" t="s">
        <v>114</v>
      </c>
      <c r="G235" s="9"/>
      <c r="H235" s="14" t="s">
        <v>115</v>
      </c>
      <c r="I235" s="15" t="s">
        <v>22</v>
      </c>
      <c r="J235" s="28" t="s">
        <v>23</v>
      </c>
      <c r="K235" s="33" t="s">
        <v>1049</v>
      </c>
      <c r="L235" s="17" t="s">
        <v>1050</v>
      </c>
      <c r="M235" s="33" t="s">
        <v>1051</v>
      </c>
      <c r="N235" s="33" t="s">
        <v>1052</v>
      </c>
      <c r="O235" s="9"/>
      <c r="P235" s="9"/>
      <c r="Q235" s="9"/>
      <c r="R235" s="9"/>
      <c r="S235" s="9"/>
      <c r="T235" s="9"/>
      <c r="U235" s="9"/>
      <c r="V235" s="9"/>
      <c r="W235" s="9"/>
      <c r="X235" s="9"/>
      <c r="Y235" s="9"/>
      <c r="Z235" s="9"/>
    </row>
    <row r="236">
      <c r="A236" s="10">
        <v>796.0</v>
      </c>
      <c r="B236" s="11" t="s">
        <v>75</v>
      </c>
      <c r="C236" s="9"/>
      <c r="D236" s="9"/>
      <c r="E236" s="9"/>
      <c r="F236" s="13" t="s">
        <v>114</v>
      </c>
      <c r="G236" s="9"/>
      <c r="H236" s="14" t="s">
        <v>115</v>
      </c>
      <c r="I236" s="15" t="s">
        <v>22</v>
      </c>
      <c r="J236" s="28" t="s">
        <v>23</v>
      </c>
      <c r="K236" s="33" t="s">
        <v>1049</v>
      </c>
      <c r="L236" s="17" t="s">
        <v>1053</v>
      </c>
      <c r="M236" s="33" t="s">
        <v>1054</v>
      </c>
      <c r="N236" s="33" t="s">
        <v>1055</v>
      </c>
      <c r="O236" s="9"/>
      <c r="P236" s="9"/>
      <c r="Q236" s="9"/>
      <c r="R236" s="9"/>
      <c r="S236" s="9"/>
      <c r="T236" s="9"/>
      <c r="U236" s="9"/>
      <c r="V236" s="9"/>
      <c r="W236" s="9"/>
      <c r="X236" s="9"/>
      <c r="Y236" s="9"/>
      <c r="Z236" s="9"/>
    </row>
    <row r="237">
      <c r="A237" s="10">
        <v>807.0</v>
      </c>
      <c r="B237" s="11" t="s">
        <v>75</v>
      </c>
      <c r="C237" s="9"/>
      <c r="D237" s="9"/>
      <c r="E237" s="9"/>
      <c r="F237" s="13" t="s">
        <v>114</v>
      </c>
      <c r="H237" s="14" t="s">
        <v>115</v>
      </c>
      <c r="I237" s="15" t="s">
        <v>22</v>
      </c>
      <c r="J237" s="28" t="s">
        <v>23</v>
      </c>
      <c r="K237" s="33" t="s">
        <v>1049</v>
      </c>
      <c r="L237" s="17" t="s">
        <v>1056</v>
      </c>
      <c r="M237" s="33" t="s">
        <v>1057</v>
      </c>
      <c r="N237" s="9" t="s">
        <v>1058</v>
      </c>
      <c r="O237" s="9"/>
      <c r="P237" s="9"/>
      <c r="Q237" s="9"/>
      <c r="R237" s="9"/>
      <c r="S237" s="9"/>
      <c r="T237" s="9"/>
      <c r="U237" s="9"/>
      <c r="V237" s="9"/>
      <c r="W237" s="9"/>
      <c r="X237" s="9"/>
      <c r="Y237" s="9"/>
      <c r="Z237" s="9"/>
    </row>
    <row r="238">
      <c r="A238" s="10">
        <v>818.0</v>
      </c>
      <c r="B238" s="11" t="s">
        <v>17</v>
      </c>
      <c r="C238" s="9"/>
      <c r="D238" s="9"/>
      <c r="E238" s="9"/>
      <c r="F238" s="13" t="s">
        <v>114</v>
      </c>
      <c r="G238" s="9"/>
      <c r="H238" s="14"/>
      <c r="I238" s="15" t="s">
        <v>22</v>
      </c>
      <c r="J238" s="28" t="s">
        <v>23</v>
      </c>
      <c r="K238" s="33" t="s">
        <v>1049</v>
      </c>
      <c r="L238" s="17" t="s">
        <v>1059</v>
      </c>
      <c r="M238" s="33" t="s">
        <v>1060</v>
      </c>
      <c r="N238" s="33" t="s">
        <v>1061</v>
      </c>
      <c r="O238" s="9"/>
      <c r="P238" s="9"/>
      <c r="Q238" s="9"/>
      <c r="R238" s="9"/>
      <c r="S238" s="9"/>
      <c r="T238" s="9"/>
      <c r="U238" s="9"/>
      <c r="V238" s="9"/>
      <c r="W238" s="9"/>
      <c r="X238" s="9"/>
      <c r="Y238" s="9"/>
      <c r="Z238" s="9"/>
    </row>
    <row r="239">
      <c r="A239" s="10">
        <v>876.0</v>
      </c>
      <c r="B239" s="11" t="s">
        <v>75</v>
      </c>
      <c r="C239" s="9"/>
      <c r="D239" s="9"/>
      <c r="E239" s="9"/>
      <c r="F239" s="13" t="s">
        <v>114</v>
      </c>
      <c r="G239" s="9"/>
      <c r="H239" s="14" t="s">
        <v>115</v>
      </c>
      <c r="I239" s="15" t="s">
        <v>22</v>
      </c>
      <c r="J239" s="28" t="s">
        <v>23</v>
      </c>
      <c r="K239" s="9" t="s">
        <v>1049</v>
      </c>
      <c r="L239" s="17" t="s">
        <v>1062</v>
      </c>
      <c r="M239" s="9" t="s">
        <v>1063</v>
      </c>
      <c r="N239" s="9" t="s">
        <v>1064</v>
      </c>
      <c r="O239" s="9"/>
      <c r="P239" s="9"/>
      <c r="Q239" s="9"/>
      <c r="R239" s="9"/>
      <c r="S239" s="9"/>
      <c r="T239" s="9"/>
      <c r="U239" s="9"/>
      <c r="V239" s="9"/>
      <c r="W239" s="9"/>
      <c r="X239" s="9"/>
      <c r="Y239" s="9"/>
      <c r="Z239" s="9"/>
    </row>
    <row r="240">
      <c r="A240" s="10">
        <v>781.0</v>
      </c>
      <c r="B240" s="11" t="s">
        <v>17</v>
      </c>
      <c r="C240" s="9"/>
      <c r="D240" s="9"/>
      <c r="E240" s="9"/>
      <c r="F240" s="13" t="s">
        <v>114</v>
      </c>
      <c r="G240" s="9"/>
      <c r="H240" s="14"/>
      <c r="I240" s="15" t="s">
        <v>22</v>
      </c>
      <c r="J240" s="28" t="s">
        <v>23</v>
      </c>
      <c r="K240" s="33" t="s">
        <v>1065</v>
      </c>
      <c r="L240" s="17" t="s">
        <v>1066</v>
      </c>
      <c r="M240" s="33" t="s">
        <v>1067</v>
      </c>
      <c r="N240" s="33" t="s">
        <v>1068</v>
      </c>
      <c r="O240" s="9"/>
      <c r="P240" s="9"/>
      <c r="Q240" s="9"/>
      <c r="R240" s="9"/>
      <c r="S240" s="9"/>
      <c r="T240" s="9"/>
      <c r="U240" s="9"/>
      <c r="V240" s="9"/>
      <c r="W240" s="9"/>
      <c r="X240" s="9"/>
      <c r="Y240" s="9"/>
      <c r="Z240" s="9"/>
    </row>
    <row r="241">
      <c r="A241" s="10">
        <v>875.0</v>
      </c>
      <c r="B241" s="11" t="s">
        <v>120</v>
      </c>
      <c r="C241" s="9"/>
      <c r="D241" s="9"/>
      <c r="E241" s="9"/>
      <c r="F241" s="13" t="s">
        <v>114</v>
      </c>
      <c r="G241" s="9"/>
      <c r="H241" s="5" t="s">
        <v>122</v>
      </c>
      <c r="I241" s="15" t="s">
        <v>22</v>
      </c>
      <c r="J241" s="28" t="s">
        <v>23</v>
      </c>
      <c r="K241" s="33" t="s">
        <v>1065</v>
      </c>
      <c r="L241" s="17" t="s">
        <v>1069</v>
      </c>
      <c r="M241" s="33" t="s">
        <v>1070</v>
      </c>
      <c r="N241" s="33" t="s">
        <v>1071</v>
      </c>
      <c r="O241" s="9"/>
      <c r="P241" s="9"/>
      <c r="Q241" s="9"/>
      <c r="R241" s="9"/>
      <c r="S241" s="9"/>
      <c r="T241" s="9"/>
      <c r="U241" s="9"/>
      <c r="V241" s="9"/>
      <c r="W241" s="9"/>
      <c r="X241" s="9"/>
      <c r="Y241" s="9"/>
      <c r="Z241" s="9"/>
    </row>
    <row r="242">
      <c r="A242" s="10">
        <v>661.0</v>
      </c>
      <c r="B242" s="11" t="s">
        <v>75</v>
      </c>
      <c r="C242" s="32" t="s">
        <v>232</v>
      </c>
      <c r="D242" s="9" t="s">
        <v>1072</v>
      </c>
      <c r="E242" s="9"/>
      <c r="F242" s="9"/>
      <c r="G242" s="32" t="s">
        <v>232</v>
      </c>
      <c r="H242" s="14" t="s">
        <v>232</v>
      </c>
      <c r="I242" s="15" t="s">
        <v>22</v>
      </c>
      <c r="J242" s="15" t="s">
        <v>80</v>
      </c>
      <c r="K242" s="9" t="s">
        <v>1072</v>
      </c>
      <c r="L242" s="17" t="s">
        <v>1073</v>
      </c>
      <c r="M242" s="9" t="s">
        <v>1074</v>
      </c>
      <c r="N242" s="9" t="s">
        <v>1075</v>
      </c>
      <c r="O242" s="9"/>
      <c r="P242" s="9"/>
      <c r="Q242" s="9"/>
      <c r="R242" s="9"/>
      <c r="S242" s="9"/>
      <c r="T242" s="9"/>
      <c r="U242" s="9"/>
      <c r="V242" s="9"/>
      <c r="W242" s="9"/>
      <c r="X242" s="9"/>
      <c r="Y242" s="9"/>
      <c r="Z242" s="9"/>
    </row>
    <row r="243">
      <c r="A243" s="10">
        <v>684.0</v>
      </c>
      <c r="B243" s="11" t="s">
        <v>75</v>
      </c>
      <c r="C243" s="32" t="s">
        <v>232</v>
      </c>
      <c r="D243" s="9" t="s">
        <v>1072</v>
      </c>
      <c r="E243" s="9"/>
      <c r="F243" s="9"/>
      <c r="G243" s="32" t="s">
        <v>232</v>
      </c>
      <c r="H243" s="14" t="s">
        <v>232</v>
      </c>
      <c r="I243" s="15" t="s">
        <v>22</v>
      </c>
      <c r="J243" s="15" t="s">
        <v>80</v>
      </c>
      <c r="K243" s="9" t="s">
        <v>1072</v>
      </c>
      <c r="L243" s="17" t="s">
        <v>1076</v>
      </c>
      <c r="M243" s="9" t="s">
        <v>1077</v>
      </c>
      <c r="N243" s="9" t="s">
        <v>1078</v>
      </c>
      <c r="O243" s="9"/>
      <c r="P243" s="9"/>
      <c r="Q243" s="9"/>
      <c r="R243" s="9"/>
      <c r="S243" s="9"/>
      <c r="T243" s="9"/>
      <c r="U243" s="9"/>
      <c r="V243" s="9"/>
      <c r="W243" s="9"/>
      <c r="X243" s="9"/>
      <c r="Y243" s="9"/>
      <c r="Z243" s="9"/>
    </row>
    <row r="244">
      <c r="A244" s="10">
        <v>702.0</v>
      </c>
      <c r="B244" s="11" t="s">
        <v>75</v>
      </c>
      <c r="C244" s="32" t="s">
        <v>232</v>
      </c>
      <c r="D244" s="9" t="s">
        <v>1072</v>
      </c>
      <c r="E244" s="9"/>
      <c r="F244" s="9"/>
      <c r="G244" s="32" t="s">
        <v>232</v>
      </c>
      <c r="H244" s="14" t="s">
        <v>232</v>
      </c>
      <c r="I244" s="15" t="s">
        <v>22</v>
      </c>
      <c r="J244" s="15" t="s">
        <v>80</v>
      </c>
      <c r="K244" s="9" t="s">
        <v>1072</v>
      </c>
      <c r="L244" s="17" t="s">
        <v>1079</v>
      </c>
      <c r="M244" s="9" t="s">
        <v>1080</v>
      </c>
      <c r="N244" s="9" t="s">
        <v>1081</v>
      </c>
      <c r="O244" s="9"/>
      <c r="P244" s="9"/>
      <c r="Q244" s="9"/>
      <c r="R244" s="9"/>
      <c r="S244" s="9"/>
      <c r="T244" s="9"/>
      <c r="U244" s="9"/>
      <c r="V244" s="9"/>
      <c r="W244" s="9"/>
      <c r="X244" s="9"/>
      <c r="Y244" s="9"/>
      <c r="Z244" s="9"/>
    </row>
    <row r="245">
      <c r="A245" s="10">
        <v>752.0</v>
      </c>
      <c r="B245" s="11" t="s">
        <v>75</v>
      </c>
      <c r="C245" s="32" t="s">
        <v>232</v>
      </c>
      <c r="D245" s="9" t="s">
        <v>1072</v>
      </c>
      <c r="E245" s="9"/>
      <c r="F245" s="9"/>
      <c r="G245" s="32" t="s">
        <v>232</v>
      </c>
      <c r="H245" s="14" t="s">
        <v>232</v>
      </c>
      <c r="I245" s="15" t="s">
        <v>22</v>
      </c>
      <c r="J245" s="15" t="s">
        <v>80</v>
      </c>
      <c r="K245" s="9" t="s">
        <v>1072</v>
      </c>
      <c r="L245" s="17" t="s">
        <v>1084</v>
      </c>
      <c r="M245" s="9" t="s">
        <v>1085</v>
      </c>
      <c r="N245" s="9" t="s">
        <v>1086</v>
      </c>
      <c r="O245" s="9"/>
      <c r="P245" s="9"/>
      <c r="Q245" s="9"/>
      <c r="R245" s="9"/>
      <c r="S245" s="9"/>
      <c r="T245" s="9"/>
      <c r="U245" s="9"/>
      <c r="V245" s="9"/>
      <c r="W245" s="9"/>
      <c r="X245" s="9"/>
      <c r="Y245" s="9"/>
      <c r="Z245" s="9"/>
    </row>
    <row r="246">
      <c r="A246" s="10">
        <v>638.0</v>
      </c>
      <c r="B246" s="11" t="s">
        <v>75</v>
      </c>
      <c r="C246" s="9" t="s">
        <v>76</v>
      </c>
      <c r="D246" s="9" t="s">
        <v>352</v>
      </c>
      <c r="E246" s="12" t="s">
        <v>353</v>
      </c>
      <c r="F246" s="9"/>
      <c r="G246" s="13" t="s">
        <v>354</v>
      </c>
      <c r="H246" s="14" t="s">
        <v>354</v>
      </c>
      <c r="I246" s="15" t="s">
        <v>22</v>
      </c>
      <c r="J246" s="15" t="s">
        <v>80</v>
      </c>
      <c r="K246" s="9" t="s">
        <v>1089</v>
      </c>
      <c r="L246" s="17" t="s">
        <v>1090</v>
      </c>
      <c r="M246" s="9" t="s">
        <v>1091</v>
      </c>
      <c r="N246" s="9" t="s">
        <v>1092</v>
      </c>
      <c r="O246" s="9"/>
      <c r="P246" s="9"/>
      <c r="Q246" s="9"/>
      <c r="R246" s="9"/>
      <c r="S246" s="9"/>
      <c r="T246" s="9"/>
      <c r="U246" s="9"/>
      <c r="V246" s="9"/>
      <c r="W246" s="9"/>
      <c r="X246" s="9"/>
      <c r="Y246" s="9"/>
      <c r="Z246" s="9"/>
    </row>
    <row r="247">
      <c r="A247" s="10">
        <v>664.0</v>
      </c>
      <c r="B247" s="11" t="s">
        <v>75</v>
      </c>
      <c r="C247" s="9" t="s">
        <v>76</v>
      </c>
      <c r="D247" s="9" t="s">
        <v>221</v>
      </c>
      <c r="E247" s="12" t="s">
        <v>222</v>
      </c>
      <c r="F247" s="9"/>
      <c r="G247" s="13" t="s">
        <v>223</v>
      </c>
      <c r="H247" s="14" t="s">
        <v>223</v>
      </c>
      <c r="I247" s="15" t="s">
        <v>22</v>
      </c>
      <c r="J247" s="15" t="s">
        <v>80</v>
      </c>
      <c r="K247" s="9" t="s">
        <v>1089</v>
      </c>
      <c r="L247" s="17" t="s">
        <v>1093</v>
      </c>
      <c r="M247" s="9" t="s">
        <v>1094</v>
      </c>
      <c r="N247" s="9"/>
      <c r="O247" s="9"/>
      <c r="P247" s="9"/>
      <c r="Q247" s="9"/>
      <c r="R247" s="9"/>
      <c r="S247" s="9"/>
      <c r="T247" s="9"/>
      <c r="U247" s="9"/>
      <c r="V247" s="9"/>
      <c r="W247" s="9"/>
      <c r="X247" s="9"/>
      <c r="Y247" s="9"/>
      <c r="Z247" s="9"/>
    </row>
    <row r="248">
      <c r="A248" s="10">
        <v>686.0</v>
      </c>
      <c r="B248" s="11" t="s">
        <v>75</v>
      </c>
      <c r="C248" s="9" t="s">
        <v>76</v>
      </c>
      <c r="D248" s="9" t="s">
        <v>77</v>
      </c>
      <c r="E248" s="12" t="s">
        <v>78</v>
      </c>
      <c r="F248" s="9"/>
      <c r="G248" s="13" t="s">
        <v>79</v>
      </c>
      <c r="H248" s="14" t="s">
        <v>79</v>
      </c>
      <c r="I248" s="15" t="s">
        <v>22</v>
      </c>
      <c r="J248" s="15" t="s">
        <v>80</v>
      </c>
      <c r="K248" s="9" t="s">
        <v>1089</v>
      </c>
      <c r="L248" s="17" t="s">
        <v>1095</v>
      </c>
      <c r="M248" s="9" t="s">
        <v>1096</v>
      </c>
      <c r="N248" s="9"/>
      <c r="O248" s="9"/>
      <c r="P248" s="9"/>
      <c r="Q248" s="9"/>
      <c r="R248" s="9"/>
      <c r="S248" s="9"/>
      <c r="T248" s="9"/>
      <c r="U248" s="9"/>
      <c r="V248" s="9"/>
      <c r="W248" s="9"/>
      <c r="X248" s="9"/>
      <c r="Y248" s="9"/>
      <c r="Z248" s="9"/>
    </row>
    <row r="249">
      <c r="A249" s="10">
        <v>732.0</v>
      </c>
      <c r="B249" s="11" t="s">
        <v>75</v>
      </c>
      <c r="C249" s="9" t="s">
        <v>76</v>
      </c>
      <c r="D249" s="9" t="s">
        <v>85</v>
      </c>
      <c r="E249" s="12" t="s">
        <v>86</v>
      </c>
      <c r="F249" s="9"/>
      <c r="G249" s="13" t="s">
        <v>87</v>
      </c>
      <c r="H249" s="14" t="s">
        <v>87</v>
      </c>
      <c r="I249" s="15" t="s">
        <v>22</v>
      </c>
      <c r="J249" s="15" t="s">
        <v>80</v>
      </c>
      <c r="K249" s="9" t="s">
        <v>1089</v>
      </c>
      <c r="L249" s="17" t="s">
        <v>1097</v>
      </c>
      <c r="M249" s="9" t="s">
        <v>1098</v>
      </c>
      <c r="N249" s="9" t="s">
        <v>1099</v>
      </c>
      <c r="O249" s="9"/>
      <c r="P249" s="9"/>
      <c r="Q249" s="9"/>
      <c r="R249" s="9"/>
      <c r="S249" s="9"/>
      <c r="T249" s="9"/>
      <c r="U249" s="9"/>
      <c r="V249" s="9"/>
      <c r="W249" s="9"/>
      <c r="X249" s="9"/>
      <c r="Y249" s="9"/>
      <c r="Z249" s="9"/>
    </row>
    <row r="250">
      <c r="A250" s="10">
        <v>761.0</v>
      </c>
      <c r="B250" s="11" t="s">
        <v>75</v>
      </c>
      <c r="C250" s="9" t="s">
        <v>76</v>
      </c>
      <c r="D250" s="9" t="s">
        <v>77</v>
      </c>
      <c r="E250" s="12" t="s">
        <v>78</v>
      </c>
      <c r="F250" s="9"/>
      <c r="G250" s="13" t="s">
        <v>79</v>
      </c>
      <c r="H250" s="14" t="s">
        <v>79</v>
      </c>
      <c r="I250" s="15" t="s">
        <v>22</v>
      </c>
      <c r="J250" s="15" t="s">
        <v>80</v>
      </c>
      <c r="K250" s="9" t="s">
        <v>1089</v>
      </c>
      <c r="L250" s="17" t="s">
        <v>1100</v>
      </c>
      <c r="M250" s="9" t="s">
        <v>1101</v>
      </c>
      <c r="N250" s="9"/>
      <c r="O250" s="9"/>
      <c r="P250" s="9"/>
      <c r="Q250" s="9"/>
      <c r="R250" s="9"/>
      <c r="S250" s="9"/>
      <c r="T250" s="9"/>
      <c r="U250" s="9"/>
      <c r="V250" s="9"/>
      <c r="W250" s="9"/>
      <c r="X250" s="9"/>
      <c r="Y250" s="9"/>
      <c r="Z250" s="9"/>
    </row>
    <row r="251">
      <c r="A251" s="10">
        <v>770.0</v>
      </c>
      <c r="B251" s="11" t="s">
        <v>125</v>
      </c>
      <c r="C251" s="9" t="s">
        <v>305</v>
      </c>
      <c r="D251" s="9" t="s">
        <v>472</v>
      </c>
      <c r="E251" s="12" t="s">
        <v>473</v>
      </c>
      <c r="F251" s="9"/>
      <c r="G251" s="13" t="s">
        <v>474</v>
      </c>
      <c r="H251" s="14" t="s">
        <v>474</v>
      </c>
      <c r="I251" s="15" t="s">
        <v>22</v>
      </c>
      <c r="J251" s="15" t="s">
        <v>23</v>
      </c>
      <c r="K251" s="9" t="s">
        <v>1102</v>
      </c>
      <c r="L251" s="17" t="s">
        <v>1103</v>
      </c>
      <c r="M251" s="9" t="s">
        <v>1104</v>
      </c>
      <c r="N251" s="9" t="s">
        <v>1105</v>
      </c>
      <c r="O251" s="9"/>
      <c r="P251" s="9"/>
      <c r="Q251" s="9"/>
      <c r="R251" s="9"/>
      <c r="S251" s="9"/>
      <c r="T251" s="9"/>
      <c r="U251" s="9"/>
      <c r="V251" s="9"/>
      <c r="W251" s="9"/>
      <c r="X251" s="9"/>
      <c r="Y251" s="9"/>
      <c r="Z251" s="9"/>
    </row>
    <row r="252">
      <c r="A252" s="10">
        <v>788.0</v>
      </c>
      <c r="B252" s="11" t="s">
        <v>125</v>
      </c>
      <c r="C252" s="9" t="s">
        <v>305</v>
      </c>
      <c r="D252" s="9" t="s">
        <v>472</v>
      </c>
      <c r="E252" s="12" t="s">
        <v>473</v>
      </c>
      <c r="F252" s="9"/>
      <c r="G252" s="13" t="s">
        <v>474</v>
      </c>
      <c r="H252" s="14" t="s">
        <v>474</v>
      </c>
      <c r="I252" s="15" t="s">
        <v>22</v>
      </c>
      <c r="J252" s="15" t="s">
        <v>23</v>
      </c>
      <c r="K252" s="9" t="s">
        <v>1102</v>
      </c>
      <c r="L252" s="17" t="s">
        <v>1106</v>
      </c>
      <c r="M252" s="9" t="s">
        <v>1107</v>
      </c>
      <c r="N252" s="9" t="s">
        <v>1108</v>
      </c>
      <c r="O252" s="9"/>
      <c r="P252" s="9"/>
      <c r="Q252" s="9"/>
      <c r="R252" s="9"/>
      <c r="S252" s="9"/>
      <c r="T252" s="9"/>
      <c r="U252" s="9"/>
      <c r="V252" s="9"/>
      <c r="W252" s="9"/>
      <c r="X252" s="9"/>
      <c r="Y252" s="9"/>
      <c r="Z252" s="9"/>
    </row>
    <row r="253">
      <c r="A253" s="10">
        <v>866.0</v>
      </c>
      <c r="B253" s="11" t="s">
        <v>75</v>
      </c>
      <c r="C253" s="9"/>
      <c r="D253" s="9"/>
      <c r="E253" s="9"/>
      <c r="F253" s="13" t="s">
        <v>114</v>
      </c>
      <c r="G253" s="9"/>
      <c r="H253" s="14" t="s">
        <v>115</v>
      </c>
      <c r="I253" s="15" t="s">
        <v>22</v>
      </c>
      <c r="J253" s="28" t="s">
        <v>23</v>
      </c>
      <c r="K253" s="9" t="s">
        <v>1102</v>
      </c>
      <c r="L253" s="17" t="s">
        <v>1110</v>
      </c>
      <c r="M253" s="9" t="s">
        <v>1111</v>
      </c>
      <c r="N253" s="9" t="s">
        <v>1112</v>
      </c>
      <c r="O253" s="9"/>
      <c r="P253" s="9"/>
      <c r="Q253" s="9"/>
      <c r="R253" s="9"/>
      <c r="S253" s="9"/>
      <c r="T253" s="9"/>
      <c r="U253" s="9"/>
      <c r="V253" s="9"/>
      <c r="W253" s="9"/>
      <c r="X253" s="9"/>
      <c r="Y253" s="9"/>
      <c r="Z253" s="9"/>
    </row>
    <row r="254">
      <c r="A254" s="10">
        <v>630.0</v>
      </c>
      <c r="B254" s="11" t="s">
        <v>17</v>
      </c>
      <c r="C254" s="9" t="s">
        <v>395</v>
      </c>
      <c r="D254" s="9" t="s">
        <v>396</v>
      </c>
      <c r="E254" s="12" t="s">
        <v>397</v>
      </c>
      <c r="F254" s="13"/>
      <c r="G254" s="13" t="s">
        <v>398</v>
      </c>
      <c r="H254" s="14" t="s">
        <v>398</v>
      </c>
      <c r="I254" s="15" t="s">
        <v>22</v>
      </c>
      <c r="J254" s="13" t="s">
        <v>163</v>
      </c>
      <c r="K254" s="30" t="s">
        <v>1113</v>
      </c>
      <c r="L254" s="17" t="s">
        <v>1114</v>
      </c>
      <c r="M254" s="30" t="s">
        <v>1115</v>
      </c>
      <c r="N254" s="30" t="s">
        <v>1116</v>
      </c>
      <c r="O254" s="9"/>
      <c r="P254" s="9"/>
      <c r="Q254" s="9"/>
      <c r="R254" s="9"/>
      <c r="S254" s="9"/>
      <c r="T254" s="9"/>
      <c r="U254" s="9"/>
      <c r="V254" s="9"/>
      <c r="W254" s="9"/>
      <c r="X254" s="9"/>
      <c r="Y254" s="9"/>
      <c r="Z254" s="9"/>
    </row>
    <row r="255">
      <c r="A255" s="10">
        <v>646.0</v>
      </c>
      <c r="B255" s="11" t="s">
        <v>17</v>
      </c>
      <c r="C255" s="9"/>
      <c r="D255" s="9"/>
      <c r="E255" s="9"/>
      <c r="F255" s="13" t="s">
        <v>114</v>
      </c>
      <c r="G255" s="9"/>
      <c r="H255" s="14"/>
      <c r="I255" s="15" t="s">
        <v>22</v>
      </c>
      <c r="J255" s="13" t="s">
        <v>163</v>
      </c>
      <c r="K255" s="30" t="s">
        <v>1113</v>
      </c>
      <c r="L255" s="17" t="s">
        <v>1117</v>
      </c>
      <c r="M255" s="36" t="s">
        <v>1118</v>
      </c>
      <c r="N255" s="9"/>
      <c r="O255" s="9"/>
      <c r="P255" s="9"/>
      <c r="Q255" s="9"/>
      <c r="R255" s="9"/>
      <c r="S255" s="9"/>
      <c r="T255" s="9"/>
      <c r="U255" s="9"/>
      <c r="V255" s="9"/>
      <c r="W255" s="9"/>
      <c r="X255" s="9"/>
      <c r="Y255" s="9"/>
      <c r="Z255" s="9"/>
    </row>
    <row r="256">
      <c r="A256" s="13">
        <v>1.0</v>
      </c>
      <c r="B256" s="13" t="s">
        <v>257</v>
      </c>
      <c r="C256" s="10" t="s">
        <v>806</v>
      </c>
      <c r="D256" s="10" t="s">
        <v>1119</v>
      </c>
      <c r="E256" s="12" t="s">
        <v>1120</v>
      </c>
      <c r="F256" s="13" t="s">
        <v>114</v>
      </c>
      <c r="G256" s="10" t="s">
        <v>1121</v>
      </c>
      <c r="H256" s="14" t="s">
        <v>257</v>
      </c>
      <c r="I256" s="73"/>
      <c r="J256" s="73"/>
      <c r="K256" s="9"/>
      <c r="L256" s="17"/>
      <c r="M256" s="9"/>
      <c r="N256" s="30"/>
      <c r="O256" s="9"/>
      <c r="P256" s="9"/>
      <c r="Q256" s="9"/>
      <c r="R256" s="9"/>
      <c r="S256" s="9"/>
      <c r="T256" s="9"/>
      <c r="U256" s="9"/>
      <c r="V256" s="9"/>
      <c r="W256" s="9"/>
      <c r="X256" s="9"/>
      <c r="Y256" s="9"/>
      <c r="Z256" s="9"/>
    </row>
    <row r="257">
      <c r="A257" s="13">
        <v>2.0</v>
      </c>
      <c r="B257" s="13" t="s">
        <v>257</v>
      </c>
      <c r="C257" s="10" t="s">
        <v>806</v>
      </c>
      <c r="D257" s="10" t="s">
        <v>1126</v>
      </c>
      <c r="E257" s="12" t="s">
        <v>1127</v>
      </c>
      <c r="F257" s="13" t="s">
        <v>114</v>
      </c>
      <c r="G257" s="10" t="s">
        <v>1128</v>
      </c>
      <c r="H257" s="14" t="s">
        <v>257</v>
      </c>
      <c r="I257" s="73"/>
      <c r="J257" s="73"/>
      <c r="K257" s="9"/>
      <c r="L257" s="17"/>
      <c r="M257" s="9"/>
      <c r="N257" s="30"/>
      <c r="O257" s="9"/>
      <c r="P257" s="9"/>
      <c r="Q257" s="9"/>
      <c r="R257" s="9"/>
      <c r="S257" s="9"/>
      <c r="T257" s="9"/>
      <c r="U257" s="9"/>
      <c r="V257" s="9"/>
      <c r="W257" s="9"/>
      <c r="X257" s="9"/>
      <c r="Y257" s="9"/>
      <c r="Z257" s="9"/>
    </row>
    <row r="258">
      <c r="A258" s="13">
        <v>3.0</v>
      </c>
      <c r="B258" s="13" t="s">
        <v>257</v>
      </c>
      <c r="C258" s="10" t="s">
        <v>806</v>
      </c>
      <c r="D258" s="10" t="s">
        <v>1129</v>
      </c>
      <c r="E258" s="12" t="s">
        <v>1130</v>
      </c>
      <c r="F258" s="13" t="s">
        <v>114</v>
      </c>
      <c r="G258" s="10" t="s">
        <v>1131</v>
      </c>
      <c r="H258" s="14" t="s">
        <v>257</v>
      </c>
      <c r="I258" s="73"/>
      <c r="J258" s="73"/>
      <c r="K258" s="9"/>
      <c r="L258" s="17"/>
      <c r="M258" s="9"/>
      <c r="N258" s="30"/>
      <c r="O258" s="9"/>
      <c r="P258" s="9"/>
      <c r="Q258" s="9"/>
      <c r="R258" s="9"/>
      <c r="S258" s="9"/>
      <c r="T258" s="9"/>
      <c r="U258" s="9"/>
      <c r="V258" s="9"/>
      <c r="W258" s="9"/>
      <c r="X258" s="9"/>
      <c r="Y258" s="9"/>
      <c r="Z258" s="9"/>
    </row>
    <row r="259">
      <c r="A259" s="13">
        <v>4.0</v>
      </c>
      <c r="B259" s="13" t="s">
        <v>257</v>
      </c>
      <c r="C259" s="10" t="s">
        <v>806</v>
      </c>
      <c r="D259" s="10" t="s">
        <v>1132</v>
      </c>
      <c r="E259" s="12" t="s">
        <v>1133</v>
      </c>
      <c r="F259" s="13" t="s">
        <v>114</v>
      </c>
      <c r="G259" s="10" t="s">
        <v>1134</v>
      </c>
      <c r="H259" s="14" t="s">
        <v>257</v>
      </c>
      <c r="I259" s="73"/>
      <c r="J259" s="73"/>
      <c r="K259" s="9"/>
      <c r="L259" s="17"/>
      <c r="M259" s="9"/>
      <c r="N259" s="30"/>
      <c r="O259" s="9"/>
      <c r="P259" s="9"/>
      <c r="Q259" s="9"/>
      <c r="R259" s="9"/>
      <c r="S259" s="9"/>
      <c r="T259" s="9"/>
      <c r="U259" s="9"/>
      <c r="V259" s="9"/>
      <c r="W259" s="9"/>
      <c r="X259" s="9"/>
      <c r="Y259" s="9"/>
      <c r="Z259" s="9"/>
    </row>
    <row r="260">
      <c r="A260" s="10">
        <v>5.0</v>
      </c>
      <c r="B260" s="11" t="s">
        <v>17</v>
      </c>
      <c r="C260" s="9" t="s">
        <v>837</v>
      </c>
      <c r="D260" s="9" t="s">
        <v>1135</v>
      </c>
      <c r="E260" s="12" t="s">
        <v>1136</v>
      </c>
      <c r="F260" s="19"/>
      <c r="G260" s="10" t="s">
        <v>1137</v>
      </c>
      <c r="H260" s="5" t="s">
        <v>1137</v>
      </c>
      <c r="I260" s="73"/>
      <c r="J260" s="73" t="s">
        <v>10</v>
      </c>
      <c r="K260" s="19"/>
      <c r="L260" s="17"/>
      <c r="M260" s="19"/>
      <c r="N260" s="30"/>
      <c r="O260" s="9"/>
      <c r="P260" s="9"/>
      <c r="Q260" s="9"/>
      <c r="R260" s="9"/>
      <c r="S260" s="9"/>
      <c r="T260" s="9"/>
      <c r="U260" s="9"/>
      <c r="V260" s="9"/>
      <c r="W260" s="9"/>
      <c r="X260" s="9"/>
      <c r="Y260" s="9"/>
      <c r="Z260" s="9"/>
    </row>
    <row r="261">
      <c r="A261" s="10">
        <v>6.0</v>
      </c>
      <c r="B261" s="11" t="s">
        <v>17</v>
      </c>
      <c r="C261" s="9" t="s">
        <v>837</v>
      </c>
      <c r="D261" s="9" t="s">
        <v>1135</v>
      </c>
      <c r="E261" s="12" t="s">
        <v>1136</v>
      </c>
      <c r="F261" s="19"/>
      <c r="G261" s="10" t="s">
        <v>1137</v>
      </c>
      <c r="H261" s="25" t="s">
        <v>1137</v>
      </c>
      <c r="I261" s="73"/>
      <c r="J261" s="73" t="s">
        <v>10</v>
      </c>
      <c r="K261" s="9"/>
      <c r="L261" s="17"/>
      <c r="M261" s="9"/>
      <c r="N261" s="30"/>
      <c r="O261" s="9"/>
      <c r="P261" s="9"/>
      <c r="Q261" s="9"/>
      <c r="R261" s="9"/>
      <c r="S261" s="9"/>
      <c r="T261" s="9"/>
      <c r="U261" s="9"/>
      <c r="V261" s="9"/>
      <c r="W261" s="9"/>
      <c r="X261" s="9"/>
      <c r="Y261" s="9"/>
      <c r="Z261" s="9"/>
    </row>
    <row r="262">
      <c r="A262" s="10">
        <v>7.0</v>
      </c>
      <c r="B262" s="11" t="s">
        <v>17</v>
      </c>
      <c r="C262" s="9" t="s">
        <v>837</v>
      </c>
      <c r="D262" s="9" t="s">
        <v>1138</v>
      </c>
      <c r="E262" s="12" t="s">
        <v>1139</v>
      </c>
      <c r="F262" s="19"/>
      <c r="G262" s="10" t="s">
        <v>1140</v>
      </c>
      <c r="H262" s="25" t="s">
        <v>1140</v>
      </c>
      <c r="I262" s="73"/>
      <c r="J262" s="73"/>
      <c r="K262" s="9"/>
      <c r="L262" s="17"/>
      <c r="M262" s="9"/>
      <c r="N262" s="9"/>
      <c r="O262" s="9"/>
      <c r="P262" s="9"/>
      <c r="Q262" s="9"/>
      <c r="R262" s="9"/>
      <c r="S262" s="9"/>
      <c r="T262" s="9"/>
      <c r="U262" s="9"/>
      <c r="V262" s="9"/>
      <c r="W262" s="9"/>
      <c r="X262" s="9"/>
      <c r="Y262" s="9"/>
      <c r="Z262" s="9"/>
    </row>
    <row r="263">
      <c r="A263" s="10">
        <v>8.0</v>
      </c>
      <c r="B263" s="11" t="s">
        <v>17</v>
      </c>
      <c r="C263" s="9" t="s">
        <v>837</v>
      </c>
      <c r="D263" s="9" t="s">
        <v>1141</v>
      </c>
      <c r="E263" s="12" t="s">
        <v>1142</v>
      </c>
      <c r="F263" s="19"/>
      <c r="G263" s="10" t="s">
        <v>1140</v>
      </c>
      <c r="H263" s="5" t="s">
        <v>1140</v>
      </c>
      <c r="I263" s="73"/>
      <c r="J263" s="73"/>
      <c r="K263" s="9"/>
      <c r="L263" s="17"/>
      <c r="M263" s="9"/>
      <c r="N263" s="9"/>
      <c r="O263" s="9"/>
      <c r="P263" s="9"/>
      <c r="Q263" s="9"/>
      <c r="R263" s="9"/>
      <c r="S263" s="9"/>
      <c r="T263" s="9"/>
      <c r="U263" s="9"/>
      <c r="V263" s="9"/>
      <c r="W263" s="9"/>
      <c r="X263" s="9"/>
      <c r="Y263" s="9"/>
      <c r="Z263" s="9"/>
    </row>
    <row r="264" ht="39.75" customHeight="1">
      <c r="A264" s="10">
        <v>9.0</v>
      </c>
      <c r="B264" s="11" t="s">
        <v>17</v>
      </c>
      <c r="C264" s="9" t="s">
        <v>181</v>
      </c>
      <c r="D264" s="9" t="s">
        <v>182</v>
      </c>
      <c r="E264" s="12" t="s">
        <v>183</v>
      </c>
      <c r="F264" s="19"/>
      <c r="G264" s="10" t="s">
        <v>184</v>
      </c>
      <c r="H264" s="5" t="s">
        <v>184</v>
      </c>
      <c r="I264" s="74"/>
      <c r="J264" s="75"/>
      <c r="K264" s="76"/>
      <c r="L264" s="17"/>
      <c r="M264" s="76"/>
      <c r="N264" s="77"/>
      <c r="O264" s="9"/>
      <c r="P264" s="9"/>
      <c r="Q264" s="9"/>
      <c r="R264" s="9"/>
      <c r="S264" s="9"/>
      <c r="T264" s="9"/>
      <c r="U264" s="9"/>
      <c r="V264" s="9"/>
      <c r="W264" s="9"/>
      <c r="X264" s="9"/>
      <c r="Y264" s="9"/>
      <c r="Z264" s="9"/>
    </row>
    <row r="265">
      <c r="A265" s="10">
        <v>10.0</v>
      </c>
      <c r="B265" s="78" t="s">
        <v>17</v>
      </c>
      <c r="C265" s="79" t="s">
        <v>181</v>
      </c>
      <c r="D265" s="79" t="s">
        <v>182</v>
      </c>
      <c r="E265" s="12" t="s">
        <v>183</v>
      </c>
      <c r="F265" s="19"/>
      <c r="G265" s="80" t="s">
        <v>184</v>
      </c>
      <c r="H265" s="5" t="s">
        <v>184</v>
      </c>
      <c r="I265" s="74"/>
      <c r="J265" s="75"/>
      <c r="K265" s="19"/>
      <c r="L265" s="17"/>
      <c r="M265" s="19"/>
      <c r="N265" s="81"/>
      <c r="O265" s="9"/>
      <c r="P265" s="9"/>
      <c r="Q265" s="9"/>
      <c r="R265" s="9"/>
      <c r="S265" s="9"/>
      <c r="T265" s="9"/>
      <c r="U265" s="9"/>
      <c r="V265" s="9"/>
      <c r="W265" s="9"/>
      <c r="X265" s="9"/>
      <c r="Y265" s="9"/>
      <c r="Z265" s="9"/>
    </row>
    <row r="266">
      <c r="A266" s="10">
        <v>11.0</v>
      </c>
      <c r="B266" s="11" t="s">
        <v>17</v>
      </c>
      <c r="C266" s="9" t="s">
        <v>181</v>
      </c>
      <c r="D266" s="9" t="s">
        <v>214</v>
      </c>
      <c r="E266" s="12" t="s">
        <v>215</v>
      </c>
      <c r="F266" s="13" t="s">
        <v>114</v>
      </c>
      <c r="G266" s="10" t="s">
        <v>216</v>
      </c>
      <c r="H266" s="5" t="s">
        <v>216</v>
      </c>
      <c r="I266" s="73"/>
      <c r="J266" s="73"/>
      <c r="K266" s="9"/>
      <c r="L266" s="17"/>
      <c r="M266" s="9"/>
      <c r="N266" s="30"/>
      <c r="O266" s="9"/>
      <c r="P266" s="9"/>
      <c r="Q266" s="9"/>
      <c r="R266" s="9"/>
      <c r="S266" s="9"/>
      <c r="T266" s="9"/>
      <c r="U266" s="9"/>
      <c r="V266" s="9"/>
      <c r="W266" s="9"/>
      <c r="X266" s="9"/>
      <c r="Y266" s="9"/>
      <c r="Z266" s="9"/>
    </row>
    <row r="267">
      <c r="A267" s="10">
        <v>12.0</v>
      </c>
      <c r="B267" s="11" t="s">
        <v>17</v>
      </c>
      <c r="C267" s="9" t="s">
        <v>181</v>
      </c>
      <c r="D267" s="9" t="s">
        <v>380</v>
      </c>
      <c r="E267" s="12" t="s">
        <v>381</v>
      </c>
      <c r="F267" s="13" t="s">
        <v>114</v>
      </c>
      <c r="G267" s="32" t="s">
        <v>382</v>
      </c>
      <c r="H267" s="5" t="s">
        <v>382</v>
      </c>
      <c r="I267" s="73"/>
      <c r="J267" s="73"/>
      <c r="K267" s="9"/>
      <c r="L267" s="17"/>
      <c r="M267" s="9"/>
      <c r="N267" s="30"/>
      <c r="O267" s="9"/>
      <c r="P267" s="9"/>
      <c r="Q267" s="9"/>
      <c r="R267" s="9"/>
      <c r="S267" s="9"/>
      <c r="T267" s="9"/>
      <c r="U267" s="9"/>
      <c r="V267" s="9"/>
      <c r="W267" s="9"/>
      <c r="X267" s="9"/>
      <c r="Y267" s="9"/>
      <c r="Z267" s="9"/>
    </row>
    <row r="268">
      <c r="A268" s="10">
        <v>13.0</v>
      </c>
      <c r="B268" s="11" t="s">
        <v>17</v>
      </c>
      <c r="C268" s="9" t="s">
        <v>181</v>
      </c>
      <c r="D268" s="9" t="s">
        <v>1156</v>
      </c>
      <c r="E268" s="12" t="s">
        <v>1157</v>
      </c>
      <c r="F268" s="13" t="s">
        <v>114</v>
      </c>
      <c r="G268" s="32" t="s">
        <v>1158</v>
      </c>
      <c r="H268" s="5" t="s">
        <v>1158</v>
      </c>
      <c r="I268" s="73"/>
      <c r="J268" s="73"/>
      <c r="K268" s="9"/>
      <c r="L268" s="17"/>
      <c r="M268" s="9"/>
      <c r="N268" s="30"/>
      <c r="O268" s="9"/>
      <c r="P268" s="9"/>
      <c r="Q268" s="9"/>
      <c r="R268" s="9"/>
      <c r="S268" s="9"/>
      <c r="T268" s="9"/>
      <c r="U268" s="9"/>
      <c r="V268" s="9"/>
      <c r="W268" s="9"/>
      <c r="X268" s="9"/>
      <c r="Y268" s="9"/>
      <c r="Z268" s="9"/>
    </row>
    <row r="269">
      <c r="A269" s="10">
        <v>14.0</v>
      </c>
      <c r="B269" s="11" t="s">
        <v>17</v>
      </c>
      <c r="C269" s="9" t="s">
        <v>181</v>
      </c>
      <c r="D269" s="9" t="s">
        <v>1159</v>
      </c>
      <c r="E269" s="12" t="s">
        <v>1160</v>
      </c>
      <c r="F269" s="9"/>
      <c r="G269" s="32" t="s">
        <v>1161</v>
      </c>
      <c r="H269" s="5" t="s">
        <v>1161</v>
      </c>
      <c r="I269" s="74"/>
      <c r="J269" s="73"/>
      <c r="K269" s="82"/>
      <c r="L269" s="17"/>
      <c r="M269" s="82"/>
      <c r="N269" s="30"/>
      <c r="O269" s="9"/>
      <c r="P269" s="9"/>
      <c r="Q269" s="9"/>
      <c r="R269" s="9"/>
      <c r="S269" s="9"/>
      <c r="T269" s="9"/>
      <c r="U269" s="9"/>
      <c r="V269" s="9"/>
      <c r="W269" s="9"/>
      <c r="X269" s="9"/>
      <c r="Y269" s="9"/>
      <c r="Z269" s="9"/>
    </row>
    <row r="270">
      <c r="A270" s="10">
        <v>15.0</v>
      </c>
      <c r="B270" s="11" t="s">
        <v>17</v>
      </c>
      <c r="C270" s="9" t="s">
        <v>181</v>
      </c>
      <c r="D270" s="9" t="s">
        <v>1163</v>
      </c>
      <c r="E270" s="12" t="s">
        <v>1164</v>
      </c>
      <c r="F270" s="9"/>
      <c r="G270" s="10" t="s">
        <v>1165</v>
      </c>
      <c r="H270" s="5" t="s">
        <v>1165</v>
      </c>
      <c r="I270" s="74"/>
      <c r="J270" s="73"/>
      <c r="K270" s="82"/>
      <c r="L270" s="17"/>
      <c r="M270" s="82"/>
      <c r="N270" s="30"/>
      <c r="O270" s="9"/>
      <c r="P270" s="9"/>
      <c r="Q270" s="9"/>
      <c r="R270" s="9"/>
      <c r="S270" s="9"/>
      <c r="T270" s="9"/>
      <c r="U270" s="9"/>
      <c r="V270" s="9"/>
      <c r="W270" s="9"/>
      <c r="X270" s="9"/>
      <c r="Y270" s="9"/>
      <c r="Z270" s="9"/>
    </row>
    <row r="271">
      <c r="A271" s="10">
        <v>16.0</v>
      </c>
      <c r="B271" s="11" t="s">
        <v>17</v>
      </c>
      <c r="C271" s="9" t="s">
        <v>181</v>
      </c>
      <c r="D271" s="9" t="s">
        <v>1166</v>
      </c>
      <c r="E271" s="12" t="s">
        <v>1167</v>
      </c>
      <c r="F271" s="9"/>
      <c r="G271" s="10" t="s">
        <v>1168</v>
      </c>
      <c r="H271" s="5" t="s">
        <v>1168</v>
      </c>
      <c r="I271" s="74"/>
      <c r="J271" s="73"/>
      <c r="K271" s="9"/>
      <c r="L271" s="17"/>
      <c r="M271" s="9"/>
      <c r="N271" s="30"/>
      <c r="O271" s="9"/>
      <c r="P271" s="9"/>
      <c r="Q271" s="9"/>
      <c r="R271" s="9"/>
      <c r="S271" s="9"/>
      <c r="T271" s="9"/>
      <c r="U271" s="9"/>
      <c r="V271" s="9"/>
      <c r="W271" s="9"/>
      <c r="X271" s="9"/>
      <c r="Y271" s="9"/>
      <c r="Z271" s="9"/>
    </row>
    <row r="272">
      <c r="A272" s="10">
        <v>17.0</v>
      </c>
      <c r="B272" s="11" t="s">
        <v>17</v>
      </c>
      <c r="C272" s="9" t="s">
        <v>181</v>
      </c>
      <c r="D272" s="9" t="s">
        <v>1170</v>
      </c>
      <c r="E272" s="12" t="s">
        <v>1171</v>
      </c>
      <c r="F272" s="13" t="s">
        <v>114</v>
      </c>
      <c r="G272" s="10" t="s">
        <v>1172</v>
      </c>
      <c r="H272" s="25" t="s">
        <v>1172</v>
      </c>
      <c r="I272" s="73"/>
      <c r="J272" s="73"/>
      <c r="K272" s="9"/>
      <c r="L272" s="17"/>
      <c r="M272" s="9"/>
      <c r="N272" s="30"/>
      <c r="O272" s="9"/>
      <c r="P272" s="9"/>
      <c r="Q272" s="9"/>
      <c r="R272" s="9"/>
      <c r="S272" s="9"/>
      <c r="T272" s="9"/>
      <c r="U272" s="9"/>
      <c r="V272" s="9"/>
      <c r="W272" s="9"/>
      <c r="X272" s="9"/>
      <c r="Y272" s="9"/>
      <c r="Z272" s="9"/>
    </row>
    <row r="273">
      <c r="A273" s="10">
        <v>18.0</v>
      </c>
      <c r="B273" s="11" t="s">
        <v>17</v>
      </c>
      <c r="C273" s="9" t="s">
        <v>181</v>
      </c>
      <c r="D273" s="9" t="s">
        <v>1174</v>
      </c>
      <c r="E273" s="12" t="s">
        <v>1175</v>
      </c>
      <c r="F273" s="19"/>
      <c r="G273" s="9" t="s">
        <v>1176</v>
      </c>
      <c r="H273" s="5" t="s">
        <v>1176</v>
      </c>
      <c r="I273" s="73"/>
      <c r="J273" s="73"/>
      <c r="K273" s="9"/>
      <c r="L273" s="17"/>
      <c r="M273" s="9"/>
      <c r="N273" s="30"/>
      <c r="O273" s="9"/>
      <c r="P273" s="9"/>
      <c r="Q273" s="9"/>
      <c r="R273" s="9"/>
      <c r="S273" s="9"/>
      <c r="T273" s="9"/>
      <c r="U273" s="9"/>
      <c r="V273" s="9"/>
      <c r="W273" s="9"/>
      <c r="X273" s="9"/>
      <c r="Y273" s="9"/>
      <c r="Z273" s="9"/>
    </row>
    <row r="274">
      <c r="A274" s="10">
        <v>19.0</v>
      </c>
      <c r="B274" s="11" t="s">
        <v>17</v>
      </c>
      <c r="C274" s="9" t="s">
        <v>181</v>
      </c>
      <c r="D274" s="9" t="s">
        <v>352</v>
      </c>
      <c r="E274" s="12" t="s">
        <v>1177</v>
      </c>
      <c r="F274" s="19"/>
      <c r="G274" s="9" t="s">
        <v>1178</v>
      </c>
      <c r="H274" s="5" t="s">
        <v>1178</v>
      </c>
      <c r="I274" s="73"/>
      <c r="J274" s="73"/>
      <c r="K274" s="9"/>
      <c r="L274" s="17"/>
      <c r="M274" s="9"/>
      <c r="N274" s="30"/>
      <c r="O274" s="9"/>
      <c r="P274" s="9"/>
      <c r="Q274" s="9"/>
      <c r="R274" s="9"/>
      <c r="S274" s="9"/>
      <c r="T274" s="9"/>
      <c r="U274" s="9"/>
      <c r="V274" s="9"/>
      <c r="W274" s="9"/>
      <c r="X274" s="9"/>
      <c r="Y274" s="9"/>
      <c r="Z274" s="9"/>
    </row>
    <row r="275">
      <c r="A275" s="83">
        <v>20.0</v>
      </c>
      <c r="B275" s="11" t="s">
        <v>17</v>
      </c>
      <c r="C275" s="9" t="s">
        <v>181</v>
      </c>
      <c r="D275" s="9" t="s">
        <v>192</v>
      </c>
      <c r="E275" s="12" t="s">
        <v>193</v>
      </c>
      <c r="F275" s="9"/>
      <c r="G275" s="9" t="s">
        <v>194</v>
      </c>
      <c r="H275" s="5" t="s">
        <v>194</v>
      </c>
      <c r="I275" s="74"/>
      <c r="J275" s="73"/>
      <c r="K275" s="9"/>
      <c r="L275" s="17"/>
      <c r="M275" s="9"/>
      <c r="N275" s="30"/>
      <c r="O275" s="9"/>
      <c r="P275" s="9"/>
      <c r="Q275" s="9"/>
      <c r="R275" s="9"/>
      <c r="S275" s="9"/>
      <c r="T275" s="9"/>
      <c r="U275" s="9"/>
      <c r="V275" s="9"/>
      <c r="W275" s="9"/>
      <c r="X275" s="9"/>
      <c r="Y275" s="9"/>
      <c r="Z275" s="9"/>
    </row>
    <row r="276">
      <c r="A276" s="10">
        <v>21.0</v>
      </c>
      <c r="B276" s="11" t="s">
        <v>17</v>
      </c>
      <c r="C276" s="9" t="s">
        <v>181</v>
      </c>
      <c r="D276" s="9" t="s">
        <v>192</v>
      </c>
      <c r="E276" s="12" t="s">
        <v>193</v>
      </c>
      <c r="F276" s="9"/>
      <c r="G276" s="10" t="s">
        <v>194</v>
      </c>
      <c r="H276" s="5" t="s">
        <v>194</v>
      </c>
      <c r="I276" s="74"/>
      <c r="J276" s="73"/>
      <c r="K276" s="9"/>
      <c r="L276" s="17"/>
      <c r="M276" s="9"/>
      <c r="N276" s="30"/>
      <c r="O276" s="9"/>
      <c r="P276" s="9"/>
      <c r="Q276" s="9"/>
      <c r="R276" s="9"/>
      <c r="S276" s="9"/>
      <c r="T276" s="9"/>
      <c r="U276" s="9"/>
      <c r="V276" s="9"/>
      <c r="W276" s="9"/>
      <c r="X276" s="9"/>
      <c r="Y276" s="9"/>
      <c r="Z276" s="9"/>
    </row>
    <row r="277">
      <c r="A277" s="10">
        <v>22.0</v>
      </c>
      <c r="B277" s="11" t="s">
        <v>17</v>
      </c>
      <c r="C277" s="9" t="s">
        <v>181</v>
      </c>
      <c r="D277" s="9" t="s">
        <v>192</v>
      </c>
      <c r="E277" s="12" t="s">
        <v>193</v>
      </c>
      <c r="F277" s="9"/>
      <c r="G277" s="10" t="s">
        <v>194</v>
      </c>
      <c r="H277" s="5" t="s">
        <v>194</v>
      </c>
      <c r="I277" s="74"/>
      <c r="J277" s="73"/>
      <c r="K277" s="9"/>
      <c r="L277" s="17"/>
      <c r="M277" s="9"/>
      <c r="N277" s="30"/>
      <c r="O277" s="9"/>
      <c r="P277" s="9"/>
      <c r="Q277" s="9"/>
      <c r="R277" s="9"/>
      <c r="S277" s="9"/>
      <c r="T277" s="9"/>
      <c r="U277" s="9"/>
      <c r="V277" s="9"/>
      <c r="W277" s="9"/>
      <c r="X277" s="9"/>
      <c r="Y277" s="9"/>
      <c r="Z277" s="9"/>
    </row>
    <row r="278">
      <c r="A278" s="10">
        <v>23.0</v>
      </c>
      <c r="B278" s="11" t="s">
        <v>17</v>
      </c>
      <c r="C278" s="9" t="s">
        <v>181</v>
      </c>
      <c r="D278" s="9" t="s">
        <v>192</v>
      </c>
      <c r="E278" s="12" t="s">
        <v>193</v>
      </c>
      <c r="F278" s="9"/>
      <c r="G278" s="9" t="s">
        <v>194</v>
      </c>
      <c r="H278" s="5" t="s">
        <v>194</v>
      </c>
      <c r="I278" s="74"/>
      <c r="J278" s="73"/>
      <c r="K278" s="9"/>
      <c r="L278" s="17"/>
      <c r="M278" s="9"/>
      <c r="N278" s="30"/>
      <c r="O278" s="9"/>
      <c r="P278" s="9"/>
      <c r="Q278" s="9"/>
      <c r="R278" s="9"/>
      <c r="S278" s="9"/>
      <c r="T278" s="9"/>
      <c r="U278" s="9"/>
      <c r="V278" s="9"/>
      <c r="W278" s="9"/>
      <c r="X278" s="9"/>
      <c r="Y278" s="9"/>
      <c r="Z278" s="9"/>
    </row>
    <row r="279">
      <c r="A279" s="10">
        <v>24.0</v>
      </c>
      <c r="B279" s="11" t="s">
        <v>17</v>
      </c>
      <c r="C279" s="9" t="s">
        <v>181</v>
      </c>
      <c r="D279" s="9" t="s">
        <v>192</v>
      </c>
      <c r="E279" s="12" t="s">
        <v>193</v>
      </c>
      <c r="F279" s="13"/>
      <c r="G279" s="10" t="s">
        <v>194</v>
      </c>
      <c r="H279" s="5" t="s">
        <v>194</v>
      </c>
      <c r="I279" s="74"/>
      <c r="J279" s="73"/>
      <c r="K279" s="9"/>
      <c r="L279" s="17"/>
      <c r="M279" s="9"/>
      <c r="N279" s="30"/>
      <c r="O279" s="9"/>
      <c r="P279" s="9"/>
      <c r="Q279" s="9"/>
      <c r="R279" s="9"/>
      <c r="S279" s="9"/>
      <c r="T279" s="9"/>
      <c r="U279" s="9"/>
      <c r="V279" s="9"/>
      <c r="W279" s="9"/>
      <c r="X279" s="9"/>
      <c r="Y279" s="9"/>
      <c r="Z279" s="9"/>
    </row>
    <row r="280">
      <c r="A280" s="10">
        <v>25.0</v>
      </c>
      <c r="B280" s="11" t="s">
        <v>17</v>
      </c>
      <c r="C280" s="9" t="s">
        <v>181</v>
      </c>
      <c r="D280" s="9" t="s">
        <v>192</v>
      </c>
      <c r="E280" s="12" t="s">
        <v>193</v>
      </c>
      <c r="F280" s="13"/>
      <c r="G280" s="10" t="s">
        <v>194</v>
      </c>
      <c r="H280" s="5" t="s">
        <v>194</v>
      </c>
      <c r="I280" s="74"/>
      <c r="J280" s="73"/>
      <c r="K280" s="9"/>
      <c r="L280" s="17"/>
      <c r="M280" s="9"/>
      <c r="N280" s="30"/>
      <c r="O280" s="9"/>
      <c r="P280" s="9"/>
      <c r="Q280" s="9"/>
      <c r="R280" s="9"/>
      <c r="S280" s="9"/>
      <c r="T280" s="9"/>
      <c r="U280" s="9"/>
      <c r="V280" s="9"/>
      <c r="W280" s="9"/>
      <c r="X280" s="9"/>
      <c r="Y280" s="9"/>
      <c r="Z280" s="9"/>
    </row>
    <row r="281">
      <c r="A281" s="10">
        <v>26.0</v>
      </c>
      <c r="B281" s="11" t="s">
        <v>17</v>
      </c>
      <c r="C281" s="9" t="s">
        <v>181</v>
      </c>
      <c r="D281" s="9" t="s">
        <v>192</v>
      </c>
      <c r="E281" s="12" t="s">
        <v>193</v>
      </c>
      <c r="F281" s="13"/>
      <c r="G281" s="10" t="s">
        <v>194</v>
      </c>
      <c r="H281" s="5" t="s">
        <v>194</v>
      </c>
      <c r="I281" s="74"/>
      <c r="J281" s="73"/>
      <c r="K281" s="9"/>
      <c r="L281" s="17"/>
      <c r="M281" s="9"/>
      <c r="N281" s="30"/>
      <c r="O281" s="9"/>
      <c r="P281" s="9"/>
      <c r="Q281" s="9"/>
      <c r="R281" s="9"/>
      <c r="S281" s="9"/>
      <c r="T281" s="9"/>
      <c r="U281" s="9"/>
      <c r="V281" s="9"/>
      <c r="W281" s="9"/>
      <c r="X281" s="9"/>
      <c r="Y281" s="9"/>
      <c r="Z281" s="9"/>
    </row>
    <row r="282">
      <c r="A282" s="10">
        <v>27.0</v>
      </c>
      <c r="B282" s="11" t="s">
        <v>17</v>
      </c>
      <c r="C282" s="9" t="s">
        <v>181</v>
      </c>
      <c r="D282" s="9" t="s">
        <v>192</v>
      </c>
      <c r="E282" s="12" t="s">
        <v>193</v>
      </c>
      <c r="F282" s="13"/>
      <c r="G282" s="10" t="s">
        <v>194</v>
      </c>
      <c r="H282" s="5" t="s">
        <v>194</v>
      </c>
      <c r="I282" s="74"/>
      <c r="J282" s="73"/>
      <c r="K282" s="9"/>
      <c r="L282" s="17"/>
      <c r="M282" s="9"/>
      <c r="N282" s="30"/>
      <c r="O282" s="9"/>
      <c r="P282" s="9"/>
      <c r="Q282" s="9"/>
      <c r="R282" s="9"/>
      <c r="S282" s="9"/>
      <c r="T282" s="9"/>
      <c r="U282" s="9"/>
      <c r="V282" s="9"/>
      <c r="W282" s="9"/>
      <c r="X282" s="9"/>
      <c r="Y282" s="9"/>
      <c r="Z282" s="9"/>
    </row>
    <row r="283">
      <c r="A283" s="10">
        <v>28.0</v>
      </c>
      <c r="B283" s="11" t="s">
        <v>17</v>
      </c>
      <c r="C283" s="9" t="s">
        <v>181</v>
      </c>
      <c r="D283" s="9" t="s">
        <v>192</v>
      </c>
      <c r="E283" s="12" t="s">
        <v>193</v>
      </c>
      <c r="F283" s="13"/>
      <c r="G283" s="10" t="s">
        <v>194</v>
      </c>
      <c r="H283" s="5" t="s">
        <v>194</v>
      </c>
      <c r="I283" s="74"/>
      <c r="J283" s="73"/>
      <c r="K283" s="9"/>
      <c r="L283" s="17"/>
      <c r="M283" s="9"/>
      <c r="N283" s="30"/>
      <c r="O283" s="9"/>
      <c r="P283" s="9"/>
      <c r="Q283" s="9"/>
      <c r="R283" s="9"/>
      <c r="S283" s="9"/>
      <c r="T283" s="9"/>
      <c r="U283" s="9"/>
      <c r="V283" s="9"/>
      <c r="W283" s="9"/>
      <c r="X283" s="9"/>
      <c r="Y283" s="9"/>
      <c r="Z283" s="9"/>
    </row>
    <row r="284">
      <c r="A284" s="10">
        <v>29.0</v>
      </c>
      <c r="B284" s="11" t="s">
        <v>17</v>
      </c>
      <c r="C284" s="9" t="s">
        <v>181</v>
      </c>
      <c r="D284" s="9" t="s">
        <v>192</v>
      </c>
      <c r="E284" s="12" t="s">
        <v>193</v>
      </c>
      <c r="F284" s="9"/>
      <c r="G284" s="10" t="s">
        <v>194</v>
      </c>
      <c r="H284" s="84" t="s">
        <v>194</v>
      </c>
      <c r="I284" s="74"/>
      <c r="J284" s="73"/>
      <c r="K284" s="9"/>
      <c r="L284" s="17"/>
      <c r="M284" s="9"/>
      <c r="N284" s="30"/>
      <c r="O284" s="9"/>
      <c r="P284" s="9"/>
      <c r="Q284" s="9"/>
      <c r="R284" s="9"/>
      <c r="S284" s="9"/>
      <c r="T284" s="9"/>
      <c r="U284" s="9"/>
      <c r="V284" s="9"/>
      <c r="W284" s="9"/>
      <c r="X284" s="9"/>
      <c r="Y284" s="9"/>
      <c r="Z284" s="9"/>
    </row>
    <row r="285">
      <c r="A285" s="13">
        <v>30.0</v>
      </c>
      <c r="B285" s="13" t="s">
        <v>125</v>
      </c>
      <c r="C285" s="10" t="s">
        <v>217</v>
      </c>
      <c r="D285" s="10" t="s">
        <v>1183</v>
      </c>
      <c r="E285" s="12" t="s">
        <v>1184</v>
      </c>
      <c r="F285" s="13" t="s">
        <v>114</v>
      </c>
      <c r="G285" s="10" t="s">
        <v>1186</v>
      </c>
      <c r="H285" s="5" t="s">
        <v>1186</v>
      </c>
      <c r="I285" s="73"/>
      <c r="J285" s="73"/>
      <c r="K285" s="9"/>
      <c r="L285" s="17"/>
      <c r="M285" s="9"/>
      <c r="N285" s="9"/>
      <c r="O285" s="9"/>
      <c r="P285" s="9"/>
      <c r="Q285" s="9"/>
      <c r="R285" s="9"/>
      <c r="S285" s="9"/>
      <c r="T285" s="9"/>
      <c r="U285" s="9"/>
      <c r="V285" s="9"/>
      <c r="W285" s="9"/>
      <c r="X285" s="9"/>
      <c r="Y285" s="9"/>
      <c r="Z285" s="9"/>
    </row>
    <row r="286">
      <c r="A286" s="13">
        <v>31.0</v>
      </c>
      <c r="B286" s="13" t="s">
        <v>125</v>
      </c>
      <c r="C286" s="10" t="s">
        <v>217</v>
      </c>
      <c r="D286" s="10" t="s">
        <v>1187</v>
      </c>
      <c r="E286" s="12" t="s">
        <v>1188</v>
      </c>
      <c r="F286" s="13" t="s">
        <v>114</v>
      </c>
      <c r="G286" s="10" t="s">
        <v>1189</v>
      </c>
      <c r="H286" s="5" t="s">
        <v>1189</v>
      </c>
      <c r="I286" s="73"/>
      <c r="J286" s="73"/>
      <c r="K286" s="9"/>
      <c r="L286" s="17"/>
      <c r="M286" s="9"/>
      <c r="N286" s="9"/>
      <c r="O286" s="9"/>
      <c r="P286" s="9"/>
      <c r="Q286" s="9"/>
      <c r="R286" s="9"/>
      <c r="S286" s="9"/>
      <c r="T286" s="9"/>
      <c r="U286" s="9"/>
      <c r="V286" s="9"/>
      <c r="W286" s="9"/>
      <c r="X286" s="9"/>
      <c r="Y286" s="9"/>
      <c r="Z286" s="9"/>
    </row>
    <row r="287">
      <c r="A287" s="13">
        <v>32.0</v>
      </c>
      <c r="B287" s="13" t="s">
        <v>125</v>
      </c>
      <c r="C287" s="10" t="s">
        <v>217</v>
      </c>
      <c r="D287" s="10" t="s">
        <v>1190</v>
      </c>
      <c r="E287" s="12" t="s">
        <v>1191</v>
      </c>
      <c r="F287" s="9"/>
      <c r="G287" s="10" t="s">
        <v>1192</v>
      </c>
      <c r="H287" s="5" t="s">
        <v>1192</v>
      </c>
      <c r="I287" s="74"/>
      <c r="J287" s="73"/>
      <c r="K287" s="9"/>
      <c r="L287" s="17"/>
      <c r="M287" s="9"/>
      <c r="N287" s="9"/>
      <c r="O287" s="9"/>
      <c r="P287" s="9"/>
      <c r="Q287" s="9"/>
      <c r="R287" s="9"/>
      <c r="S287" s="9"/>
      <c r="T287" s="9"/>
      <c r="U287" s="9"/>
      <c r="V287" s="9"/>
      <c r="W287" s="9"/>
      <c r="X287" s="9"/>
      <c r="Y287" s="9"/>
      <c r="Z287" s="9"/>
    </row>
    <row r="288">
      <c r="A288" s="13">
        <v>33.0</v>
      </c>
      <c r="B288" s="13" t="s">
        <v>125</v>
      </c>
      <c r="C288" s="10" t="s">
        <v>217</v>
      </c>
      <c r="D288" s="10" t="s">
        <v>1190</v>
      </c>
      <c r="E288" s="12" t="s">
        <v>1191</v>
      </c>
      <c r="F288" s="13"/>
      <c r="G288" s="10" t="s">
        <v>1192</v>
      </c>
      <c r="H288" s="5" t="s">
        <v>1192</v>
      </c>
      <c r="I288" s="74"/>
      <c r="J288" s="73"/>
      <c r="K288" s="9"/>
      <c r="L288" s="17"/>
      <c r="M288" s="9"/>
      <c r="N288" s="9"/>
      <c r="O288" s="9"/>
      <c r="P288" s="9"/>
      <c r="Q288" s="9"/>
      <c r="R288" s="9"/>
      <c r="S288" s="9"/>
      <c r="T288" s="9"/>
      <c r="U288" s="9"/>
      <c r="V288" s="9"/>
      <c r="W288" s="9"/>
      <c r="X288" s="9"/>
      <c r="Y288" s="9"/>
      <c r="Z288" s="9"/>
    </row>
    <row r="289">
      <c r="A289" s="13">
        <v>34.0</v>
      </c>
      <c r="B289" s="13" t="s">
        <v>125</v>
      </c>
      <c r="C289" s="10" t="s">
        <v>217</v>
      </c>
      <c r="D289" s="10" t="s">
        <v>1190</v>
      </c>
      <c r="E289" s="12" t="s">
        <v>1191</v>
      </c>
      <c r="F289" s="13"/>
      <c r="G289" s="10" t="s">
        <v>1192</v>
      </c>
      <c r="H289" s="5" t="s">
        <v>1192</v>
      </c>
      <c r="I289" s="74"/>
      <c r="J289" s="73"/>
      <c r="K289" s="9"/>
      <c r="L289" s="17"/>
      <c r="M289" s="9"/>
      <c r="N289" s="9"/>
      <c r="O289" s="9"/>
      <c r="P289" s="9"/>
      <c r="Q289" s="9"/>
      <c r="R289" s="9"/>
      <c r="S289" s="9"/>
      <c r="T289" s="9"/>
      <c r="U289" s="9"/>
      <c r="V289" s="9"/>
      <c r="W289" s="9"/>
      <c r="X289" s="9"/>
      <c r="Y289" s="9"/>
      <c r="Z289" s="9"/>
    </row>
    <row r="290">
      <c r="A290" s="13">
        <v>35.0</v>
      </c>
      <c r="B290" s="13" t="s">
        <v>125</v>
      </c>
      <c r="C290" s="10" t="s">
        <v>217</v>
      </c>
      <c r="D290" s="10" t="s">
        <v>1190</v>
      </c>
      <c r="E290" s="12" t="s">
        <v>1191</v>
      </c>
      <c r="F290" s="13"/>
      <c r="G290" s="10" t="s">
        <v>1192</v>
      </c>
      <c r="H290" s="5" t="s">
        <v>1192</v>
      </c>
      <c r="I290" s="74"/>
      <c r="J290" s="73"/>
      <c r="K290" s="9"/>
      <c r="L290" s="17"/>
      <c r="M290" s="9"/>
      <c r="N290" s="9"/>
      <c r="O290" s="9"/>
      <c r="P290" s="9"/>
      <c r="Q290" s="9"/>
      <c r="R290" s="9"/>
      <c r="S290" s="9"/>
      <c r="T290" s="9"/>
      <c r="U290" s="9"/>
      <c r="V290" s="9"/>
      <c r="W290" s="9"/>
      <c r="X290" s="9"/>
      <c r="Y290" s="9"/>
      <c r="Z290" s="9"/>
    </row>
    <row r="291">
      <c r="A291" s="13">
        <v>36.0</v>
      </c>
      <c r="B291" s="13" t="s">
        <v>125</v>
      </c>
      <c r="C291" s="10" t="s">
        <v>217</v>
      </c>
      <c r="D291" s="10" t="s">
        <v>1190</v>
      </c>
      <c r="E291" s="12" t="s">
        <v>1191</v>
      </c>
      <c r="F291" s="13"/>
      <c r="G291" s="10" t="s">
        <v>1192</v>
      </c>
      <c r="H291" s="5" t="s">
        <v>1192</v>
      </c>
      <c r="I291" s="74"/>
      <c r="J291" s="73"/>
      <c r="K291" s="9"/>
      <c r="L291" s="17"/>
      <c r="M291" s="9"/>
      <c r="N291" s="9"/>
      <c r="O291" s="9"/>
      <c r="P291" s="9"/>
      <c r="Q291" s="9"/>
      <c r="R291" s="9"/>
      <c r="S291" s="9"/>
      <c r="T291" s="9"/>
      <c r="U291" s="9"/>
      <c r="V291" s="9"/>
      <c r="W291" s="9"/>
      <c r="X291" s="9"/>
      <c r="Y291" s="9"/>
      <c r="Z291" s="9"/>
    </row>
    <row r="292">
      <c r="A292" s="13">
        <v>37.0</v>
      </c>
      <c r="B292" s="13" t="s">
        <v>125</v>
      </c>
      <c r="C292" s="10" t="s">
        <v>217</v>
      </c>
      <c r="D292" s="10" t="s">
        <v>1190</v>
      </c>
      <c r="E292" s="12" t="s">
        <v>1191</v>
      </c>
      <c r="F292" s="13"/>
      <c r="G292" s="10" t="s">
        <v>1192</v>
      </c>
      <c r="H292" s="5" t="s">
        <v>1192</v>
      </c>
      <c r="I292" s="74"/>
      <c r="J292" s="73"/>
      <c r="K292" s="9"/>
      <c r="L292" s="17"/>
      <c r="M292" s="9"/>
      <c r="N292" s="9"/>
      <c r="O292" s="9"/>
      <c r="P292" s="9"/>
      <c r="Q292" s="9"/>
      <c r="R292" s="9"/>
      <c r="S292" s="9"/>
      <c r="T292" s="9"/>
      <c r="U292" s="9"/>
      <c r="V292" s="9"/>
      <c r="W292" s="9"/>
      <c r="X292" s="9"/>
      <c r="Y292" s="9"/>
      <c r="Z292" s="9"/>
    </row>
    <row r="293">
      <c r="A293" s="13">
        <v>38.0</v>
      </c>
      <c r="B293" s="13" t="s">
        <v>125</v>
      </c>
      <c r="C293" s="10" t="s">
        <v>217</v>
      </c>
      <c r="D293" s="10" t="s">
        <v>1190</v>
      </c>
      <c r="E293" s="12" t="s">
        <v>1191</v>
      </c>
      <c r="F293" s="13"/>
      <c r="G293" s="10" t="s">
        <v>1192</v>
      </c>
      <c r="H293" s="5" t="s">
        <v>1192</v>
      </c>
      <c r="I293" s="74"/>
      <c r="J293" s="73"/>
      <c r="K293" s="9"/>
      <c r="L293" s="17"/>
      <c r="M293" s="9"/>
      <c r="N293" s="9"/>
      <c r="O293" s="9"/>
      <c r="P293" s="9"/>
      <c r="Q293" s="9"/>
      <c r="R293" s="9"/>
      <c r="S293" s="9"/>
      <c r="T293" s="9"/>
      <c r="U293" s="9"/>
      <c r="V293" s="9"/>
      <c r="W293" s="9"/>
      <c r="X293" s="9"/>
      <c r="Y293" s="9"/>
      <c r="Z293" s="9"/>
    </row>
    <row r="294">
      <c r="A294" s="13">
        <v>39.0</v>
      </c>
      <c r="B294" s="13" t="s">
        <v>125</v>
      </c>
      <c r="C294" s="10" t="s">
        <v>217</v>
      </c>
      <c r="D294" s="10" t="s">
        <v>1190</v>
      </c>
      <c r="E294" s="12" t="s">
        <v>1191</v>
      </c>
      <c r="F294" s="13"/>
      <c r="G294" s="10" t="s">
        <v>1192</v>
      </c>
      <c r="H294" s="5" t="s">
        <v>1192</v>
      </c>
      <c r="I294" s="74"/>
      <c r="J294" s="73"/>
      <c r="K294" s="9"/>
      <c r="L294" s="17"/>
      <c r="M294" s="9"/>
      <c r="N294" s="9"/>
      <c r="O294" s="9"/>
      <c r="P294" s="9"/>
      <c r="Q294" s="9"/>
      <c r="R294" s="9"/>
      <c r="S294" s="9"/>
      <c r="T294" s="9"/>
      <c r="U294" s="9"/>
      <c r="V294" s="9"/>
      <c r="W294" s="9"/>
      <c r="X294" s="9"/>
      <c r="Y294" s="9"/>
      <c r="Z294" s="9"/>
    </row>
    <row r="295">
      <c r="A295" s="13">
        <v>40.0</v>
      </c>
      <c r="B295" s="13" t="s">
        <v>125</v>
      </c>
      <c r="C295" s="10" t="s">
        <v>217</v>
      </c>
      <c r="D295" s="10" t="s">
        <v>1190</v>
      </c>
      <c r="E295" s="12" t="s">
        <v>1191</v>
      </c>
      <c r="F295" s="13"/>
      <c r="G295" s="10" t="s">
        <v>1192</v>
      </c>
      <c r="H295" s="5" t="s">
        <v>1192</v>
      </c>
      <c r="I295" s="74"/>
      <c r="J295" s="73"/>
      <c r="K295" s="9"/>
      <c r="L295" s="17"/>
      <c r="M295" s="9"/>
      <c r="N295" s="9"/>
      <c r="O295" s="9"/>
      <c r="P295" s="9"/>
      <c r="Q295" s="9"/>
      <c r="R295" s="9"/>
      <c r="S295" s="9"/>
      <c r="T295" s="9"/>
      <c r="U295" s="9"/>
      <c r="V295" s="9"/>
      <c r="W295" s="9"/>
      <c r="X295" s="9"/>
      <c r="Y295" s="9"/>
      <c r="Z295" s="9"/>
    </row>
    <row r="296">
      <c r="A296" s="13">
        <v>41.0</v>
      </c>
      <c r="B296" s="13" t="s">
        <v>125</v>
      </c>
      <c r="C296" s="10" t="s">
        <v>217</v>
      </c>
      <c r="D296" s="10" t="s">
        <v>1190</v>
      </c>
      <c r="E296" s="12" t="s">
        <v>1191</v>
      </c>
      <c r="F296" s="13"/>
      <c r="G296" s="10" t="s">
        <v>1192</v>
      </c>
      <c r="H296" s="5" t="s">
        <v>1192</v>
      </c>
      <c r="I296" s="74"/>
      <c r="J296" s="73"/>
      <c r="K296" s="9"/>
      <c r="L296" s="17"/>
      <c r="M296" s="9"/>
      <c r="N296" s="9"/>
      <c r="O296" s="9"/>
      <c r="P296" s="9"/>
      <c r="Q296" s="9"/>
      <c r="R296" s="9"/>
      <c r="S296" s="9"/>
      <c r="T296" s="9"/>
      <c r="U296" s="9"/>
      <c r="V296" s="9"/>
      <c r="W296" s="9"/>
      <c r="X296" s="9"/>
      <c r="Y296" s="9"/>
      <c r="Z296" s="9"/>
    </row>
    <row r="297">
      <c r="A297" s="13">
        <v>42.0</v>
      </c>
      <c r="B297" s="13" t="s">
        <v>125</v>
      </c>
      <c r="C297" s="10" t="s">
        <v>217</v>
      </c>
      <c r="D297" s="10" t="s">
        <v>1190</v>
      </c>
      <c r="E297" s="12" t="s">
        <v>1191</v>
      </c>
      <c r="F297" s="13"/>
      <c r="G297" s="10" t="s">
        <v>1192</v>
      </c>
      <c r="H297" s="5" t="s">
        <v>1192</v>
      </c>
      <c r="I297" s="74"/>
      <c r="J297" s="73"/>
      <c r="K297" s="9"/>
      <c r="L297" s="17"/>
      <c r="M297" s="9"/>
      <c r="N297" s="9"/>
      <c r="O297" s="9"/>
      <c r="P297" s="9"/>
      <c r="Q297" s="9"/>
      <c r="R297" s="9"/>
      <c r="S297" s="9"/>
      <c r="T297" s="9"/>
      <c r="U297" s="9"/>
      <c r="V297" s="9"/>
      <c r="W297" s="9"/>
      <c r="X297" s="9"/>
      <c r="Y297" s="9"/>
      <c r="Z297" s="9"/>
    </row>
    <row r="298">
      <c r="A298" s="13">
        <v>43.0</v>
      </c>
      <c r="B298" s="13" t="s">
        <v>125</v>
      </c>
      <c r="C298" s="10" t="s">
        <v>217</v>
      </c>
      <c r="D298" s="10" t="s">
        <v>1190</v>
      </c>
      <c r="E298" s="12" t="s">
        <v>1191</v>
      </c>
      <c r="F298" s="13"/>
      <c r="G298" s="10" t="s">
        <v>1192</v>
      </c>
      <c r="H298" s="5" t="s">
        <v>1192</v>
      </c>
      <c r="I298" s="74"/>
      <c r="J298" s="73"/>
      <c r="K298" s="9"/>
      <c r="L298" s="17"/>
      <c r="M298" s="9"/>
      <c r="N298" s="9"/>
      <c r="O298" s="9"/>
      <c r="P298" s="9"/>
      <c r="Q298" s="9"/>
      <c r="R298" s="9"/>
      <c r="S298" s="9"/>
      <c r="T298" s="9"/>
      <c r="U298" s="9"/>
      <c r="V298" s="9"/>
      <c r="W298" s="9"/>
      <c r="X298" s="9"/>
      <c r="Y298" s="9"/>
      <c r="Z298" s="9"/>
    </row>
    <row r="299">
      <c r="A299" s="13">
        <v>44.0</v>
      </c>
      <c r="B299" s="13" t="s">
        <v>125</v>
      </c>
      <c r="C299" s="10" t="s">
        <v>217</v>
      </c>
      <c r="D299" s="10" t="s">
        <v>1190</v>
      </c>
      <c r="E299" s="12" t="s">
        <v>1191</v>
      </c>
      <c r="F299" s="13"/>
      <c r="G299" s="10" t="s">
        <v>1192</v>
      </c>
      <c r="H299" s="5" t="s">
        <v>1192</v>
      </c>
      <c r="I299" s="74"/>
      <c r="J299" s="73"/>
      <c r="K299" s="9"/>
      <c r="L299" s="17"/>
      <c r="M299" s="9"/>
      <c r="N299" s="9"/>
      <c r="O299" s="9"/>
      <c r="P299" s="9"/>
      <c r="Q299" s="9"/>
      <c r="R299" s="9"/>
      <c r="S299" s="9"/>
      <c r="T299" s="9"/>
      <c r="U299" s="9"/>
      <c r="V299" s="9"/>
      <c r="W299" s="9"/>
      <c r="X299" s="9"/>
      <c r="Y299" s="9"/>
      <c r="Z299" s="9"/>
    </row>
    <row r="300">
      <c r="A300" s="13">
        <v>45.0</v>
      </c>
      <c r="B300" s="13" t="s">
        <v>125</v>
      </c>
      <c r="C300" s="10" t="s">
        <v>217</v>
      </c>
      <c r="D300" s="10" t="s">
        <v>1190</v>
      </c>
      <c r="E300" s="12" t="s">
        <v>1191</v>
      </c>
      <c r="F300" s="13"/>
      <c r="G300" s="10" t="s">
        <v>1192</v>
      </c>
      <c r="H300" s="5" t="s">
        <v>1192</v>
      </c>
      <c r="I300" s="74"/>
      <c r="J300" s="73"/>
      <c r="K300" s="9"/>
      <c r="L300" s="17"/>
      <c r="M300" s="9"/>
      <c r="N300" s="9"/>
      <c r="O300" s="9"/>
      <c r="P300" s="9"/>
      <c r="Q300" s="9"/>
      <c r="R300" s="9"/>
      <c r="S300" s="9"/>
      <c r="T300" s="9"/>
      <c r="U300" s="9"/>
      <c r="V300" s="9"/>
      <c r="W300" s="9"/>
      <c r="X300" s="9"/>
      <c r="Y300" s="9"/>
      <c r="Z300" s="9"/>
    </row>
    <row r="301">
      <c r="A301" s="13">
        <v>46.0</v>
      </c>
      <c r="B301" s="13" t="s">
        <v>125</v>
      </c>
      <c r="C301" s="10" t="s">
        <v>217</v>
      </c>
      <c r="D301" s="10" t="s">
        <v>1190</v>
      </c>
      <c r="E301" s="12" t="s">
        <v>1191</v>
      </c>
      <c r="F301" s="13"/>
      <c r="G301" s="10" t="s">
        <v>1192</v>
      </c>
      <c r="H301" s="5" t="s">
        <v>1192</v>
      </c>
      <c r="I301" s="74"/>
      <c r="J301" s="73"/>
      <c r="K301" s="9"/>
      <c r="L301" s="17"/>
      <c r="M301" s="9"/>
      <c r="N301" s="9"/>
      <c r="O301" s="9"/>
      <c r="P301" s="9"/>
      <c r="Q301" s="9"/>
      <c r="R301" s="9"/>
      <c r="S301" s="9"/>
      <c r="T301" s="9"/>
      <c r="U301" s="9"/>
      <c r="V301" s="9"/>
      <c r="W301" s="9"/>
      <c r="X301" s="9"/>
      <c r="Y301" s="9"/>
      <c r="Z301" s="9"/>
    </row>
    <row r="302">
      <c r="A302" s="13">
        <v>47.0</v>
      </c>
      <c r="B302" s="13" t="s">
        <v>125</v>
      </c>
      <c r="C302" s="10" t="s">
        <v>217</v>
      </c>
      <c r="D302" s="10" t="s">
        <v>1190</v>
      </c>
      <c r="E302" s="12" t="s">
        <v>1191</v>
      </c>
      <c r="F302" s="13"/>
      <c r="G302" s="10" t="s">
        <v>1192</v>
      </c>
      <c r="H302" s="5" t="s">
        <v>1192</v>
      </c>
      <c r="I302" s="74"/>
      <c r="J302" s="73"/>
      <c r="K302" s="9"/>
      <c r="L302" s="17"/>
      <c r="M302" s="9"/>
      <c r="N302" s="9"/>
      <c r="O302" s="9"/>
      <c r="P302" s="9"/>
      <c r="Q302" s="9"/>
      <c r="R302" s="9"/>
      <c r="S302" s="9"/>
      <c r="T302" s="9"/>
      <c r="U302" s="9"/>
      <c r="V302" s="9"/>
      <c r="W302" s="9"/>
      <c r="X302" s="9"/>
      <c r="Y302" s="9"/>
      <c r="Z302" s="9"/>
    </row>
    <row r="303">
      <c r="A303" s="13">
        <v>48.0</v>
      </c>
      <c r="B303" s="13" t="s">
        <v>125</v>
      </c>
      <c r="C303" s="10" t="s">
        <v>217</v>
      </c>
      <c r="D303" s="10" t="s">
        <v>1190</v>
      </c>
      <c r="E303" s="12" t="s">
        <v>1191</v>
      </c>
      <c r="F303" s="13"/>
      <c r="G303" s="10" t="s">
        <v>1192</v>
      </c>
      <c r="H303" s="5" t="s">
        <v>1192</v>
      </c>
      <c r="I303" s="74"/>
      <c r="J303" s="73"/>
      <c r="K303" s="9"/>
      <c r="L303" s="17"/>
      <c r="M303" s="9"/>
      <c r="N303" s="9"/>
      <c r="O303" s="9"/>
      <c r="P303" s="9"/>
      <c r="Q303" s="9"/>
      <c r="R303" s="9"/>
      <c r="S303" s="9"/>
      <c r="T303" s="9"/>
      <c r="U303" s="9"/>
      <c r="V303" s="9"/>
      <c r="W303" s="9"/>
      <c r="X303" s="9"/>
      <c r="Y303" s="9"/>
      <c r="Z303" s="9"/>
    </row>
    <row r="304">
      <c r="A304" s="13">
        <v>49.0</v>
      </c>
      <c r="B304" s="13" t="s">
        <v>125</v>
      </c>
      <c r="C304" s="10" t="s">
        <v>217</v>
      </c>
      <c r="D304" s="10" t="s">
        <v>1190</v>
      </c>
      <c r="E304" s="12" t="s">
        <v>1191</v>
      </c>
      <c r="F304" s="13"/>
      <c r="G304" s="10" t="s">
        <v>1192</v>
      </c>
      <c r="H304" s="5" t="s">
        <v>1192</v>
      </c>
      <c r="I304" s="74"/>
      <c r="J304" s="73"/>
      <c r="K304" s="9"/>
      <c r="L304" s="17"/>
      <c r="M304" s="9"/>
      <c r="N304" s="9"/>
      <c r="O304" s="9"/>
      <c r="P304" s="9"/>
      <c r="Q304" s="9"/>
      <c r="R304" s="9"/>
      <c r="S304" s="9"/>
      <c r="T304" s="9"/>
      <c r="U304" s="9"/>
      <c r="V304" s="9"/>
      <c r="W304" s="9"/>
      <c r="X304" s="9"/>
      <c r="Y304" s="9"/>
      <c r="Z304" s="9"/>
    </row>
    <row r="305">
      <c r="A305" s="13">
        <v>50.0</v>
      </c>
      <c r="B305" s="13" t="s">
        <v>125</v>
      </c>
      <c r="C305" s="10" t="s">
        <v>217</v>
      </c>
      <c r="D305" s="10" t="s">
        <v>1190</v>
      </c>
      <c r="E305" s="12" t="s">
        <v>1191</v>
      </c>
      <c r="F305" s="13"/>
      <c r="G305" s="10" t="s">
        <v>1192</v>
      </c>
      <c r="H305" s="5" t="s">
        <v>1192</v>
      </c>
      <c r="I305" s="74"/>
      <c r="J305" s="73"/>
      <c r="K305" s="9"/>
      <c r="L305" s="17"/>
      <c r="M305" s="9"/>
      <c r="N305" s="9"/>
      <c r="O305" s="9"/>
      <c r="P305" s="9"/>
      <c r="Q305" s="9"/>
      <c r="R305" s="9"/>
      <c r="S305" s="9"/>
      <c r="T305" s="9"/>
      <c r="U305" s="9"/>
      <c r="V305" s="9"/>
      <c r="W305" s="9"/>
      <c r="X305" s="9"/>
      <c r="Y305" s="9"/>
      <c r="Z305" s="9"/>
    </row>
    <row r="306">
      <c r="A306" s="13">
        <v>51.0</v>
      </c>
      <c r="B306" s="13" t="s">
        <v>125</v>
      </c>
      <c r="C306" s="10" t="s">
        <v>217</v>
      </c>
      <c r="D306" s="10" t="s">
        <v>1190</v>
      </c>
      <c r="E306" s="12" t="s">
        <v>1191</v>
      </c>
      <c r="F306" s="13"/>
      <c r="G306" s="10" t="s">
        <v>1192</v>
      </c>
      <c r="H306" s="5" t="s">
        <v>1192</v>
      </c>
      <c r="I306" s="74"/>
      <c r="J306" s="73"/>
      <c r="K306" s="9"/>
      <c r="L306" s="17"/>
      <c r="M306" s="9"/>
      <c r="N306" s="9"/>
      <c r="O306" s="9"/>
      <c r="P306" s="9"/>
      <c r="Q306" s="9"/>
      <c r="R306" s="9"/>
      <c r="S306" s="9"/>
      <c r="T306" s="9"/>
      <c r="U306" s="9"/>
      <c r="V306" s="9"/>
      <c r="W306" s="9"/>
      <c r="X306" s="9"/>
      <c r="Y306" s="9"/>
      <c r="Z306" s="9"/>
    </row>
    <row r="307">
      <c r="A307" s="13">
        <v>52.0</v>
      </c>
      <c r="B307" s="13" t="s">
        <v>125</v>
      </c>
      <c r="C307" s="10" t="s">
        <v>217</v>
      </c>
      <c r="D307" s="10" t="s">
        <v>1190</v>
      </c>
      <c r="E307" s="12" t="s">
        <v>1191</v>
      </c>
      <c r="F307" s="13"/>
      <c r="G307" s="10" t="s">
        <v>1192</v>
      </c>
      <c r="H307" s="5" t="s">
        <v>1192</v>
      </c>
      <c r="I307" s="74"/>
      <c r="J307" s="73"/>
      <c r="K307" s="9"/>
      <c r="L307" s="17"/>
      <c r="M307" s="9"/>
      <c r="N307" s="9"/>
      <c r="O307" s="9"/>
      <c r="P307" s="9"/>
      <c r="Q307" s="9"/>
      <c r="R307" s="9"/>
      <c r="S307" s="9"/>
      <c r="T307" s="9"/>
      <c r="U307" s="9"/>
      <c r="V307" s="9"/>
      <c r="W307" s="9"/>
      <c r="X307" s="9"/>
      <c r="Y307" s="9"/>
      <c r="Z307" s="9"/>
    </row>
    <row r="308">
      <c r="A308" s="10">
        <v>53.0</v>
      </c>
      <c r="B308" s="11" t="s">
        <v>125</v>
      </c>
      <c r="C308" s="9" t="s">
        <v>217</v>
      </c>
      <c r="D308" s="9" t="s">
        <v>1190</v>
      </c>
      <c r="E308" s="12" t="s">
        <v>1191</v>
      </c>
      <c r="F308" s="19"/>
      <c r="G308" s="10" t="s">
        <v>1192</v>
      </c>
      <c r="H308" s="5" t="s">
        <v>1192</v>
      </c>
      <c r="I308" s="74"/>
      <c r="J308" s="73"/>
      <c r="K308" s="9"/>
      <c r="L308" s="17"/>
      <c r="M308" s="9"/>
      <c r="N308" s="30"/>
      <c r="O308" s="9"/>
      <c r="P308" s="9"/>
      <c r="Q308" s="9"/>
      <c r="R308" s="9"/>
      <c r="S308" s="9"/>
      <c r="T308" s="9"/>
      <c r="U308" s="9"/>
      <c r="V308" s="9"/>
      <c r="W308" s="9"/>
      <c r="X308" s="9"/>
      <c r="Y308" s="9"/>
      <c r="Z308" s="9"/>
    </row>
    <row r="309">
      <c r="A309" s="13">
        <v>54.0</v>
      </c>
      <c r="B309" s="13" t="s">
        <v>125</v>
      </c>
      <c r="C309" s="10" t="s">
        <v>217</v>
      </c>
      <c r="D309" s="10" t="s">
        <v>1199</v>
      </c>
      <c r="E309" s="12" t="s">
        <v>1200</v>
      </c>
      <c r="F309" s="9"/>
      <c r="G309" s="10" t="s">
        <v>1201</v>
      </c>
      <c r="H309" s="5" t="s">
        <v>1201</v>
      </c>
      <c r="I309" s="74"/>
      <c r="J309" s="73"/>
      <c r="K309" s="9"/>
      <c r="L309" s="17"/>
      <c r="M309" s="9"/>
      <c r="N309" s="9"/>
      <c r="O309" s="9"/>
      <c r="P309" s="9"/>
      <c r="Q309" s="9"/>
      <c r="R309" s="9"/>
      <c r="S309" s="9"/>
      <c r="T309" s="9"/>
      <c r="U309" s="9"/>
      <c r="V309" s="9"/>
      <c r="W309" s="9"/>
      <c r="X309" s="9"/>
      <c r="Y309" s="9"/>
      <c r="Z309" s="9"/>
    </row>
    <row r="310">
      <c r="A310" s="13">
        <v>55.0</v>
      </c>
      <c r="B310" s="13" t="s">
        <v>125</v>
      </c>
      <c r="C310" s="10" t="s">
        <v>217</v>
      </c>
      <c r="D310" s="10" t="s">
        <v>1199</v>
      </c>
      <c r="E310" s="12" t="s">
        <v>1200</v>
      </c>
      <c r="F310" s="13"/>
      <c r="G310" s="10" t="s">
        <v>1201</v>
      </c>
      <c r="H310" s="5" t="s">
        <v>1201</v>
      </c>
      <c r="I310" s="74"/>
      <c r="J310" s="73"/>
      <c r="K310" s="9"/>
      <c r="L310" s="17"/>
      <c r="M310" s="9"/>
      <c r="N310" s="9"/>
      <c r="O310" s="9"/>
      <c r="P310" s="9"/>
      <c r="Q310" s="9"/>
      <c r="R310" s="9"/>
      <c r="S310" s="9"/>
      <c r="T310" s="9"/>
      <c r="U310" s="9"/>
      <c r="V310" s="9"/>
      <c r="W310" s="9"/>
      <c r="X310" s="9"/>
      <c r="Y310" s="9"/>
      <c r="Z310" s="9"/>
    </row>
    <row r="311">
      <c r="A311" s="13">
        <v>56.0</v>
      </c>
      <c r="B311" s="13" t="s">
        <v>125</v>
      </c>
      <c r="C311" s="10" t="s">
        <v>217</v>
      </c>
      <c r="D311" s="10" t="s">
        <v>1199</v>
      </c>
      <c r="E311" s="12" t="s">
        <v>1200</v>
      </c>
      <c r="F311" s="13"/>
      <c r="G311" s="10" t="s">
        <v>1201</v>
      </c>
      <c r="H311" s="5" t="s">
        <v>1201</v>
      </c>
      <c r="I311" s="74"/>
      <c r="J311" s="73"/>
      <c r="K311" s="9"/>
      <c r="L311" s="17"/>
      <c r="M311" s="9"/>
      <c r="N311" s="9"/>
      <c r="O311" s="9"/>
      <c r="P311" s="9"/>
      <c r="Q311" s="9"/>
      <c r="R311" s="9"/>
      <c r="S311" s="9"/>
      <c r="T311" s="9"/>
      <c r="U311" s="9"/>
      <c r="V311" s="9"/>
      <c r="W311" s="9"/>
      <c r="X311" s="9"/>
      <c r="Y311" s="9"/>
      <c r="Z311" s="9"/>
    </row>
    <row r="312">
      <c r="A312" s="13">
        <v>57.0</v>
      </c>
      <c r="B312" s="13" t="s">
        <v>125</v>
      </c>
      <c r="C312" s="10" t="s">
        <v>217</v>
      </c>
      <c r="D312" s="10" t="s">
        <v>1199</v>
      </c>
      <c r="E312" s="12" t="s">
        <v>1200</v>
      </c>
      <c r="F312" s="13"/>
      <c r="G312" s="10" t="s">
        <v>1201</v>
      </c>
      <c r="H312" s="5" t="s">
        <v>1201</v>
      </c>
      <c r="I312" s="74"/>
      <c r="J312" s="73"/>
      <c r="K312" s="9"/>
      <c r="L312" s="17"/>
      <c r="M312" s="9"/>
      <c r="N312" s="9"/>
      <c r="O312" s="9"/>
      <c r="P312" s="9"/>
      <c r="Q312" s="9"/>
      <c r="R312" s="9"/>
      <c r="S312" s="9"/>
      <c r="T312" s="9"/>
      <c r="U312" s="9"/>
      <c r="V312" s="9"/>
      <c r="W312" s="9"/>
      <c r="X312" s="9"/>
      <c r="Y312" s="9"/>
      <c r="Z312" s="9"/>
    </row>
    <row r="313">
      <c r="A313" s="13">
        <v>58.0</v>
      </c>
      <c r="B313" s="13" t="s">
        <v>125</v>
      </c>
      <c r="C313" s="10" t="s">
        <v>217</v>
      </c>
      <c r="D313" s="10" t="s">
        <v>1199</v>
      </c>
      <c r="E313" s="12" t="s">
        <v>1200</v>
      </c>
      <c r="F313" s="13"/>
      <c r="G313" s="10" t="s">
        <v>1201</v>
      </c>
      <c r="H313" s="5" t="s">
        <v>1201</v>
      </c>
      <c r="I313" s="74"/>
      <c r="J313" s="73"/>
      <c r="K313" s="9"/>
      <c r="L313" s="17"/>
      <c r="M313" s="9"/>
      <c r="N313" s="9"/>
      <c r="O313" s="9"/>
      <c r="P313" s="9"/>
      <c r="Q313" s="9"/>
      <c r="R313" s="9"/>
      <c r="S313" s="9"/>
      <c r="T313" s="9"/>
      <c r="U313" s="9"/>
      <c r="V313" s="9"/>
      <c r="W313" s="9"/>
      <c r="X313" s="9"/>
      <c r="Y313" s="9"/>
      <c r="Z313" s="9"/>
    </row>
    <row r="314">
      <c r="A314" s="10">
        <v>59.0</v>
      </c>
      <c r="B314" s="13" t="s">
        <v>125</v>
      </c>
      <c r="C314" s="9" t="s">
        <v>217</v>
      </c>
      <c r="D314" s="9" t="s">
        <v>1205</v>
      </c>
      <c r="E314" s="12" t="s">
        <v>1206</v>
      </c>
      <c r="F314" s="13" t="s">
        <v>114</v>
      </c>
      <c r="G314" s="10" t="s">
        <v>1207</v>
      </c>
      <c r="H314" s="5" t="s">
        <v>1207</v>
      </c>
      <c r="I314" s="73"/>
      <c r="J314" s="73"/>
      <c r="K314" s="9"/>
      <c r="L314" s="17"/>
      <c r="M314" s="9"/>
      <c r="N314" s="9"/>
      <c r="O314" s="9"/>
      <c r="P314" s="9"/>
      <c r="Q314" s="9"/>
      <c r="R314" s="9"/>
      <c r="S314" s="9"/>
      <c r="T314" s="9"/>
      <c r="U314" s="9"/>
      <c r="V314" s="9"/>
      <c r="W314" s="9"/>
      <c r="X314" s="9"/>
      <c r="Y314" s="9"/>
      <c r="Z314" s="9"/>
    </row>
    <row r="315">
      <c r="A315" s="10">
        <v>60.0</v>
      </c>
      <c r="B315" s="11" t="s">
        <v>75</v>
      </c>
      <c r="C315" s="9" t="s">
        <v>76</v>
      </c>
      <c r="D315" s="9" t="s">
        <v>168</v>
      </c>
      <c r="E315" s="12" t="s">
        <v>169</v>
      </c>
      <c r="F315" s="13" t="s">
        <v>114</v>
      </c>
      <c r="G315" s="13" t="s">
        <v>170</v>
      </c>
      <c r="H315" s="14" t="s">
        <v>170</v>
      </c>
      <c r="I315" s="73"/>
      <c r="J315" s="73"/>
      <c r="K315" s="9"/>
      <c r="L315" s="17"/>
      <c r="M315" s="9"/>
      <c r="N315" s="9"/>
      <c r="O315" s="9"/>
      <c r="P315" s="9"/>
      <c r="Q315" s="9"/>
      <c r="R315" s="9"/>
      <c r="S315" s="9"/>
      <c r="T315" s="9"/>
      <c r="U315" s="9"/>
      <c r="V315" s="9"/>
      <c r="W315" s="9"/>
      <c r="X315" s="9"/>
      <c r="Y315" s="9"/>
      <c r="Z315" s="9"/>
    </row>
    <row r="316">
      <c r="A316" s="10">
        <v>61.0</v>
      </c>
      <c r="B316" s="11" t="s">
        <v>75</v>
      </c>
      <c r="C316" s="9" t="s">
        <v>76</v>
      </c>
      <c r="D316" s="9" t="s">
        <v>77</v>
      </c>
      <c r="E316" s="12" t="s">
        <v>78</v>
      </c>
      <c r="F316" s="34"/>
      <c r="G316" s="13" t="s">
        <v>79</v>
      </c>
      <c r="H316" s="14" t="s">
        <v>79</v>
      </c>
      <c r="I316" s="73"/>
      <c r="J316" s="73"/>
      <c r="K316" s="9"/>
      <c r="L316" s="17"/>
      <c r="M316" s="9"/>
      <c r="N316" s="9"/>
      <c r="O316" s="9"/>
      <c r="P316" s="9"/>
      <c r="Q316" s="9"/>
      <c r="R316" s="9"/>
      <c r="S316" s="9"/>
      <c r="T316" s="9"/>
      <c r="U316" s="9"/>
      <c r="V316" s="9"/>
      <c r="W316" s="9"/>
      <c r="X316" s="9"/>
      <c r="Y316" s="9"/>
      <c r="Z316" s="9"/>
    </row>
    <row r="317">
      <c r="A317" s="10">
        <v>62.0</v>
      </c>
      <c r="B317" s="11" t="s">
        <v>75</v>
      </c>
      <c r="C317" s="9" t="s">
        <v>76</v>
      </c>
      <c r="D317" s="9" t="s">
        <v>1208</v>
      </c>
      <c r="E317" s="12" t="s">
        <v>1209</v>
      </c>
      <c r="F317" s="13" t="s">
        <v>114</v>
      </c>
      <c r="G317" s="13" t="s">
        <v>1210</v>
      </c>
      <c r="H317" s="14" t="s">
        <v>1210</v>
      </c>
      <c r="I317" s="73"/>
      <c r="J317" s="73"/>
      <c r="K317" s="9"/>
      <c r="L317" s="17"/>
      <c r="M317" s="9"/>
      <c r="N317" s="9"/>
      <c r="O317" s="9"/>
      <c r="P317" s="9"/>
      <c r="Q317" s="9"/>
      <c r="R317" s="9"/>
      <c r="S317" s="9"/>
      <c r="T317" s="9"/>
      <c r="U317" s="9"/>
      <c r="V317" s="9"/>
      <c r="W317" s="9"/>
      <c r="X317" s="9"/>
      <c r="Y317" s="9"/>
      <c r="Z317" s="9"/>
    </row>
    <row r="318">
      <c r="A318" s="10">
        <v>63.0</v>
      </c>
      <c r="B318" s="11" t="s">
        <v>75</v>
      </c>
      <c r="C318" s="9" t="s">
        <v>76</v>
      </c>
      <c r="D318" s="9" t="s">
        <v>1211</v>
      </c>
      <c r="E318" s="12" t="s">
        <v>1212</v>
      </c>
      <c r="F318" s="19"/>
      <c r="G318" s="13" t="s">
        <v>1213</v>
      </c>
      <c r="H318" s="14" t="s">
        <v>1213</v>
      </c>
      <c r="I318" s="74"/>
      <c r="J318" s="73"/>
      <c r="K318" s="9"/>
      <c r="L318" s="17"/>
      <c r="M318" s="9"/>
      <c r="N318" s="9"/>
      <c r="O318" s="9"/>
      <c r="P318" s="9"/>
      <c r="Q318" s="9"/>
      <c r="R318" s="9"/>
      <c r="S318" s="9"/>
      <c r="T318" s="9"/>
      <c r="U318" s="9"/>
      <c r="V318" s="9"/>
      <c r="W318" s="9"/>
      <c r="X318" s="9"/>
      <c r="Y318" s="9"/>
      <c r="Z318" s="9"/>
    </row>
    <row r="319">
      <c r="A319" s="10">
        <v>64.0</v>
      </c>
      <c r="B319" s="11" t="s">
        <v>75</v>
      </c>
      <c r="C319" s="9" t="s">
        <v>76</v>
      </c>
      <c r="D319" s="9" t="s">
        <v>330</v>
      </c>
      <c r="E319" s="12" t="s">
        <v>331</v>
      </c>
      <c r="F319" s="19"/>
      <c r="G319" s="13" t="s">
        <v>332</v>
      </c>
      <c r="H319" s="14" t="s">
        <v>332</v>
      </c>
      <c r="I319" s="73"/>
      <c r="J319" s="73"/>
      <c r="K319" s="9"/>
      <c r="L319" s="17"/>
      <c r="M319" s="9"/>
      <c r="N319" s="9"/>
      <c r="O319" s="9"/>
      <c r="P319" s="9"/>
      <c r="Q319" s="9"/>
      <c r="R319" s="9"/>
      <c r="S319" s="9"/>
      <c r="T319" s="9"/>
      <c r="U319" s="9"/>
      <c r="V319" s="9"/>
      <c r="W319" s="9"/>
      <c r="X319" s="9"/>
      <c r="Y319" s="9"/>
      <c r="Z319" s="9"/>
    </row>
    <row r="320">
      <c r="A320" s="10">
        <v>65.0</v>
      </c>
      <c r="B320" s="11" t="s">
        <v>75</v>
      </c>
      <c r="C320" s="9" t="s">
        <v>76</v>
      </c>
      <c r="D320" s="9" t="s">
        <v>352</v>
      </c>
      <c r="E320" s="12" t="s">
        <v>353</v>
      </c>
      <c r="F320" s="19"/>
      <c r="G320" s="13" t="s">
        <v>354</v>
      </c>
      <c r="H320" s="14" t="s">
        <v>354</v>
      </c>
      <c r="I320" s="74"/>
      <c r="J320" s="73"/>
      <c r="K320" s="9"/>
      <c r="L320" s="17"/>
      <c r="M320" s="9"/>
      <c r="N320" s="9"/>
      <c r="O320" s="9"/>
      <c r="P320" s="9"/>
      <c r="Q320" s="9"/>
      <c r="R320" s="9"/>
      <c r="S320" s="9"/>
      <c r="T320" s="9"/>
      <c r="U320" s="9"/>
      <c r="V320" s="9"/>
      <c r="W320" s="9"/>
      <c r="X320" s="9"/>
      <c r="Y320" s="9"/>
      <c r="Z320" s="9"/>
    </row>
    <row r="321">
      <c r="A321" s="10">
        <v>66.0</v>
      </c>
      <c r="B321" s="11" t="s">
        <v>75</v>
      </c>
      <c r="C321" s="9" t="s">
        <v>76</v>
      </c>
      <c r="D321" s="9" t="s">
        <v>85</v>
      </c>
      <c r="E321" s="12" t="s">
        <v>86</v>
      </c>
      <c r="F321" s="19"/>
      <c r="G321" s="13" t="s">
        <v>87</v>
      </c>
      <c r="H321" s="14" t="s">
        <v>87</v>
      </c>
      <c r="I321" s="73"/>
      <c r="J321" s="73"/>
      <c r="K321" s="9"/>
      <c r="L321" s="17"/>
      <c r="M321" s="9"/>
      <c r="N321" s="9"/>
      <c r="O321" s="9"/>
      <c r="P321" s="9"/>
      <c r="Q321" s="9"/>
      <c r="R321" s="9"/>
      <c r="S321" s="9"/>
      <c r="T321" s="9"/>
      <c r="U321" s="9"/>
      <c r="V321" s="9"/>
      <c r="W321" s="9"/>
      <c r="X321" s="9"/>
      <c r="Y321" s="9"/>
      <c r="Z321" s="9"/>
    </row>
    <row r="322">
      <c r="A322" s="10">
        <v>67.0</v>
      </c>
      <c r="B322" s="11" t="s">
        <v>75</v>
      </c>
      <c r="C322" s="9" t="s">
        <v>76</v>
      </c>
      <c r="D322" s="9" t="s">
        <v>106</v>
      </c>
      <c r="E322" s="12" t="s">
        <v>107</v>
      </c>
      <c r="F322" s="19"/>
      <c r="G322" s="13" t="s">
        <v>108</v>
      </c>
      <c r="H322" s="14" t="s">
        <v>108</v>
      </c>
      <c r="I322" s="73"/>
      <c r="J322" s="73"/>
      <c r="K322" s="9"/>
      <c r="L322" s="17"/>
      <c r="M322" s="9"/>
      <c r="N322" s="9"/>
      <c r="O322" s="9"/>
      <c r="P322" s="9"/>
      <c r="Q322" s="9"/>
      <c r="R322" s="9"/>
      <c r="S322" s="9"/>
      <c r="T322" s="9"/>
      <c r="U322" s="9"/>
      <c r="V322" s="9"/>
      <c r="W322" s="9"/>
      <c r="X322" s="9"/>
      <c r="Y322" s="9"/>
      <c r="Z322" s="9"/>
    </row>
    <row r="323">
      <c r="A323" s="10">
        <v>68.0</v>
      </c>
      <c r="B323" s="11" t="s">
        <v>75</v>
      </c>
      <c r="C323" s="9" t="s">
        <v>76</v>
      </c>
      <c r="D323" s="9" t="s">
        <v>221</v>
      </c>
      <c r="E323" s="12" t="s">
        <v>222</v>
      </c>
      <c r="F323" s="19"/>
      <c r="G323" s="13" t="s">
        <v>223</v>
      </c>
      <c r="H323" s="14" t="s">
        <v>223</v>
      </c>
      <c r="I323" s="74"/>
      <c r="J323" s="73"/>
      <c r="K323" s="9"/>
      <c r="L323" s="17"/>
      <c r="M323" s="9"/>
      <c r="N323" s="9"/>
      <c r="O323" s="9"/>
      <c r="P323" s="9"/>
      <c r="Q323" s="9"/>
      <c r="R323" s="9"/>
      <c r="S323" s="9"/>
      <c r="T323" s="9"/>
      <c r="U323" s="9"/>
      <c r="V323" s="9"/>
      <c r="W323" s="9"/>
      <c r="X323" s="9"/>
      <c r="Y323" s="9"/>
      <c r="Z323" s="9"/>
    </row>
    <row r="324">
      <c r="A324" s="10">
        <v>69.0</v>
      </c>
      <c r="B324" s="80" t="s">
        <v>17</v>
      </c>
      <c r="C324" s="19" t="s">
        <v>315</v>
      </c>
      <c r="D324" s="19" t="s">
        <v>316</v>
      </c>
      <c r="E324" s="12" t="s">
        <v>317</v>
      </c>
      <c r="F324" s="19"/>
      <c r="G324" s="13" t="s">
        <v>46</v>
      </c>
      <c r="H324" s="14" t="s">
        <v>46</v>
      </c>
      <c r="I324" s="74"/>
      <c r="J324" s="73"/>
      <c r="K324" s="9"/>
      <c r="L324" s="17"/>
      <c r="M324" s="13"/>
      <c r="N324" s="30"/>
      <c r="O324" s="9"/>
      <c r="P324" s="9"/>
      <c r="Q324" s="9"/>
      <c r="R324" s="9"/>
      <c r="S324" s="9"/>
      <c r="T324" s="9"/>
      <c r="U324" s="9"/>
      <c r="V324" s="9"/>
      <c r="W324" s="9"/>
      <c r="X324" s="9"/>
      <c r="Y324" s="9"/>
      <c r="Z324" s="9"/>
    </row>
    <row r="325">
      <c r="A325" s="10">
        <v>70.0</v>
      </c>
      <c r="B325" s="11" t="s">
        <v>17</v>
      </c>
      <c r="C325" s="9" t="s">
        <v>315</v>
      </c>
      <c r="D325" s="9" t="s">
        <v>316</v>
      </c>
      <c r="E325" s="12" t="s">
        <v>317</v>
      </c>
      <c r="F325" s="13"/>
      <c r="G325" s="10" t="s">
        <v>46</v>
      </c>
      <c r="H325" s="5" t="s">
        <v>46</v>
      </c>
      <c r="I325" s="74"/>
      <c r="J325" s="73"/>
      <c r="K325" s="9"/>
      <c r="L325" s="17"/>
      <c r="M325" s="9"/>
      <c r="N325" s="9"/>
      <c r="O325" s="9"/>
      <c r="P325" s="9"/>
      <c r="Q325" s="9"/>
      <c r="R325" s="9"/>
      <c r="S325" s="9"/>
      <c r="T325" s="9"/>
      <c r="U325" s="9"/>
      <c r="V325" s="9"/>
      <c r="W325" s="9"/>
      <c r="X325" s="9"/>
      <c r="Y325" s="9"/>
      <c r="Z325" s="9"/>
    </row>
    <row r="326">
      <c r="A326" s="10">
        <v>71.0</v>
      </c>
      <c r="B326" s="11" t="s">
        <v>17</v>
      </c>
      <c r="C326" s="9" t="s">
        <v>315</v>
      </c>
      <c r="D326" s="9" t="s">
        <v>316</v>
      </c>
      <c r="E326" s="12" t="s">
        <v>317</v>
      </c>
      <c r="F326" s="13"/>
      <c r="G326" s="10" t="s">
        <v>46</v>
      </c>
      <c r="H326" s="5" t="s">
        <v>46</v>
      </c>
      <c r="I326" s="74"/>
      <c r="J326" s="73"/>
      <c r="K326" s="9"/>
      <c r="L326" s="17"/>
      <c r="M326" s="9"/>
      <c r="N326" s="30"/>
      <c r="O326" s="9"/>
      <c r="P326" s="9"/>
      <c r="Q326" s="9"/>
      <c r="R326" s="9"/>
      <c r="S326" s="9"/>
      <c r="T326" s="9"/>
      <c r="U326" s="9"/>
      <c r="V326" s="9"/>
      <c r="W326" s="9"/>
      <c r="X326" s="9"/>
      <c r="Y326" s="9"/>
      <c r="Z326" s="9"/>
    </row>
    <row r="327">
      <c r="A327" s="10">
        <v>72.0</v>
      </c>
      <c r="B327" s="11" t="s">
        <v>17</v>
      </c>
      <c r="C327" s="9" t="s">
        <v>315</v>
      </c>
      <c r="D327" s="9" t="s">
        <v>316</v>
      </c>
      <c r="E327" s="12" t="s">
        <v>317</v>
      </c>
      <c r="F327" s="13"/>
      <c r="G327" s="10" t="s">
        <v>46</v>
      </c>
      <c r="H327" s="14" t="s">
        <v>257</v>
      </c>
      <c r="I327" s="74"/>
      <c r="J327" s="73"/>
      <c r="K327" s="9"/>
      <c r="L327" s="17"/>
      <c r="M327" s="9"/>
      <c r="N327" s="30"/>
      <c r="O327" s="9"/>
      <c r="P327" s="9"/>
      <c r="Q327" s="9"/>
      <c r="R327" s="9"/>
      <c r="S327" s="9"/>
      <c r="T327" s="9"/>
      <c r="U327" s="9"/>
      <c r="V327" s="9"/>
      <c r="W327" s="9"/>
      <c r="X327" s="9"/>
      <c r="Y327" s="9"/>
      <c r="Z327" s="9"/>
    </row>
    <row r="328">
      <c r="A328" s="10">
        <v>73.0</v>
      </c>
      <c r="B328" s="11" t="s">
        <v>17</v>
      </c>
      <c r="C328" s="9" t="s">
        <v>315</v>
      </c>
      <c r="D328" s="9" t="s">
        <v>1218</v>
      </c>
      <c r="E328" s="12" t="s">
        <v>1219</v>
      </c>
      <c r="F328" s="9"/>
      <c r="G328" s="10" t="s">
        <v>1220</v>
      </c>
      <c r="H328" s="84" t="s">
        <v>1220</v>
      </c>
      <c r="I328" s="74"/>
      <c r="J328" s="73"/>
      <c r="K328" s="9"/>
      <c r="L328" s="17"/>
      <c r="M328" s="9"/>
      <c r="N328" s="30"/>
      <c r="O328" s="9"/>
      <c r="P328" s="9"/>
      <c r="Q328" s="9"/>
      <c r="R328" s="9"/>
      <c r="S328" s="9"/>
      <c r="T328" s="9"/>
      <c r="U328" s="9"/>
      <c r="V328" s="9"/>
      <c r="W328" s="9"/>
      <c r="X328" s="9"/>
      <c r="Y328" s="9"/>
      <c r="Z328" s="9"/>
    </row>
    <row r="329">
      <c r="A329" s="10">
        <v>74.0</v>
      </c>
      <c r="B329" s="11" t="s">
        <v>17</v>
      </c>
      <c r="C329" s="9" t="s">
        <v>315</v>
      </c>
      <c r="D329" s="9" t="s">
        <v>1221</v>
      </c>
      <c r="E329" s="12" t="s">
        <v>1222</v>
      </c>
      <c r="F329" s="13" t="s">
        <v>114</v>
      </c>
      <c r="G329" s="10" t="s">
        <v>1224</v>
      </c>
      <c r="H329" s="5"/>
      <c r="I329" s="73"/>
      <c r="J329" s="73"/>
      <c r="K329" s="9"/>
      <c r="L329" s="17"/>
      <c r="M329" s="9"/>
      <c r="N329" s="30"/>
      <c r="O329" s="9"/>
      <c r="P329" s="9"/>
      <c r="Q329" s="9"/>
      <c r="R329" s="9"/>
      <c r="S329" s="9"/>
      <c r="T329" s="9"/>
      <c r="U329" s="9"/>
      <c r="V329" s="9"/>
      <c r="W329" s="9"/>
      <c r="X329" s="9"/>
      <c r="Y329" s="9"/>
      <c r="Z329" s="9"/>
    </row>
    <row r="330">
      <c r="A330" s="10">
        <v>75.0</v>
      </c>
      <c r="B330" s="11" t="s">
        <v>17</v>
      </c>
      <c r="C330" s="9" t="s">
        <v>315</v>
      </c>
      <c r="D330" s="9" t="s">
        <v>1225</v>
      </c>
      <c r="E330" s="12" t="s">
        <v>1226</v>
      </c>
      <c r="F330" s="13" t="s">
        <v>114</v>
      </c>
      <c r="G330" s="10" t="s">
        <v>1227</v>
      </c>
      <c r="H330" s="5" t="s">
        <v>1227</v>
      </c>
      <c r="I330" s="73"/>
      <c r="J330" s="73"/>
      <c r="K330" s="9"/>
      <c r="L330" s="17"/>
      <c r="M330" s="9"/>
      <c r="N330" s="30"/>
      <c r="O330" s="9"/>
      <c r="P330" s="9"/>
      <c r="Q330" s="9"/>
      <c r="R330" s="9"/>
      <c r="S330" s="9"/>
      <c r="T330" s="9"/>
      <c r="U330" s="9"/>
      <c r="V330" s="9"/>
      <c r="W330" s="9"/>
      <c r="X330" s="9"/>
      <c r="Y330" s="9"/>
      <c r="Z330" s="9"/>
    </row>
    <row r="331">
      <c r="A331" s="10">
        <v>76.0</v>
      </c>
      <c r="B331" s="11" t="s">
        <v>17</v>
      </c>
      <c r="C331" s="9" t="s">
        <v>315</v>
      </c>
      <c r="D331" s="9" t="s">
        <v>1228</v>
      </c>
      <c r="E331" s="12" t="s">
        <v>1229</v>
      </c>
      <c r="F331" s="13" t="s">
        <v>114</v>
      </c>
      <c r="G331" s="13" t="s">
        <v>1230</v>
      </c>
      <c r="H331" s="14" t="s">
        <v>1230</v>
      </c>
      <c r="I331" s="73"/>
      <c r="J331" s="73"/>
      <c r="K331" s="9"/>
      <c r="L331" s="17"/>
      <c r="N331" s="30"/>
      <c r="O331" s="9"/>
      <c r="P331" s="9"/>
      <c r="Q331" s="9"/>
      <c r="R331" s="9"/>
      <c r="S331" s="9"/>
      <c r="T331" s="9"/>
      <c r="U331" s="9"/>
      <c r="V331" s="9"/>
      <c r="W331" s="9"/>
      <c r="X331" s="9"/>
      <c r="Y331" s="9"/>
      <c r="Z331" s="9"/>
    </row>
    <row r="332">
      <c r="A332" s="10">
        <v>77.0</v>
      </c>
      <c r="B332" s="11" t="s">
        <v>17</v>
      </c>
      <c r="C332" s="9" t="s">
        <v>315</v>
      </c>
      <c r="D332" s="9" t="s">
        <v>1231</v>
      </c>
      <c r="E332" s="12" t="s">
        <v>1232</v>
      </c>
      <c r="F332" s="19"/>
      <c r="G332" s="13" t="s">
        <v>1233</v>
      </c>
      <c r="H332" s="14" t="s">
        <v>1233</v>
      </c>
      <c r="I332" s="74"/>
      <c r="J332" s="73"/>
      <c r="K332" s="9"/>
      <c r="L332" s="17"/>
      <c r="M332" s="9"/>
      <c r="N332" s="30"/>
      <c r="O332" s="9"/>
      <c r="P332" s="9"/>
      <c r="Q332" s="9"/>
      <c r="R332" s="9"/>
      <c r="S332" s="9"/>
      <c r="T332" s="9"/>
      <c r="U332" s="9"/>
      <c r="V332" s="9"/>
      <c r="W332" s="9"/>
      <c r="X332" s="9"/>
      <c r="Y332" s="9"/>
      <c r="Z332" s="9"/>
    </row>
    <row r="333">
      <c r="A333" s="10">
        <v>78.0</v>
      </c>
      <c r="B333" s="11" t="s">
        <v>17</v>
      </c>
      <c r="C333" s="9" t="s">
        <v>315</v>
      </c>
      <c r="D333" s="9" t="s">
        <v>1234</v>
      </c>
      <c r="E333" s="12" t="s">
        <v>1235</v>
      </c>
      <c r="F333" s="13" t="s">
        <v>114</v>
      </c>
      <c r="G333" s="10" t="s">
        <v>1236</v>
      </c>
      <c r="H333" s="5" t="s">
        <v>1236</v>
      </c>
      <c r="I333" s="73"/>
      <c r="J333" s="73"/>
      <c r="K333" s="9"/>
      <c r="L333" s="17"/>
      <c r="M333" s="9"/>
      <c r="N333" s="30"/>
      <c r="O333" s="9"/>
      <c r="P333" s="9"/>
      <c r="Q333" s="9"/>
      <c r="R333" s="9"/>
      <c r="S333" s="9"/>
      <c r="T333" s="9"/>
      <c r="U333" s="9"/>
      <c r="V333" s="9"/>
      <c r="W333" s="9"/>
      <c r="X333" s="9"/>
      <c r="Y333" s="9"/>
      <c r="Z333" s="9"/>
    </row>
    <row r="334">
      <c r="A334" s="10">
        <v>79.0</v>
      </c>
      <c r="B334" s="11" t="s">
        <v>17</v>
      </c>
      <c r="C334" s="9" t="s">
        <v>643</v>
      </c>
      <c r="D334" s="9" t="s">
        <v>644</v>
      </c>
      <c r="E334" s="12" t="s">
        <v>645</v>
      </c>
      <c r="F334" s="34"/>
      <c r="G334" s="10" t="s">
        <v>646</v>
      </c>
      <c r="H334" s="5" t="s">
        <v>646</v>
      </c>
      <c r="I334" s="73"/>
      <c r="J334" s="73"/>
      <c r="K334" s="9"/>
      <c r="L334" s="17"/>
      <c r="M334" s="9"/>
      <c r="N334" s="30"/>
      <c r="O334" s="9"/>
      <c r="P334" s="9"/>
      <c r="Q334" s="9"/>
      <c r="R334" s="9"/>
      <c r="S334" s="9"/>
      <c r="T334" s="9"/>
      <c r="U334" s="9"/>
      <c r="V334" s="9"/>
      <c r="W334" s="9"/>
      <c r="X334" s="9"/>
      <c r="Y334" s="9"/>
      <c r="Z334" s="9"/>
    </row>
    <row r="335">
      <c r="A335" s="10">
        <v>80.0</v>
      </c>
      <c r="B335" s="11" t="s">
        <v>17</v>
      </c>
      <c r="C335" s="9" t="s">
        <v>643</v>
      </c>
      <c r="D335" s="9" t="s">
        <v>866</v>
      </c>
      <c r="E335" s="12" t="s">
        <v>867</v>
      </c>
      <c r="F335" s="19"/>
      <c r="G335" s="13" t="s">
        <v>868</v>
      </c>
      <c r="H335" s="14" t="s">
        <v>868</v>
      </c>
      <c r="I335" s="74"/>
      <c r="J335" s="73"/>
      <c r="K335" s="9"/>
      <c r="L335" s="17"/>
      <c r="M335" s="9"/>
      <c r="N335" s="30"/>
      <c r="O335" s="9"/>
      <c r="P335" s="9"/>
      <c r="Q335" s="9"/>
      <c r="R335" s="9"/>
      <c r="S335" s="9"/>
      <c r="T335" s="9"/>
      <c r="U335" s="9"/>
      <c r="V335" s="9"/>
      <c r="W335" s="9"/>
      <c r="X335" s="9"/>
      <c r="Y335" s="9"/>
      <c r="Z335" s="9"/>
    </row>
    <row r="336">
      <c r="A336" s="10">
        <v>81.0</v>
      </c>
      <c r="B336" s="11" t="s">
        <v>17</v>
      </c>
      <c r="C336" s="9" t="s">
        <v>643</v>
      </c>
      <c r="D336" s="9" t="s">
        <v>866</v>
      </c>
      <c r="E336" s="12" t="s">
        <v>1237</v>
      </c>
      <c r="F336" s="13"/>
      <c r="G336" s="10" t="s">
        <v>868</v>
      </c>
      <c r="H336" s="5" t="s">
        <v>868</v>
      </c>
      <c r="I336" s="74"/>
      <c r="J336" s="73"/>
      <c r="K336" s="9"/>
      <c r="L336" s="17"/>
      <c r="M336" s="9"/>
      <c r="N336" s="9"/>
      <c r="O336" s="9"/>
      <c r="P336" s="9"/>
      <c r="Q336" s="9"/>
      <c r="R336" s="9"/>
      <c r="S336" s="9"/>
      <c r="T336" s="9"/>
      <c r="U336" s="9"/>
      <c r="V336" s="9"/>
      <c r="W336" s="9"/>
      <c r="X336" s="9"/>
      <c r="Y336" s="9"/>
      <c r="Z336" s="9"/>
    </row>
    <row r="337">
      <c r="A337" s="13">
        <v>82.0</v>
      </c>
      <c r="B337" s="13" t="s">
        <v>17</v>
      </c>
      <c r="C337" s="10" t="s">
        <v>643</v>
      </c>
      <c r="D337" s="10" t="s">
        <v>866</v>
      </c>
      <c r="E337" s="12" t="s">
        <v>867</v>
      </c>
      <c r="F337" s="13"/>
      <c r="G337" s="10" t="s">
        <v>868</v>
      </c>
      <c r="H337" s="5" t="s">
        <v>868</v>
      </c>
      <c r="I337" s="74"/>
      <c r="J337" s="73"/>
      <c r="K337" s="9"/>
      <c r="L337" s="17"/>
      <c r="M337" s="9"/>
      <c r="N337" s="9"/>
      <c r="O337" s="9"/>
      <c r="P337" s="9"/>
      <c r="Q337" s="9"/>
      <c r="R337" s="9"/>
      <c r="S337" s="9"/>
      <c r="T337" s="9"/>
      <c r="U337" s="9"/>
      <c r="V337" s="9"/>
      <c r="W337" s="9"/>
      <c r="X337" s="9"/>
      <c r="Y337" s="9"/>
      <c r="Z337" s="9"/>
    </row>
    <row r="338">
      <c r="A338" s="10">
        <v>83.0</v>
      </c>
      <c r="B338" s="13" t="s">
        <v>17</v>
      </c>
      <c r="C338" s="9" t="s">
        <v>643</v>
      </c>
      <c r="D338" s="9" t="s">
        <v>1239</v>
      </c>
      <c r="E338" s="12" t="s">
        <v>1237</v>
      </c>
      <c r="F338" s="9"/>
      <c r="G338" s="10" t="s">
        <v>1240</v>
      </c>
      <c r="H338" s="5" t="s">
        <v>1240</v>
      </c>
      <c r="I338" s="73"/>
      <c r="J338" s="73"/>
      <c r="K338" s="9"/>
      <c r="L338" s="17"/>
      <c r="M338" s="9"/>
      <c r="N338" s="30"/>
      <c r="O338" s="9"/>
      <c r="P338" s="9"/>
      <c r="Q338" s="9"/>
      <c r="R338" s="9"/>
      <c r="S338" s="9"/>
      <c r="T338" s="9"/>
      <c r="U338" s="9"/>
      <c r="V338" s="9"/>
      <c r="W338" s="9"/>
      <c r="X338" s="9"/>
      <c r="Y338" s="9"/>
      <c r="Z338" s="9"/>
    </row>
    <row r="339">
      <c r="A339" s="10">
        <v>84.0</v>
      </c>
      <c r="B339" s="11" t="s">
        <v>17</v>
      </c>
      <c r="C339" s="9" t="s">
        <v>387</v>
      </c>
      <c r="D339" s="9" t="s">
        <v>1242</v>
      </c>
      <c r="E339" s="12" t="s">
        <v>1243</v>
      </c>
      <c r="F339" s="9"/>
      <c r="G339" s="10" t="s">
        <v>1244</v>
      </c>
      <c r="H339" s="5" t="s">
        <v>1244</v>
      </c>
      <c r="I339" s="74"/>
      <c r="J339" s="73"/>
      <c r="K339" s="9"/>
      <c r="L339" s="17"/>
      <c r="M339" s="9"/>
      <c r="N339" s="30"/>
      <c r="O339" s="9"/>
      <c r="P339" s="9"/>
      <c r="Q339" s="9"/>
      <c r="R339" s="9"/>
      <c r="S339" s="9"/>
      <c r="T339" s="9"/>
      <c r="U339" s="9"/>
      <c r="V339" s="9"/>
      <c r="W339" s="9"/>
      <c r="X339" s="9"/>
      <c r="Y339" s="9"/>
      <c r="Z339" s="9"/>
    </row>
    <row r="340">
      <c r="A340" s="10">
        <v>85.0</v>
      </c>
      <c r="B340" s="11" t="s">
        <v>17</v>
      </c>
      <c r="C340" s="9" t="s">
        <v>387</v>
      </c>
      <c r="D340" s="9" t="s">
        <v>557</v>
      </c>
      <c r="E340" s="12" t="s">
        <v>558</v>
      </c>
      <c r="F340" s="13"/>
      <c r="G340" s="10" t="s">
        <v>559</v>
      </c>
      <c r="H340" s="5" t="s">
        <v>559</v>
      </c>
      <c r="I340" s="85"/>
      <c r="J340" s="85"/>
      <c r="K340" s="30"/>
      <c r="L340" s="17"/>
      <c r="M340" s="9"/>
      <c r="N340" s="30"/>
      <c r="O340" s="9"/>
      <c r="P340" s="9"/>
      <c r="Q340" s="9"/>
      <c r="R340" s="9"/>
      <c r="S340" s="9"/>
      <c r="T340" s="9"/>
      <c r="U340" s="9"/>
      <c r="V340" s="9"/>
      <c r="W340" s="9"/>
      <c r="X340" s="9"/>
      <c r="Y340" s="9"/>
      <c r="Z340" s="9"/>
    </row>
    <row r="341">
      <c r="A341" s="10">
        <v>86.0</v>
      </c>
      <c r="B341" s="11" t="s">
        <v>17</v>
      </c>
      <c r="C341" s="9" t="s">
        <v>387</v>
      </c>
      <c r="D341" s="9" t="s">
        <v>388</v>
      </c>
      <c r="E341" s="12" t="s">
        <v>389</v>
      </c>
      <c r="F341" s="13"/>
      <c r="G341" s="10" t="s">
        <v>390</v>
      </c>
      <c r="H341" s="5" t="s">
        <v>390</v>
      </c>
      <c r="I341" s="85"/>
      <c r="J341" s="85"/>
      <c r="K341" s="30"/>
      <c r="L341" s="17"/>
      <c r="M341" s="9"/>
      <c r="N341" s="30"/>
      <c r="O341" s="9"/>
      <c r="P341" s="9"/>
      <c r="Q341" s="9"/>
      <c r="R341" s="9"/>
      <c r="S341" s="9"/>
      <c r="T341" s="9"/>
      <c r="U341" s="9"/>
      <c r="V341" s="9"/>
      <c r="W341" s="9"/>
      <c r="X341" s="9"/>
      <c r="Y341" s="9"/>
      <c r="Z341" s="9"/>
    </row>
    <row r="342">
      <c r="A342" s="10">
        <v>87.0</v>
      </c>
      <c r="B342" s="11" t="s">
        <v>17</v>
      </c>
      <c r="C342" s="9" t="s">
        <v>387</v>
      </c>
      <c r="D342" s="9" t="s">
        <v>1247</v>
      </c>
      <c r="E342" s="12" t="s">
        <v>1248</v>
      </c>
      <c r="F342" s="9"/>
      <c r="G342" s="10" t="s">
        <v>1249</v>
      </c>
      <c r="H342" s="5" t="s">
        <v>1249</v>
      </c>
      <c r="I342" s="74"/>
      <c r="J342" s="85"/>
      <c r="K342" s="30"/>
      <c r="L342" s="17"/>
      <c r="M342" s="9"/>
      <c r="N342" s="30"/>
      <c r="O342" s="9"/>
      <c r="P342" s="9"/>
      <c r="Q342" s="9"/>
      <c r="R342" s="9"/>
      <c r="S342" s="9"/>
      <c r="T342" s="9"/>
      <c r="U342" s="9"/>
      <c r="V342" s="9"/>
      <c r="W342" s="9"/>
      <c r="X342" s="9"/>
      <c r="Y342" s="9"/>
      <c r="Z342" s="9"/>
    </row>
    <row r="343">
      <c r="A343" s="10">
        <v>88.0</v>
      </c>
      <c r="B343" s="11" t="s">
        <v>17</v>
      </c>
      <c r="C343" s="9" t="s">
        <v>387</v>
      </c>
      <c r="D343" s="9" t="s">
        <v>848</v>
      </c>
      <c r="E343" s="12" t="s">
        <v>849</v>
      </c>
      <c r="F343" s="13"/>
      <c r="G343" s="10" t="s">
        <v>850</v>
      </c>
      <c r="H343" s="5" t="s">
        <v>850</v>
      </c>
      <c r="I343" s="73"/>
      <c r="J343" s="73"/>
      <c r="K343" s="9"/>
      <c r="L343" s="17"/>
      <c r="M343" s="9"/>
      <c r="N343" s="9"/>
      <c r="O343" s="9"/>
      <c r="P343" s="9"/>
      <c r="Q343" s="9"/>
      <c r="R343" s="9"/>
      <c r="S343" s="9"/>
      <c r="T343" s="9"/>
      <c r="U343" s="9"/>
      <c r="V343" s="9"/>
      <c r="W343" s="9"/>
      <c r="X343" s="9"/>
      <c r="Y343" s="9"/>
      <c r="Z343" s="9"/>
    </row>
    <row r="344">
      <c r="A344" s="10">
        <v>89.0</v>
      </c>
      <c r="B344" s="11" t="s">
        <v>17</v>
      </c>
      <c r="C344" s="9" t="s">
        <v>387</v>
      </c>
      <c r="D344" s="9" t="s">
        <v>352</v>
      </c>
      <c r="E344" s="12" t="s">
        <v>756</v>
      </c>
      <c r="F344" s="13"/>
      <c r="G344" s="10" t="s">
        <v>757</v>
      </c>
      <c r="H344" s="5" t="s">
        <v>757</v>
      </c>
      <c r="I344" s="73"/>
      <c r="J344" s="73"/>
      <c r="K344" s="9"/>
      <c r="L344" s="17"/>
      <c r="M344" s="9"/>
      <c r="N344" s="9"/>
      <c r="O344" s="9"/>
      <c r="P344" s="9"/>
      <c r="Q344" s="9"/>
      <c r="R344" s="9"/>
      <c r="S344" s="9"/>
      <c r="T344" s="9"/>
      <c r="U344" s="9"/>
      <c r="V344" s="9"/>
      <c r="W344" s="9"/>
      <c r="X344" s="9"/>
      <c r="Y344" s="9"/>
      <c r="Z344" s="9"/>
    </row>
    <row r="345">
      <c r="A345" s="10">
        <v>90.0</v>
      </c>
      <c r="B345" s="11" t="s">
        <v>17</v>
      </c>
      <c r="C345" s="9" t="s">
        <v>387</v>
      </c>
      <c r="D345" s="9" t="s">
        <v>1250</v>
      </c>
      <c r="E345" s="12" t="s">
        <v>1251</v>
      </c>
      <c r="F345" s="13" t="s">
        <v>114</v>
      </c>
      <c r="G345" s="13" t="s">
        <v>1252</v>
      </c>
      <c r="H345" s="14" t="s">
        <v>1252</v>
      </c>
      <c r="I345" s="73"/>
      <c r="J345" s="73"/>
      <c r="K345" s="9"/>
      <c r="L345" s="17"/>
      <c r="M345" s="9"/>
      <c r="N345" s="9"/>
      <c r="O345" s="30"/>
      <c r="P345" s="30"/>
      <c r="Q345" s="30"/>
      <c r="R345" s="30"/>
      <c r="S345" s="30"/>
      <c r="T345" s="30"/>
      <c r="U345" s="30"/>
      <c r="V345" s="30"/>
      <c r="W345" s="30"/>
      <c r="X345" s="30"/>
      <c r="Y345" s="30"/>
      <c r="Z345" s="30"/>
    </row>
    <row r="346">
      <c r="A346" s="10">
        <v>91.0</v>
      </c>
      <c r="B346" s="11" t="s">
        <v>17</v>
      </c>
      <c r="C346" s="9" t="s">
        <v>387</v>
      </c>
      <c r="D346" s="9" t="s">
        <v>803</v>
      </c>
      <c r="E346" s="12" t="s">
        <v>804</v>
      </c>
      <c r="F346" s="13"/>
      <c r="G346" s="13" t="s">
        <v>805</v>
      </c>
      <c r="H346" s="14" t="s">
        <v>805</v>
      </c>
      <c r="I346" s="73"/>
      <c r="J346" s="73"/>
      <c r="K346" s="9"/>
      <c r="L346" s="17"/>
      <c r="M346" s="9"/>
      <c r="N346" s="9"/>
      <c r="O346" s="30"/>
      <c r="P346" s="30"/>
      <c r="Q346" s="30"/>
      <c r="R346" s="30"/>
      <c r="S346" s="30"/>
      <c r="T346" s="30"/>
      <c r="U346" s="30"/>
      <c r="V346" s="30"/>
      <c r="W346" s="30"/>
      <c r="X346" s="30"/>
      <c r="Y346" s="30"/>
      <c r="Z346" s="30"/>
    </row>
    <row r="347">
      <c r="A347" s="10">
        <v>92.0</v>
      </c>
      <c r="B347" s="11" t="s">
        <v>17</v>
      </c>
      <c r="C347" s="9" t="s">
        <v>387</v>
      </c>
      <c r="D347" s="9" t="s">
        <v>1253</v>
      </c>
      <c r="E347" s="12" t="s">
        <v>1254</v>
      </c>
      <c r="F347" s="13" t="s">
        <v>114</v>
      </c>
      <c r="G347" s="13" t="s">
        <v>1255</v>
      </c>
      <c r="H347" s="14" t="s">
        <v>1255</v>
      </c>
      <c r="I347" s="73"/>
      <c r="J347" s="73"/>
      <c r="K347" s="9"/>
      <c r="L347" s="17"/>
      <c r="M347" s="9"/>
      <c r="N347" s="9"/>
      <c r="O347" s="30"/>
      <c r="P347" s="30"/>
      <c r="Q347" s="30"/>
      <c r="R347" s="30"/>
      <c r="S347" s="30"/>
      <c r="T347" s="30"/>
      <c r="U347" s="30"/>
      <c r="V347" s="30"/>
      <c r="W347" s="30"/>
      <c r="X347" s="30"/>
      <c r="Y347" s="30"/>
      <c r="Z347" s="30"/>
    </row>
    <row r="348">
      <c r="A348" s="10">
        <v>93.0</v>
      </c>
      <c r="B348" s="80" t="s">
        <v>17</v>
      </c>
      <c r="C348" s="19" t="s">
        <v>387</v>
      </c>
      <c r="D348" s="19" t="s">
        <v>1256</v>
      </c>
      <c r="E348" s="12" t="s">
        <v>1257</v>
      </c>
      <c r="F348" s="13"/>
      <c r="G348" s="13" t="s">
        <v>1258</v>
      </c>
      <c r="H348" s="14" t="s">
        <v>1258</v>
      </c>
      <c r="I348" s="73"/>
      <c r="J348" s="73"/>
      <c r="K348" s="9"/>
      <c r="L348" s="17"/>
      <c r="M348" s="9"/>
      <c r="N348" s="9"/>
      <c r="O348" s="30"/>
      <c r="P348" s="30"/>
      <c r="Q348" s="30"/>
      <c r="R348" s="30"/>
      <c r="S348" s="30"/>
      <c r="T348" s="30"/>
      <c r="U348" s="30"/>
      <c r="V348" s="30"/>
      <c r="W348" s="30"/>
      <c r="X348" s="30"/>
      <c r="Y348" s="30"/>
      <c r="Z348" s="30"/>
    </row>
    <row r="349">
      <c r="A349" s="10">
        <v>94.0</v>
      </c>
      <c r="B349" s="11" t="s">
        <v>17</v>
      </c>
      <c r="C349" s="9" t="s">
        <v>387</v>
      </c>
      <c r="D349" s="9" t="s">
        <v>1260</v>
      </c>
      <c r="E349" s="12" t="s">
        <v>1261</v>
      </c>
      <c r="F349" s="13" t="s">
        <v>114</v>
      </c>
      <c r="G349" s="13" t="s">
        <v>1262</v>
      </c>
      <c r="H349" s="14" t="s">
        <v>1262</v>
      </c>
      <c r="I349" s="73"/>
      <c r="J349" s="73"/>
      <c r="K349" s="9"/>
      <c r="L349" s="17"/>
      <c r="M349" s="9"/>
      <c r="N349" s="9"/>
      <c r="O349" s="30"/>
      <c r="P349" s="30"/>
      <c r="Q349" s="30"/>
      <c r="R349" s="30"/>
      <c r="S349" s="30"/>
      <c r="T349" s="30"/>
      <c r="U349" s="30"/>
      <c r="V349" s="30"/>
      <c r="W349" s="30"/>
      <c r="X349" s="30"/>
      <c r="Y349" s="30"/>
      <c r="Z349" s="30"/>
    </row>
    <row r="350">
      <c r="A350" s="10">
        <v>95.0</v>
      </c>
      <c r="B350" s="11" t="s">
        <v>17</v>
      </c>
      <c r="C350" s="9" t="s">
        <v>159</v>
      </c>
      <c r="D350" s="9" t="s">
        <v>299</v>
      </c>
      <c r="E350" s="12" t="s">
        <v>300</v>
      </c>
      <c r="F350" s="19"/>
      <c r="G350" s="13" t="s">
        <v>301</v>
      </c>
      <c r="H350" s="14" t="s">
        <v>301</v>
      </c>
      <c r="I350" s="74"/>
      <c r="J350" s="73"/>
      <c r="K350" s="86"/>
      <c r="L350" s="17"/>
      <c r="M350" s="86"/>
      <c r="N350" s="9"/>
      <c r="O350" s="30"/>
      <c r="P350" s="30"/>
      <c r="Q350" s="30"/>
      <c r="R350" s="30"/>
      <c r="S350" s="30"/>
      <c r="T350" s="30"/>
      <c r="U350" s="30"/>
      <c r="V350" s="30"/>
      <c r="W350" s="30"/>
      <c r="X350" s="30"/>
      <c r="Y350" s="30"/>
      <c r="Z350" s="30"/>
    </row>
    <row r="351">
      <c r="A351" s="10">
        <v>96.0</v>
      </c>
      <c r="B351" s="11" t="s">
        <v>17</v>
      </c>
      <c r="C351" s="9" t="s">
        <v>159</v>
      </c>
      <c r="D351" s="9" t="s">
        <v>160</v>
      </c>
      <c r="E351" s="12" t="s">
        <v>161</v>
      </c>
      <c r="F351" s="13"/>
      <c r="G351" s="13" t="s">
        <v>162</v>
      </c>
      <c r="H351" s="14" t="s">
        <v>162</v>
      </c>
      <c r="I351" s="73"/>
      <c r="J351" s="73"/>
      <c r="K351" s="9"/>
      <c r="L351" s="17"/>
      <c r="M351" s="9"/>
      <c r="N351" s="30"/>
      <c r="O351" s="30"/>
      <c r="P351" s="30"/>
      <c r="Q351" s="30"/>
      <c r="R351" s="30"/>
      <c r="S351" s="30"/>
      <c r="T351" s="30"/>
      <c r="U351" s="30"/>
      <c r="V351" s="30"/>
      <c r="W351" s="30"/>
      <c r="X351" s="30"/>
      <c r="Y351" s="30"/>
      <c r="Z351" s="30"/>
    </row>
    <row r="352">
      <c r="A352" s="10">
        <v>97.0</v>
      </c>
      <c r="B352" s="11" t="s">
        <v>17</v>
      </c>
      <c r="C352" s="9" t="s">
        <v>159</v>
      </c>
      <c r="D352" s="9" t="s">
        <v>1267</v>
      </c>
      <c r="E352" s="12" t="s">
        <v>1268</v>
      </c>
      <c r="F352" s="13"/>
      <c r="G352" s="13" t="s">
        <v>1269</v>
      </c>
      <c r="H352" s="14" t="s">
        <v>1269</v>
      </c>
      <c r="I352" s="73"/>
      <c r="J352" s="73"/>
      <c r="K352" s="9"/>
      <c r="L352" s="17"/>
      <c r="N352" s="30"/>
      <c r="O352" s="30"/>
      <c r="P352" s="30"/>
      <c r="Q352" s="30"/>
      <c r="R352" s="30"/>
      <c r="S352" s="30"/>
      <c r="T352" s="30"/>
      <c r="U352" s="30"/>
      <c r="V352" s="30"/>
      <c r="W352" s="30"/>
      <c r="X352" s="30"/>
      <c r="Y352" s="30"/>
      <c r="Z352" s="30"/>
    </row>
    <row r="353">
      <c r="A353" s="10">
        <v>98.0</v>
      </c>
      <c r="B353" s="11" t="s">
        <v>17</v>
      </c>
      <c r="C353" s="9" t="s">
        <v>159</v>
      </c>
      <c r="D353" s="9" t="s">
        <v>1270</v>
      </c>
      <c r="E353" s="12" t="s">
        <v>1271</v>
      </c>
      <c r="F353" s="13" t="s">
        <v>114</v>
      </c>
      <c r="G353" s="13" t="s">
        <v>1272</v>
      </c>
      <c r="H353" s="14" t="s">
        <v>1272</v>
      </c>
      <c r="I353" s="73"/>
      <c r="J353" s="73"/>
      <c r="K353" s="9"/>
      <c r="L353" s="17"/>
      <c r="N353" s="30"/>
      <c r="O353" s="30"/>
      <c r="P353" s="30"/>
      <c r="Q353" s="30"/>
      <c r="R353" s="30"/>
      <c r="S353" s="30"/>
      <c r="T353" s="30"/>
      <c r="U353" s="30"/>
      <c r="V353" s="30"/>
      <c r="W353" s="30"/>
      <c r="X353" s="30"/>
      <c r="Y353" s="30"/>
      <c r="Z353" s="30"/>
    </row>
    <row r="354">
      <c r="A354" s="10">
        <v>99.0</v>
      </c>
      <c r="B354" s="11" t="s">
        <v>17</v>
      </c>
      <c r="C354" s="9" t="s">
        <v>159</v>
      </c>
      <c r="D354" s="9" t="s">
        <v>724</v>
      </c>
      <c r="E354" s="12" t="s">
        <v>725</v>
      </c>
      <c r="F354" s="13"/>
      <c r="G354" s="13" t="s">
        <v>726</v>
      </c>
      <c r="H354" s="14" t="s">
        <v>726</v>
      </c>
      <c r="I354" s="73"/>
      <c r="J354" s="73"/>
      <c r="K354" s="9"/>
      <c r="L354" s="17"/>
      <c r="M354" s="9"/>
      <c r="N354" s="30"/>
      <c r="O354" s="30"/>
      <c r="P354" s="30"/>
      <c r="Q354" s="30"/>
      <c r="R354" s="30"/>
      <c r="S354" s="30"/>
      <c r="T354" s="30"/>
      <c r="U354" s="30"/>
      <c r="V354" s="30"/>
      <c r="W354" s="30"/>
      <c r="X354" s="30"/>
      <c r="Y354" s="30"/>
      <c r="Z354" s="30"/>
    </row>
    <row r="355">
      <c r="A355" s="10">
        <v>100.0</v>
      </c>
      <c r="B355" s="11" t="s">
        <v>17</v>
      </c>
      <c r="C355" s="9" t="s">
        <v>159</v>
      </c>
      <c r="D355" s="9" t="s">
        <v>292</v>
      </c>
      <c r="E355" s="12" t="s">
        <v>293</v>
      </c>
      <c r="F355" s="13"/>
      <c r="G355" s="13" t="s">
        <v>294</v>
      </c>
      <c r="H355" s="14" t="s">
        <v>294</v>
      </c>
      <c r="I355" s="73"/>
      <c r="J355" s="73"/>
      <c r="K355" s="9"/>
      <c r="L355" s="17"/>
      <c r="M355" s="9"/>
      <c r="N355" s="30"/>
      <c r="O355" s="30"/>
      <c r="P355" s="30"/>
      <c r="Q355" s="30"/>
      <c r="R355" s="30"/>
      <c r="S355" s="30"/>
      <c r="T355" s="30"/>
      <c r="U355" s="30"/>
      <c r="V355" s="30"/>
      <c r="W355" s="30"/>
      <c r="X355" s="30"/>
      <c r="Y355" s="30"/>
      <c r="Z355" s="30"/>
    </row>
    <row r="356">
      <c r="A356" s="10">
        <v>101.0</v>
      </c>
      <c r="B356" s="11" t="s">
        <v>17</v>
      </c>
      <c r="C356" s="9" t="s">
        <v>159</v>
      </c>
      <c r="D356" s="9" t="s">
        <v>1028</v>
      </c>
      <c r="E356" s="12" t="s">
        <v>1029</v>
      </c>
      <c r="F356" s="13"/>
      <c r="G356" s="10" t="s">
        <v>1030</v>
      </c>
      <c r="H356" s="84" t="s">
        <v>1030</v>
      </c>
      <c r="I356" s="73"/>
      <c r="J356" s="73"/>
      <c r="K356" s="9"/>
      <c r="L356" s="17"/>
      <c r="M356" s="9"/>
      <c r="N356" s="30"/>
      <c r="O356" s="30"/>
      <c r="P356" s="30"/>
      <c r="Q356" s="30"/>
      <c r="R356" s="30"/>
      <c r="S356" s="30"/>
      <c r="T356" s="30"/>
      <c r="U356" s="30"/>
      <c r="V356" s="30"/>
      <c r="W356" s="30"/>
      <c r="X356" s="30"/>
      <c r="Y356" s="30"/>
      <c r="Z356" s="30"/>
    </row>
    <row r="357">
      <c r="A357" s="10">
        <v>102.0</v>
      </c>
      <c r="B357" s="11" t="s">
        <v>17</v>
      </c>
      <c r="C357" s="9" t="s">
        <v>159</v>
      </c>
      <c r="D357" s="9" t="s">
        <v>767</v>
      </c>
      <c r="E357" s="12" t="s">
        <v>768</v>
      </c>
      <c r="F357" s="13"/>
      <c r="G357" s="13" t="s">
        <v>769</v>
      </c>
      <c r="H357" s="14" t="s">
        <v>769</v>
      </c>
      <c r="I357" s="73"/>
      <c r="J357" s="73"/>
      <c r="K357" s="9"/>
      <c r="L357" s="17"/>
      <c r="M357" s="9"/>
      <c r="N357" s="30"/>
      <c r="O357" s="30"/>
      <c r="P357" s="30"/>
      <c r="Q357" s="30"/>
      <c r="R357" s="30"/>
      <c r="S357" s="30"/>
      <c r="T357" s="30"/>
      <c r="U357" s="30"/>
      <c r="V357" s="30"/>
      <c r="W357" s="30"/>
      <c r="X357" s="30"/>
      <c r="Y357" s="30"/>
      <c r="Z357" s="30"/>
    </row>
    <row r="358">
      <c r="A358" s="10">
        <v>103.0</v>
      </c>
      <c r="B358" s="11" t="s">
        <v>17</v>
      </c>
      <c r="C358" s="9" t="s">
        <v>159</v>
      </c>
      <c r="D358" s="9" t="s">
        <v>761</v>
      </c>
      <c r="E358" s="12" t="s">
        <v>762</v>
      </c>
      <c r="F358" s="19"/>
      <c r="G358" s="13" t="s">
        <v>763</v>
      </c>
      <c r="H358" s="14" t="s">
        <v>763</v>
      </c>
      <c r="I358" s="74"/>
      <c r="J358" s="73"/>
      <c r="K358" s="9"/>
      <c r="L358" s="17"/>
      <c r="M358" s="9"/>
      <c r="N358" s="30"/>
      <c r="O358" s="30"/>
      <c r="P358" s="30"/>
      <c r="Q358" s="30"/>
      <c r="R358" s="30"/>
      <c r="S358" s="30"/>
      <c r="T358" s="30"/>
      <c r="U358" s="30"/>
      <c r="V358" s="30"/>
      <c r="W358" s="30"/>
      <c r="X358" s="30"/>
      <c r="Y358" s="30"/>
      <c r="Z358" s="30"/>
    </row>
    <row r="359">
      <c r="A359" s="10">
        <v>104.0</v>
      </c>
      <c r="B359" s="11" t="s">
        <v>17</v>
      </c>
      <c r="C359" s="9" t="s">
        <v>159</v>
      </c>
      <c r="D359" s="9" t="s">
        <v>1275</v>
      </c>
      <c r="E359" s="12" t="s">
        <v>1276</v>
      </c>
      <c r="F359" s="13" t="s">
        <v>114</v>
      </c>
      <c r="G359" s="13" t="s">
        <v>1277</v>
      </c>
      <c r="H359" s="14" t="s">
        <v>1277</v>
      </c>
      <c r="I359" s="73"/>
      <c r="J359" s="73"/>
      <c r="K359" s="9"/>
      <c r="L359" s="17"/>
      <c r="M359" s="9"/>
      <c r="N359" s="30"/>
      <c r="O359" s="30"/>
      <c r="P359" s="30"/>
      <c r="Q359" s="30"/>
      <c r="R359" s="30"/>
      <c r="S359" s="30"/>
      <c r="T359" s="30"/>
      <c r="U359" s="30"/>
      <c r="V359" s="30"/>
      <c r="W359" s="30"/>
      <c r="X359" s="30"/>
      <c r="Y359" s="30"/>
      <c r="Z359" s="30"/>
    </row>
    <row r="360">
      <c r="A360" s="10">
        <v>105.0</v>
      </c>
      <c r="B360" s="11" t="s">
        <v>17</v>
      </c>
      <c r="C360" s="9" t="s">
        <v>159</v>
      </c>
      <c r="D360" s="9" t="s">
        <v>1278</v>
      </c>
      <c r="E360" s="12" t="s">
        <v>1279</v>
      </c>
      <c r="F360" s="19"/>
      <c r="G360" s="13" t="s">
        <v>1280</v>
      </c>
      <c r="H360" s="14" t="s">
        <v>1280</v>
      </c>
      <c r="I360" s="73"/>
      <c r="J360" s="73"/>
      <c r="K360" s="9"/>
      <c r="L360" s="17"/>
      <c r="M360" s="9"/>
      <c r="N360" s="30"/>
      <c r="O360" s="30"/>
      <c r="P360" s="30"/>
      <c r="Q360" s="30"/>
      <c r="R360" s="30"/>
      <c r="S360" s="30"/>
      <c r="T360" s="30"/>
      <c r="U360" s="30"/>
      <c r="V360" s="30"/>
      <c r="W360" s="30"/>
      <c r="X360" s="30"/>
      <c r="Y360" s="30"/>
      <c r="Z360" s="30"/>
    </row>
    <row r="361">
      <c r="A361" s="10">
        <v>106.0</v>
      </c>
      <c r="B361" s="13" t="s">
        <v>17</v>
      </c>
      <c r="C361" s="9" t="s">
        <v>18</v>
      </c>
      <c r="D361" s="9" t="s">
        <v>1281</v>
      </c>
      <c r="E361" s="12" t="s">
        <v>1282</v>
      </c>
      <c r="F361" s="9"/>
      <c r="G361" s="13" t="s">
        <v>1283</v>
      </c>
      <c r="H361" s="5" t="s">
        <v>1283</v>
      </c>
      <c r="I361" s="74"/>
      <c r="J361" s="73"/>
      <c r="K361" s="9"/>
      <c r="L361" s="17"/>
      <c r="M361" s="9"/>
      <c r="N361" s="30"/>
      <c r="O361" s="30"/>
      <c r="P361" s="30"/>
      <c r="Q361" s="30"/>
      <c r="R361" s="30"/>
      <c r="S361" s="30"/>
      <c r="T361" s="30"/>
      <c r="U361" s="30"/>
      <c r="V361" s="30"/>
      <c r="W361" s="30"/>
      <c r="X361" s="30"/>
      <c r="Y361" s="30"/>
      <c r="Z361" s="30"/>
    </row>
    <row r="362">
      <c r="A362" s="10">
        <v>107.0</v>
      </c>
      <c r="B362" s="11" t="s">
        <v>17</v>
      </c>
      <c r="C362" s="9" t="s">
        <v>18</v>
      </c>
      <c r="D362" s="9" t="s">
        <v>438</v>
      </c>
      <c r="E362" s="12" t="s">
        <v>439</v>
      </c>
      <c r="F362" s="19"/>
      <c r="G362" s="13" t="s">
        <v>440</v>
      </c>
      <c r="H362" s="14" t="s">
        <v>440</v>
      </c>
      <c r="I362" s="74"/>
      <c r="J362" s="85"/>
      <c r="K362" s="30"/>
      <c r="L362" s="17"/>
      <c r="M362" s="13"/>
      <c r="N362" s="30"/>
      <c r="O362" s="30"/>
      <c r="P362" s="30"/>
      <c r="Q362" s="30"/>
      <c r="R362" s="30"/>
      <c r="S362" s="30"/>
      <c r="T362" s="30"/>
      <c r="U362" s="30"/>
      <c r="V362" s="30"/>
      <c r="W362" s="30"/>
      <c r="X362" s="30"/>
      <c r="Y362" s="30"/>
      <c r="Z362" s="30"/>
    </row>
    <row r="363">
      <c r="A363" s="10">
        <v>108.0</v>
      </c>
      <c r="B363" s="11" t="s">
        <v>17</v>
      </c>
      <c r="C363" s="9" t="s">
        <v>18</v>
      </c>
      <c r="D363" s="9" t="s">
        <v>438</v>
      </c>
      <c r="E363" s="12" t="s">
        <v>439</v>
      </c>
      <c r="F363" s="19"/>
      <c r="G363" s="13" t="s">
        <v>440</v>
      </c>
      <c r="H363" s="14" t="s">
        <v>440</v>
      </c>
      <c r="I363" s="74"/>
      <c r="J363" s="85"/>
      <c r="K363" s="30"/>
      <c r="L363" s="17"/>
      <c r="M363" s="9"/>
      <c r="N363" s="30"/>
      <c r="O363" s="30"/>
      <c r="P363" s="30"/>
      <c r="Q363" s="30"/>
      <c r="R363" s="30"/>
      <c r="S363" s="30"/>
      <c r="T363" s="30"/>
      <c r="U363" s="30"/>
      <c r="V363" s="30"/>
      <c r="W363" s="30"/>
      <c r="X363" s="30"/>
      <c r="Y363" s="30"/>
      <c r="Z363" s="30"/>
    </row>
    <row r="364">
      <c r="A364" s="10">
        <v>109.0</v>
      </c>
      <c r="B364" s="11" t="s">
        <v>17</v>
      </c>
      <c r="C364" s="9" t="s">
        <v>18</v>
      </c>
      <c r="D364" s="9" t="s">
        <v>438</v>
      </c>
      <c r="E364" s="12" t="s">
        <v>439</v>
      </c>
      <c r="F364" s="19"/>
      <c r="G364" s="13" t="s">
        <v>440</v>
      </c>
      <c r="H364" s="14" t="s">
        <v>440</v>
      </c>
      <c r="I364" s="74"/>
      <c r="J364" s="85"/>
      <c r="K364" s="30"/>
      <c r="L364" s="17"/>
      <c r="M364" s="9"/>
      <c r="N364" s="30"/>
      <c r="O364" s="30"/>
      <c r="P364" s="30"/>
      <c r="Q364" s="30"/>
      <c r="R364" s="30"/>
      <c r="S364" s="30"/>
      <c r="T364" s="30"/>
      <c r="U364" s="30"/>
      <c r="V364" s="30"/>
      <c r="W364" s="30"/>
      <c r="X364" s="30"/>
      <c r="Y364" s="30"/>
      <c r="Z364" s="30"/>
    </row>
    <row r="365">
      <c r="A365" s="10">
        <v>110.0</v>
      </c>
      <c r="B365" s="11" t="s">
        <v>17</v>
      </c>
      <c r="C365" s="9" t="s">
        <v>18</v>
      </c>
      <c r="D365" s="9" t="s">
        <v>438</v>
      </c>
      <c r="E365" s="12" t="s">
        <v>439</v>
      </c>
      <c r="F365" s="13"/>
      <c r="G365" s="10" t="s">
        <v>440</v>
      </c>
      <c r="H365" s="14" t="s">
        <v>1289</v>
      </c>
      <c r="I365" s="74"/>
      <c r="J365" s="73"/>
      <c r="K365" s="9"/>
      <c r="L365" s="17"/>
      <c r="M365" s="9"/>
      <c r="N365" s="30"/>
      <c r="O365" s="30"/>
      <c r="P365" s="30"/>
      <c r="Q365" s="30"/>
      <c r="R365" s="30"/>
      <c r="S365" s="30"/>
      <c r="T365" s="30"/>
      <c r="U365" s="30"/>
      <c r="V365" s="30"/>
      <c r="W365" s="30"/>
      <c r="X365" s="30"/>
      <c r="Y365" s="30"/>
      <c r="Z365" s="30"/>
    </row>
    <row r="366">
      <c r="A366" s="10">
        <v>111.0</v>
      </c>
      <c r="B366" s="11" t="s">
        <v>17</v>
      </c>
      <c r="C366" s="9" t="s">
        <v>18</v>
      </c>
      <c r="D366" s="9" t="s">
        <v>438</v>
      </c>
      <c r="E366" s="12" t="s">
        <v>439</v>
      </c>
      <c r="F366" s="13"/>
      <c r="G366" s="10" t="s">
        <v>440</v>
      </c>
      <c r="H366" s="14" t="s">
        <v>440</v>
      </c>
      <c r="I366" s="74"/>
      <c r="J366" s="73"/>
      <c r="K366" s="9"/>
      <c r="L366" s="17"/>
      <c r="M366" s="9"/>
      <c r="N366" s="30"/>
      <c r="O366" s="30"/>
      <c r="P366" s="30"/>
      <c r="Q366" s="30"/>
      <c r="R366" s="30"/>
      <c r="S366" s="30"/>
      <c r="T366" s="30"/>
      <c r="U366" s="30"/>
      <c r="V366" s="30"/>
      <c r="W366" s="30"/>
      <c r="X366" s="30"/>
      <c r="Y366" s="30"/>
      <c r="Z366" s="30"/>
    </row>
    <row r="367">
      <c r="A367" s="10">
        <v>112.0</v>
      </c>
      <c r="B367" s="11" t="s">
        <v>17</v>
      </c>
      <c r="C367" s="9" t="s">
        <v>18</v>
      </c>
      <c r="D367" s="9" t="s">
        <v>1291</v>
      </c>
      <c r="E367" s="12" t="s">
        <v>1292</v>
      </c>
      <c r="F367" s="19"/>
      <c r="G367" s="13" t="s">
        <v>1293</v>
      </c>
      <c r="H367" s="14" t="s">
        <v>1294</v>
      </c>
      <c r="I367" s="85"/>
      <c r="J367" s="85"/>
      <c r="K367" s="30"/>
      <c r="L367" s="17"/>
      <c r="M367" s="9"/>
      <c r="N367" s="30"/>
      <c r="O367" s="30"/>
      <c r="P367" s="30"/>
      <c r="Q367" s="30"/>
      <c r="R367" s="30"/>
      <c r="S367" s="30"/>
      <c r="T367" s="30"/>
      <c r="U367" s="30"/>
      <c r="V367" s="30"/>
      <c r="W367" s="30"/>
      <c r="X367" s="30"/>
      <c r="Y367" s="30"/>
      <c r="Z367" s="30"/>
    </row>
    <row r="368">
      <c r="A368" s="10">
        <v>113.0</v>
      </c>
      <c r="B368" s="11" t="s">
        <v>17</v>
      </c>
      <c r="C368" s="9" t="s">
        <v>18</v>
      </c>
      <c r="D368" s="9" t="s">
        <v>752</v>
      </c>
      <c r="E368" s="12" t="s">
        <v>1295</v>
      </c>
      <c r="F368" s="19"/>
      <c r="G368" s="13" t="s">
        <v>1296</v>
      </c>
      <c r="H368" s="14" t="s">
        <v>1296</v>
      </c>
      <c r="I368" s="74"/>
      <c r="J368" s="85"/>
      <c r="K368" s="30"/>
      <c r="L368" s="17"/>
      <c r="M368" s="9"/>
      <c r="N368" s="30"/>
      <c r="O368" s="30"/>
      <c r="P368" s="30"/>
      <c r="Q368" s="30"/>
      <c r="R368" s="30"/>
      <c r="S368" s="30"/>
      <c r="T368" s="30"/>
      <c r="U368" s="30"/>
      <c r="V368" s="30"/>
      <c r="W368" s="30"/>
      <c r="X368" s="30"/>
      <c r="Y368" s="30"/>
      <c r="Z368" s="30"/>
    </row>
    <row r="369">
      <c r="A369" s="10">
        <v>114.0</v>
      </c>
      <c r="B369" s="80" t="s">
        <v>17</v>
      </c>
      <c r="C369" s="19" t="s">
        <v>18</v>
      </c>
      <c r="D369" s="19" t="s">
        <v>44</v>
      </c>
      <c r="E369" s="12" t="s">
        <v>45</v>
      </c>
      <c r="F369" s="19"/>
      <c r="G369" s="13" t="s">
        <v>47</v>
      </c>
      <c r="H369" s="14" t="s">
        <v>47</v>
      </c>
      <c r="I369" s="74"/>
      <c r="J369" s="85"/>
      <c r="K369" s="30"/>
      <c r="L369" s="17"/>
      <c r="M369" s="9"/>
      <c r="N369" s="30"/>
      <c r="O369" s="30"/>
      <c r="P369" s="30"/>
      <c r="Q369" s="30"/>
      <c r="R369" s="30"/>
      <c r="S369" s="30"/>
      <c r="T369" s="30"/>
      <c r="U369" s="30"/>
      <c r="V369" s="30"/>
      <c r="W369" s="30"/>
      <c r="X369" s="30"/>
      <c r="Y369" s="30"/>
      <c r="Z369" s="30"/>
    </row>
    <row r="370">
      <c r="A370" s="10">
        <v>115.0</v>
      </c>
      <c r="B370" s="11" t="s">
        <v>17</v>
      </c>
      <c r="C370" s="9" t="s">
        <v>18</v>
      </c>
      <c r="D370" s="9" t="s">
        <v>1297</v>
      </c>
      <c r="E370" s="12" t="s">
        <v>1298</v>
      </c>
      <c r="F370" s="13" t="s">
        <v>114</v>
      </c>
      <c r="G370" s="10" t="s">
        <v>1299</v>
      </c>
      <c r="H370" s="14" t="s">
        <v>1299</v>
      </c>
      <c r="I370" s="85"/>
      <c r="J370" s="85"/>
      <c r="K370" s="30"/>
      <c r="L370" s="17"/>
      <c r="M370" s="9"/>
      <c r="N370" s="30"/>
      <c r="O370" s="30"/>
      <c r="P370" s="30"/>
      <c r="Q370" s="30"/>
      <c r="R370" s="30"/>
      <c r="S370" s="30"/>
      <c r="T370" s="30"/>
      <c r="U370" s="30"/>
      <c r="V370" s="30"/>
      <c r="W370" s="30"/>
      <c r="X370" s="30"/>
      <c r="Y370" s="30"/>
      <c r="Z370" s="30"/>
    </row>
    <row r="371">
      <c r="A371" s="10">
        <v>116.0</v>
      </c>
      <c r="B371" s="11" t="s">
        <v>17</v>
      </c>
      <c r="C371" s="9" t="s">
        <v>18</v>
      </c>
      <c r="D371" s="9" t="s">
        <v>1300</v>
      </c>
      <c r="E371" s="12" t="s">
        <v>1301</v>
      </c>
      <c r="F371" s="19"/>
      <c r="G371" s="10" t="s">
        <v>1302</v>
      </c>
      <c r="H371" s="14" t="s">
        <v>1302</v>
      </c>
      <c r="I371" s="74"/>
      <c r="J371" s="85"/>
      <c r="K371" s="30"/>
      <c r="L371" s="17"/>
      <c r="M371" s="9"/>
      <c r="N371" s="30"/>
      <c r="O371" s="30"/>
      <c r="P371" s="30"/>
      <c r="Q371" s="30"/>
      <c r="R371" s="30"/>
      <c r="S371" s="30"/>
      <c r="T371" s="30"/>
      <c r="U371" s="30"/>
      <c r="V371" s="30"/>
      <c r="W371" s="30"/>
      <c r="X371" s="30"/>
      <c r="Y371" s="30"/>
      <c r="Z371" s="30"/>
    </row>
    <row r="372">
      <c r="A372" s="10">
        <v>117.0</v>
      </c>
      <c r="B372" s="11" t="s">
        <v>17</v>
      </c>
      <c r="C372" s="9" t="s">
        <v>18</v>
      </c>
      <c r="D372" s="9" t="s">
        <v>1304</v>
      </c>
      <c r="E372" s="12" t="s">
        <v>1305</v>
      </c>
      <c r="F372" s="13" t="s">
        <v>114</v>
      </c>
      <c r="G372" s="13" t="s">
        <v>1306</v>
      </c>
      <c r="H372" s="14" t="s">
        <v>1306</v>
      </c>
      <c r="I372" s="85"/>
      <c r="J372" s="85"/>
      <c r="K372" s="30"/>
      <c r="L372" s="17"/>
      <c r="N372" s="30"/>
      <c r="O372" s="30"/>
      <c r="P372" s="30"/>
      <c r="Q372" s="30"/>
      <c r="R372" s="30"/>
      <c r="S372" s="30"/>
      <c r="T372" s="30"/>
      <c r="U372" s="30"/>
      <c r="V372" s="30"/>
      <c r="W372" s="30"/>
      <c r="X372" s="30"/>
      <c r="Y372" s="30"/>
      <c r="Z372" s="30"/>
    </row>
    <row r="373">
      <c r="A373" s="10">
        <v>118.0</v>
      </c>
      <c r="B373" s="11" t="s">
        <v>17</v>
      </c>
      <c r="C373" s="9" t="s">
        <v>18</v>
      </c>
      <c r="D373" s="9" t="s">
        <v>19</v>
      </c>
      <c r="E373" s="12" t="s">
        <v>20</v>
      </c>
      <c r="F373" s="19"/>
      <c r="G373" s="13" t="s">
        <v>21</v>
      </c>
      <c r="H373" s="14" t="s">
        <v>21</v>
      </c>
      <c r="I373" s="74"/>
      <c r="J373" s="85"/>
      <c r="K373" s="87"/>
      <c r="L373" s="17"/>
      <c r="M373" s="82"/>
      <c r="N373" s="30"/>
      <c r="O373" s="30"/>
      <c r="P373" s="30"/>
      <c r="Q373" s="30"/>
      <c r="R373" s="30"/>
      <c r="S373" s="30"/>
      <c r="T373" s="30"/>
      <c r="U373" s="30"/>
      <c r="V373" s="30"/>
      <c r="W373" s="30"/>
      <c r="X373" s="30"/>
      <c r="Y373" s="30"/>
      <c r="Z373" s="30"/>
    </row>
    <row r="374">
      <c r="A374" s="10">
        <v>119.0</v>
      </c>
      <c r="B374" s="11" t="s">
        <v>17</v>
      </c>
      <c r="C374" s="9" t="s">
        <v>18</v>
      </c>
      <c r="D374" s="9" t="s">
        <v>57</v>
      </c>
      <c r="E374" s="12" t="s">
        <v>58</v>
      </c>
      <c r="F374" s="19"/>
      <c r="G374" s="13" t="s">
        <v>59</v>
      </c>
      <c r="H374" s="14" t="s">
        <v>59</v>
      </c>
      <c r="I374" s="74"/>
      <c r="J374" s="85"/>
      <c r="K374" s="87"/>
      <c r="L374" s="17"/>
      <c r="M374" s="82"/>
      <c r="N374" s="30"/>
      <c r="O374" s="30"/>
      <c r="P374" s="30"/>
      <c r="Q374" s="30"/>
      <c r="R374" s="30"/>
      <c r="S374" s="30"/>
      <c r="T374" s="30"/>
      <c r="U374" s="30"/>
      <c r="V374" s="30"/>
      <c r="W374" s="30"/>
      <c r="X374" s="30"/>
      <c r="Y374" s="30"/>
      <c r="Z374" s="30"/>
    </row>
    <row r="375">
      <c r="A375" s="10">
        <v>120.0</v>
      </c>
      <c r="B375" s="11" t="s">
        <v>17</v>
      </c>
      <c r="C375" s="9" t="s">
        <v>18</v>
      </c>
      <c r="D375" s="9" t="s">
        <v>1309</v>
      </c>
      <c r="E375" s="12" t="s">
        <v>1310</v>
      </c>
      <c r="F375" s="19"/>
      <c r="G375" s="13" t="s">
        <v>1311</v>
      </c>
      <c r="H375" s="14" t="s">
        <v>1311</v>
      </c>
      <c r="I375" s="74"/>
      <c r="J375" s="85"/>
      <c r="K375" s="30"/>
      <c r="L375" s="17"/>
      <c r="M375" s="88"/>
      <c r="N375" s="30"/>
      <c r="O375" s="30"/>
      <c r="P375" s="30"/>
      <c r="Q375" s="30"/>
      <c r="R375" s="30"/>
      <c r="S375" s="30"/>
      <c r="T375" s="30"/>
      <c r="U375" s="30"/>
      <c r="V375" s="30"/>
      <c r="W375" s="30"/>
      <c r="X375" s="30"/>
      <c r="Y375" s="30"/>
      <c r="Z375" s="30"/>
    </row>
    <row r="376">
      <c r="A376" s="10">
        <v>121.0</v>
      </c>
      <c r="B376" s="11" t="s">
        <v>17</v>
      </c>
      <c r="C376" s="9" t="s">
        <v>18</v>
      </c>
      <c r="D376" s="9" t="s">
        <v>1309</v>
      </c>
      <c r="E376" s="12" t="s">
        <v>1310</v>
      </c>
      <c r="F376" s="19"/>
      <c r="G376" s="13" t="s">
        <v>1311</v>
      </c>
      <c r="H376" s="14" t="s">
        <v>1311</v>
      </c>
      <c r="I376" s="74"/>
      <c r="J376" s="85"/>
      <c r="K376" s="30"/>
      <c r="L376" s="17"/>
      <c r="M376" s="88"/>
      <c r="N376" s="30"/>
      <c r="O376" s="30"/>
      <c r="P376" s="30"/>
      <c r="Q376" s="30"/>
      <c r="R376" s="30"/>
      <c r="S376" s="30"/>
      <c r="T376" s="30"/>
      <c r="U376" s="30"/>
      <c r="V376" s="30"/>
      <c r="W376" s="30"/>
      <c r="X376" s="30"/>
      <c r="Y376" s="30"/>
      <c r="Z376" s="30"/>
    </row>
    <row r="377">
      <c r="A377" s="10">
        <v>122.0</v>
      </c>
      <c r="B377" s="11" t="s">
        <v>17</v>
      </c>
      <c r="C377" s="9" t="s">
        <v>18</v>
      </c>
      <c r="D377" s="9" t="s">
        <v>1309</v>
      </c>
      <c r="E377" s="12" t="s">
        <v>1310</v>
      </c>
      <c r="F377" s="9"/>
      <c r="G377" s="10" t="s">
        <v>1311</v>
      </c>
      <c r="H377" s="84" t="s">
        <v>1311</v>
      </c>
      <c r="I377" s="74"/>
      <c r="J377" s="85"/>
      <c r="K377" s="30"/>
      <c r="L377" s="17"/>
      <c r="M377" s="9"/>
      <c r="N377" s="30"/>
      <c r="O377" s="30"/>
      <c r="P377" s="30"/>
      <c r="Q377" s="30"/>
      <c r="R377" s="30"/>
      <c r="S377" s="30"/>
      <c r="T377" s="30"/>
      <c r="U377" s="30"/>
      <c r="V377" s="30"/>
      <c r="W377" s="30"/>
      <c r="X377" s="30"/>
      <c r="Y377" s="30"/>
      <c r="Z377" s="30"/>
    </row>
    <row r="378">
      <c r="A378" s="10">
        <v>123.0</v>
      </c>
      <c r="B378" s="11" t="s">
        <v>17</v>
      </c>
      <c r="C378" s="9" t="s">
        <v>18</v>
      </c>
      <c r="D378" s="9" t="s">
        <v>1309</v>
      </c>
      <c r="E378" s="12" t="s">
        <v>1310</v>
      </c>
      <c r="F378" s="9"/>
      <c r="G378" s="10" t="s">
        <v>1311</v>
      </c>
      <c r="H378" s="84" t="s">
        <v>1311</v>
      </c>
      <c r="I378" s="74"/>
      <c r="J378" s="85"/>
      <c r="K378" s="30"/>
      <c r="L378" s="17"/>
      <c r="M378" s="9"/>
      <c r="N378" s="30"/>
      <c r="O378" s="30"/>
      <c r="P378" s="30"/>
      <c r="Q378" s="30"/>
      <c r="R378" s="30"/>
      <c r="S378" s="30"/>
      <c r="T378" s="30"/>
      <c r="U378" s="30"/>
      <c r="V378" s="30"/>
      <c r="W378" s="30"/>
      <c r="X378" s="30"/>
      <c r="Y378" s="30"/>
      <c r="Z378" s="30"/>
    </row>
    <row r="379">
      <c r="A379" s="10">
        <v>124.0</v>
      </c>
      <c r="B379" s="11" t="s">
        <v>17</v>
      </c>
      <c r="C379" s="9" t="s">
        <v>18</v>
      </c>
      <c r="D379" s="9" t="s">
        <v>1314</v>
      </c>
      <c r="E379" s="12" t="s">
        <v>1315</v>
      </c>
      <c r="F379" s="19"/>
      <c r="G379" s="13" t="s">
        <v>1316</v>
      </c>
      <c r="H379" s="14" t="s">
        <v>1316</v>
      </c>
      <c r="I379" s="74"/>
      <c r="J379" s="73"/>
      <c r="K379" s="82"/>
      <c r="L379" s="17"/>
      <c r="M379" s="79"/>
      <c r="N379" s="30"/>
      <c r="O379" s="30"/>
      <c r="P379" s="30"/>
      <c r="Q379" s="30"/>
      <c r="R379" s="30"/>
      <c r="S379" s="30"/>
      <c r="T379" s="30"/>
      <c r="U379" s="30"/>
      <c r="V379" s="30"/>
      <c r="W379" s="30"/>
      <c r="X379" s="30"/>
      <c r="Y379" s="30"/>
      <c r="Z379" s="30"/>
    </row>
    <row r="380">
      <c r="A380" s="10">
        <v>125.0</v>
      </c>
      <c r="B380" s="11" t="s">
        <v>17</v>
      </c>
      <c r="C380" s="9" t="s">
        <v>18</v>
      </c>
      <c r="D380" s="9" t="s">
        <v>1314</v>
      </c>
      <c r="E380" s="12" t="s">
        <v>1315</v>
      </c>
      <c r="F380" s="9"/>
      <c r="G380" s="10" t="s">
        <v>1316</v>
      </c>
      <c r="H380" s="84" t="s">
        <v>1316</v>
      </c>
      <c r="I380" s="74"/>
      <c r="J380" s="73"/>
      <c r="K380" s="9"/>
      <c r="L380" s="17"/>
      <c r="M380" s="9"/>
      <c r="N380" s="30"/>
      <c r="O380" s="30"/>
      <c r="P380" s="30"/>
      <c r="Q380" s="30"/>
      <c r="R380" s="30"/>
      <c r="S380" s="30"/>
      <c r="T380" s="30"/>
      <c r="U380" s="30"/>
      <c r="V380" s="30"/>
      <c r="W380" s="30"/>
      <c r="X380" s="30"/>
      <c r="Y380" s="30"/>
      <c r="Z380" s="30"/>
    </row>
    <row r="381">
      <c r="A381" s="10">
        <v>126.0</v>
      </c>
      <c r="B381" s="11" t="s">
        <v>17</v>
      </c>
      <c r="C381" s="9" t="s">
        <v>18</v>
      </c>
      <c r="D381" s="9" t="s">
        <v>1314</v>
      </c>
      <c r="E381" s="12" t="s">
        <v>1315</v>
      </c>
      <c r="F381" s="9"/>
      <c r="G381" s="10" t="s">
        <v>1316</v>
      </c>
      <c r="H381" s="84" t="s">
        <v>1316</v>
      </c>
      <c r="I381" s="74"/>
      <c r="J381" s="73"/>
      <c r="K381" s="9"/>
      <c r="L381" s="17"/>
      <c r="M381" s="9"/>
      <c r="N381" s="30"/>
      <c r="O381" s="30"/>
      <c r="P381" s="30"/>
      <c r="Q381" s="30"/>
      <c r="R381" s="30"/>
      <c r="S381" s="30"/>
      <c r="T381" s="30"/>
      <c r="U381" s="30"/>
      <c r="V381" s="30"/>
      <c r="W381" s="30"/>
      <c r="X381" s="30"/>
      <c r="Y381" s="30"/>
      <c r="Z381" s="30"/>
    </row>
    <row r="382">
      <c r="A382" s="10">
        <v>127.0</v>
      </c>
      <c r="B382" s="11" t="s">
        <v>17</v>
      </c>
      <c r="C382" s="9" t="s">
        <v>18</v>
      </c>
      <c r="D382" s="9" t="s">
        <v>1314</v>
      </c>
      <c r="E382" s="12" t="s">
        <v>1315</v>
      </c>
      <c r="F382" s="9"/>
      <c r="G382" s="10" t="s">
        <v>1316</v>
      </c>
      <c r="H382" s="84" t="s">
        <v>1316</v>
      </c>
      <c r="I382" s="74"/>
      <c r="J382" s="73"/>
      <c r="K382" s="9"/>
      <c r="L382" s="17"/>
      <c r="M382" s="9"/>
      <c r="N382" s="30"/>
      <c r="O382" s="30"/>
      <c r="P382" s="30"/>
      <c r="Q382" s="30"/>
      <c r="R382" s="30"/>
      <c r="S382" s="30"/>
      <c r="T382" s="30"/>
      <c r="U382" s="30"/>
      <c r="V382" s="30"/>
      <c r="W382" s="30"/>
      <c r="X382" s="30"/>
      <c r="Y382" s="30"/>
      <c r="Z382" s="30"/>
    </row>
    <row r="383">
      <c r="A383" s="10">
        <v>128.0</v>
      </c>
      <c r="B383" s="11" t="s">
        <v>17</v>
      </c>
      <c r="C383" s="9" t="s">
        <v>18</v>
      </c>
      <c r="D383" s="9" t="s">
        <v>1314</v>
      </c>
      <c r="E383" s="12" t="s">
        <v>1315</v>
      </c>
      <c r="F383" s="9"/>
      <c r="G383" s="10" t="s">
        <v>1316</v>
      </c>
      <c r="H383" s="84" t="s">
        <v>1316</v>
      </c>
      <c r="I383" s="74"/>
      <c r="J383" s="73"/>
      <c r="K383" s="9"/>
      <c r="L383" s="17"/>
      <c r="M383" s="9"/>
      <c r="N383" s="30"/>
      <c r="O383" s="30"/>
      <c r="P383" s="30"/>
      <c r="Q383" s="30"/>
      <c r="R383" s="30"/>
      <c r="S383" s="30"/>
      <c r="T383" s="30"/>
      <c r="U383" s="30"/>
      <c r="V383" s="30"/>
      <c r="W383" s="30"/>
      <c r="X383" s="30"/>
      <c r="Y383" s="30"/>
      <c r="Z383" s="30"/>
    </row>
    <row r="384">
      <c r="A384" s="10">
        <v>129.0</v>
      </c>
      <c r="B384" s="11" t="s">
        <v>17</v>
      </c>
      <c r="C384" s="9" t="s">
        <v>18</v>
      </c>
      <c r="D384" s="9" t="s">
        <v>1314</v>
      </c>
      <c r="E384" s="12" t="s">
        <v>1315</v>
      </c>
      <c r="F384" s="13"/>
      <c r="G384" s="10" t="s">
        <v>1316</v>
      </c>
      <c r="H384" s="84" t="s">
        <v>1316</v>
      </c>
      <c r="I384" s="74"/>
      <c r="J384" s="73"/>
      <c r="K384" s="9"/>
      <c r="L384" s="17"/>
      <c r="M384" s="9"/>
      <c r="N384" s="30"/>
      <c r="O384" s="30"/>
      <c r="P384" s="30"/>
      <c r="Q384" s="30"/>
      <c r="R384" s="30"/>
      <c r="S384" s="30"/>
      <c r="T384" s="30"/>
      <c r="U384" s="30"/>
      <c r="V384" s="30"/>
      <c r="W384" s="30"/>
      <c r="X384" s="30"/>
      <c r="Y384" s="30"/>
      <c r="Z384" s="30"/>
    </row>
    <row r="385">
      <c r="A385" s="10">
        <v>130.0</v>
      </c>
      <c r="B385" s="11" t="s">
        <v>17</v>
      </c>
      <c r="C385" s="9" t="s">
        <v>18</v>
      </c>
      <c r="D385" s="9" t="s">
        <v>1318</v>
      </c>
      <c r="E385" s="12" t="s">
        <v>1319</v>
      </c>
      <c r="F385" s="13" t="s">
        <v>114</v>
      </c>
      <c r="G385" s="13" t="s">
        <v>1320</v>
      </c>
      <c r="H385" s="14" t="s">
        <v>1294</v>
      </c>
      <c r="I385" s="85"/>
      <c r="J385" s="85"/>
      <c r="K385" s="30"/>
      <c r="L385" s="17"/>
      <c r="M385" s="9"/>
      <c r="N385" s="30"/>
      <c r="O385" s="30"/>
      <c r="P385" s="30"/>
      <c r="Q385" s="30"/>
      <c r="R385" s="30"/>
      <c r="S385" s="30"/>
      <c r="T385" s="30"/>
      <c r="U385" s="30"/>
      <c r="V385" s="30"/>
      <c r="W385" s="30"/>
      <c r="X385" s="30"/>
      <c r="Y385" s="30"/>
      <c r="Z385" s="30"/>
    </row>
    <row r="386">
      <c r="A386" s="10">
        <v>131.0</v>
      </c>
      <c r="B386" s="11" t="s">
        <v>125</v>
      </c>
      <c r="C386" s="9" t="s">
        <v>305</v>
      </c>
      <c r="D386" s="9" t="s">
        <v>306</v>
      </c>
      <c r="E386" s="12" t="s">
        <v>307</v>
      </c>
      <c r="F386" s="19"/>
      <c r="G386" s="10" t="s">
        <v>308</v>
      </c>
      <c r="H386" s="84" t="s">
        <v>308</v>
      </c>
      <c r="I386" s="74"/>
      <c r="J386" s="85"/>
      <c r="K386" s="30"/>
      <c r="L386" s="17"/>
      <c r="M386" s="9"/>
      <c r="N386" s="30"/>
      <c r="O386" s="30"/>
      <c r="P386" s="30"/>
      <c r="Q386" s="30"/>
      <c r="R386" s="30"/>
      <c r="S386" s="30"/>
      <c r="T386" s="30"/>
      <c r="U386" s="30"/>
      <c r="V386" s="30"/>
      <c r="W386" s="30"/>
      <c r="X386" s="30"/>
      <c r="Y386" s="30"/>
      <c r="Z386" s="30"/>
    </row>
    <row r="387">
      <c r="A387" s="10">
        <v>132.0</v>
      </c>
      <c r="B387" s="11" t="s">
        <v>125</v>
      </c>
      <c r="C387" s="9" t="s">
        <v>305</v>
      </c>
      <c r="D387" s="9" t="s">
        <v>306</v>
      </c>
      <c r="E387" s="12" t="s">
        <v>307</v>
      </c>
      <c r="F387" s="13"/>
      <c r="G387" s="10" t="s">
        <v>308</v>
      </c>
      <c r="H387" s="14" t="s">
        <v>308</v>
      </c>
      <c r="I387" s="74"/>
      <c r="J387" s="73"/>
      <c r="K387" s="9"/>
      <c r="L387" s="17"/>
      <c r="M387" s="9"/>
      <c r="N387" s="30"/>
      <c r="O387" s="30"/>
      <c r="P387" s="30"/>
      <c r="Q387" s="30"/>
      <c r="R387" s="30"/>
      <c r="S387" s="30"/>
      <c r="T387" s="30"/>
      <c r="U387" s="30"/>
      <c r="V387" s="30"/>
      <c r="W387" s="30"/>
      <c r="X387" s="30"/>
      <c r="Y387" s="30"/>
      <c r="Z387" s="30"/>
    </row>
    <row r="388">
      <c r="A388" s="10">
        <v>133.0</v>
      </c>
      <c r="B388" s="11" t="s">
        <v>125</v>
      </c>
      <c r="C388" s="9" t="s">
        <v>305</v>
      </c>
      <c r="D388" s="9" t="s">
        <v>306</v>
      </c>
      <c r="E388" s="12" t="s">
        <v>307</v>
      </c>
      <c r="F388" s="13"/>
      <c r="G388" s="10" t="s">
        <v>308</v>
      </c>
      <c r="H388" s="14" t="s">
        <v>308</v>
      </c>
      <c r="I388" s="74"/>
      <c r="J388" s="73"/>
      <c r="K388" s="9"/>
      <c r="L388" s="17"/>
      <c r="M388" s="9"/>
      <c r="N388" s="30"/>
      <c r="O388" s="30"/>
      <c r="P388" s="30"/>
      <c r="Q388" s="30"/>
      <c r="R388" s="30"/>
      <c r="S388" s="30"/>
      <c r="T388" s="30"/>
      <c r="U388" s="30"/>
      <c r="V388" s="30"/>
      <c r="W388" s="30"/>
      <c r="X388" s="30"/>
      <c r="Y388" s="30"/>
      <c r="Z388" s="30"/>
    </row>
    <row r="389">
      <c r="A389" s="10">
        <v>134.0</v>
      </c>
      <c r="B389" s="11" t="s">
        <v>125</v>
      </c>
      <c r="C389" s="9" t="s">
        <v>305</v>
      </c>
      <c r="D389" s="9" t="s">
        <v>306</v>
      </c>
      <c r="E389" s="12" t="s">
        <v>307</v>
      </c>
      <c r="F389" s="13"/>
      <c r="G389" s="10" t="s">
        <v>308</v>
      </c>
      <c r="H389" s="14" t="s">
        <v>308</v>
      </c>
      <c r="I389" s="74"/>
      <c r="J389" s="73"/>
      <c r="K389" s="9"/>
      <c r="L389" s="17"/>
      <c r="M389" s="9"/>
      <c r="N389" s="30"/>
      <c r="O389" s="30"/>
      <c r="P389" s="30"/>
      <c r="Q389" s="30"/>
      <c r="R389" s="30"/>
      <c r="S389" s="30"/>
      <c r="T389" s="30"/>
      <c r="U389" s="30"/>
      <c r="V389" s="30"/>
      <c r="W389" s="30"/>
      <c r="X389" s="30"/>
      <c r="Y389" s="30"/>
      <c r="Z389" s="30"/>
    </row>
    <row r="390">
      <c r="A390" s="10">
        <v>135.0</v>
      </c>
      <c r="B390" s="11" t="s">
        <v>125</v>
      </c>
      <c r="C390" s="9" t="s">
        <v>305</v>
      </c>
      <c r="D390" s="9" t="s">
        <v>306</v>
      </c>
      <c r="E390" s="12" t="s">
        <v>307</v>
      </c>
      <c r="F390" s="13"/>
      <c r="G390" s="10" t="s">
        <v>308</v>
      </c>
      <c r="H390" s="14" t="s">
        <v>308</v>
      </c>
      <c r="I390" s="74"/>
      <c r="J390" s="73"/>
      <c r="K390" s="9"/>
      <c r="L390" s="17"/>
      <c r="M390" s="9"/>
      <c r="N390" s="30"/>
      <c r="O390" s="30"/>
      <c r="P390" s="30"/>
      <c r="Q390" s="30"/>
      <c r="R390" s="30"/>
      <c r="S390" s="30"/>
      <c r="T390" s="30"/>
      <c r="U390" s="30"/>
      <c r="V390" s="30"/>
      <c r="W390" s="30"/>
      <c r="X390" s="30"/>
      <c r="Y390" s="30"/>
      <c r="Z390" s="30"/>
    </row>
    <row r="391">
      <c r="A391" s="10">
        <v>136.0</v>
      </c>
      <c r="B391" s="11" t="s">
        <v>125</v>
      </c>
      <c r="C391" s="9" t="s">
        <v>305</v>
      </c>
      <c r="D391" s="9" t="s">
        <v>306</v>
      </c>
      <c r="E391" s="12" t="s">
        <v>307</v>
      </c>
      <c r="F391" s="9"/>
      <c r="G391" s="10" t="s">
        <v>308</v>
      </c>
      <c r="H391" s="14" t="s">
        <v>308</v>
      </c>
      <c r="I391" s="74"/>
      <c r="J391" s="73"/>
      <c r="K391" s="9"/>
      <c r="L391" s="17"/>
      <c r="M391" s="9"/>
      <c r="N391" s="30"/>
      <c r="O391" s="30"/>
      <c r="P391" s="30"/>
      <c r="Q391" s="30"/>
      <c r="R391" s="30"/>
      <c r="S391" s="30"/>
      <c r="T391" s="30"/>
      <c r="U391" s="30"/>
      <c r="V391" s="30"/>
      <c r="W391" s="30"/>
      <c r="X391" s="30"/>
      <c r="Y391" s="30"/>
      <c r="Z391" s="30"/>
    </row>
    <row r="392">
      <c r="A392" s="10">
        <v>137.0</v>
      </c>
      <c r="B392" s="11" t="s">
        <v>125</v>
      </c>
      <c r="C392" s="9" t="s">
        <v>305</v>
      </c>
      <c r="D392" s="9" t="s">
        <v>306</v>
      </c>
      <c r="E392" s="12" t="s">
        <v>307</v>
      </c>
      <c r="F392" s="13"/>
      <c r="G392" s="10" t="s">
        <v>308</v>
      </c>
      <c r="H392" s="14" t="s">
        <v>308</v>
      </c>
      <c r="I392" s="74"/>
      <c r="J392" s="73"/>
      <c r="K392" s="9"/>
      <c r="L392" s="17"/>
      <c r="M392" s="9"/>
      <c r="N392" s="30"/>
      <c r="O392" s="30"/>
      <c r="P392" s="30"/>
      <c r="Q392" s="30"/>
      <c r="R392" s="30"/>
      <c r="S392" s="30"/>
      <c r="T392" s="30"/>
      <c r="U392" s="30"/>
      <c r="V392" s="30"/>
      <c r="W392" s="30"/>
      <c r="X392" s="30"/>
      <c r="Y392" s="30"/>
      <c r="Z392" s="30"/>
    </row>
    <row r="393">
      <c r="A393" s="10">
        <v>138.0</v>
      </c>
      <c r="B393" s="11" t="s">
        <v>125</v>
      </c>
      <c r="C393" s="9" t="s">
        <v>305</v>
      </c>
      <c r="D393" s="9" t="s">
        <v>306</v>
      </c>
      <c r="E393" s="12" t="s">
        <v>307</v>
      </c>
      <c r="F393" s="13"/>
      <c r="G393" s="10" t="s">
        <v>308</v>
      </c>
      <c r="H393" s="14" t="s">
        <v>308</v>
      </c>
      <c r="I393" s="74"/>
      <c r="J393" s="73"/>
      <c r="K393" s="9"/>
      <c r="L393" s="17"/>
      <c r="M393" s="9"/>
      <c r="N393" s="30"/>
      <c r="O393" s="30"/>
      <c r="P393" s="30"/>
      <c r="Q393" s="30"/>
      <c r="R393" s="30"/>
      <c r="S393" s="30"/>
      <c r="T393" s="30"/>
      <c r="U393" s="30"/>
      <c r="V393" s="30"/>
      <c r="W393" s="30"/>
      <c r="X393" s="30"/>
      <c r="Y393" s="30"/>
      <c r="Z393" s="30"/>
    </row>
    <row r="394">
      <c r="A394" s="10">
        <v>139.0</v>
      </c>
      <c r="B394" s="11" t="s">
        <v>125</v>
      </c>
      <c r="C394" s="9" t="s">
        <v>305</v>
      </c>
      <c r="D394" s="9" t="s">
        <v>306</v>
      </c>
      <c r="E394" s="12" t="s">
        <v>307</v>
      </c>
      <c r="F394" s="13"/>
      <c r="G394" s="10" t="s">
        <v>308</v>
      </c>
      <c r="H394" s="14" t="s">
        <v>308</v>
      </c>
      <c r="I394" s="74"/>
      <c r="J394" s="73"/>
      <c r="K394" s="9"/>
      <c r="L394" s="17"/>
      <c r="M394" s="9"/>
      <c r="N394" s="30"/>
      <c r="O394" s="30"/>
      <c r="P394" s="30"/>
      <c r="Q394" s="30"/>
      <c r="R394" s="30"/>
      <c r="S394" s="30"/>
      <c r="T394" s="30"/>
      <c r="U394" s="30"/>
      <c r="V394" s="30"/>
      <c r="W394" s="30"/>
      <c r="X394" s="30"/>
      <c r="Y394" s="30"/>
      <c r="Z394" s="30"/>
    </row>
    <row r="395">
      <c r="A395" s="10">
        <v>140.0</v>
      </c>
      <c r="B395" s="11" t="s">
        <v>125</v>
      </c>
      <c r="C395" s="9" t="s">
        <v>305</v>
      </c>
      <c r="D395" s="9" t="s">
        <v>306</v>
      </c>
      <c r="E395" s="12" t="s">
        <v>307</v>
      </c>
      <c r="F395" s="13"/>
      <c r="G395" s="10" t="s">
        <v>308</v>
      </c>
      <c r="H395" s="14" t="s">
        <v>308</v>
      </c>
      <c r="I395" s="74"/>
      <c r="J395" s="73"/>
      <c r="K395" s="9"/>
      <c r="L395" s="17"/>
      <c r="M395" s="9"/>
      <c r="N395" s="30"/>
      <c r="O395" s="30"/>
      <c r="P395" s="30"/>
      <c r="Q395" s="30"/>
      <c r="R395" s="30"/>
      <c r="S395" s="30"/>
      <c r="T395" s="30"/>
      <c r="U395" s="30"/>
      <c r="V395" s="30"/>
      <c r="W395" s="30"/>
      <c r="X395" s="30"/>
      <c r="Y395" s="30"/>
      <c r="Z395" s="30"/>
    </row>
    <row r="396">
      <c r="A396" s="10">
        <v>141.0</v>
      </c>
      <c r="B396" s="11" t="s">
        <v>125</v>
      </c>
      <c r="C396" s="9" t="s">
        <v>305</v>
      </c>
      <c r="D396" s="9" t="s">
        <v>306</v>
      </c>
      <c r="E396" s="12" t="s">
        <v>307</v>
      </c>
      <c r="F396" s="13"/>
      <c r="G396" s="10" t="s">
        <v>308</v>
      </c>
      <c r="H396" s="14" t="s">
        <v>308</v>
      </c>
      <c r="I396" s="74"/>
      <c r="J396" s="73"/>
      <c r="K396" s="9"/>
      <c r="L396" s="17"/>
      <c r="M396" s="9"/>
      <c r="N396" s="30"/>
      <c r="O396" s="30"/>
      <c r="P396" s="30"/>
      <c r="Q396" s="30"/>
      <c r="R396" s="30"/>
      <c r="S396" s="30"/>
      <c r="T396" s="30"/>
      <c r="U396" s="30"/>
      <c r="V396" s="30"/>
      <c r="W396" s="30"/>
      <c r="X396" s="30"/>
      <c r="Y396" s="30"/>
      <c r="Z396" s="30"/>
    </row>
    <row r="397">
      <c r="A397" s="10">
        <v>142.0</v>
      </c>
      <c r="B397" s="11" t="s">
        <v>125</v>
      </c>
      <c r="C397" s="9" t="s">
        <v>305</v>
      </c>
      <c r="D397" s="9" t="s">
        <v>306</v>
      </c>
      <c r="E397" s="12" t="s">
        <v>307</v>
      </c>
      <c r="F397" s="13"/>
      <c r="G397" s="10" t="s">
        <v>308</v>
      </c>
      <c r="H397" s="14" t="s">
        <v>308</v>
      </c>
      <c r="I397" s="74"/>
      <c r="J397" s="73"/>
      <c r="K397" s="9"/>
      <c r="L397" s="17"/>
      <c r="M397" s="9"/>
      <c r="N397" s="30"/>
      <c r="O397" s="30"/>
      <c r="P397" s="30"/>
      <c r="Q397" s="30"/>
      <c r="R397" s="30"/>
      <c r="S397" s="30"/>
      <c r="T397" s="30"/>
      <c r="U397" s="30"/>
      <c r="V397" s="30"/>
      <c r="W397" s="30"/>
      <c r="X397" s="30"/>
      <c r="Y397" s="30"/>
      <c r="Z397" s="30"/>
    </row>
    <row r="398">
      <c r="A398" s="10">
        <v>143.0</v>
      </c>
      <c r="B398" s="11" t="s">
        <v>125</v>
      </c>
      <c r="C398" s="9" t="s">
        <v>305</v>
      </c>
      <c r="D398" s="9" t="s">
        <v>306</v>
      </c>
      <c r="E398" s="12" t="s">
        <v>307</v>
      </c>
      <c r="F398" s="13"/>
      <c r="G398" s="10" t="s">
        <v>308</v>
      </c>
      <c r="H398" s="14" t="s">
        <v>308</v>
      </c>
      <c r="I398" s="74"/>
      <c r="J398" s="73"/>
      <c r="K398" s="9"/>
      <c r="L398" s="17"/>
      <c r="M398" s="9"/>
      <c r="N398" s="30"/>
      <c r="O398" s="30"/>
      <c r="P398" s="30"/>
      <c r="Q398" s="30"/>
      <c r="R398" s="30"/>
      <c r="S398" s="30"/>
      <c r="T398" s="30"/>
      <c r="U398" s="30"/>
      <c r="V398" s="30"/>
      <c r="W398" s="30"/>
      <c r="X398" s="30"/>
      <c r="Y398" s="30"/>
      <c r="Z398" s="30"/>
    </row>
    <row r="399">
      <c r="A399" s="10">
        <v>144.0</v>
      </c>
      <c r="B399" s="11" t="s">
        <v>125</v>
      </c>
      <c r="C399" s="9" t="s">
        <v>305</v>
      </c>
      <c r="D399" s="9" t="s">
        <v>306</v>
      </c>
      <c r="E399" s="12" t="s">
        <v>307</v>
      </c>
      <c r="F399" s="13"/>
      <c r="G399" s="10" t="s">
        <v>308</v>
      </c>
      <c r="H399" s="14" t="s">
        <v>308</v>
      </c>
      <c r="I399" s="74"/>
      <c r="J399" s="73"/>
      <c r="K399" s="9"/>
      <c r="L399" s="17"/>
      <c r="M399" s="9"/>
      <c r="N399" s="30"/>
      <c r="O399" s="30"/>
      <c r="P399" s="30"/>
      <c r="Q399" s="30"/>
      <c r="R399" s="30"/>
      <c r="S399" s="30"/>
      <c r="T399" s="30"/>
      <c r="U399" s="30"/>
      <c r="V399" s="30"/>
      <c r="W399" s="30"/>
      <c r="X399" s="30"/>
      <c r="Y399" s="30"/>
      <c r="Z399" s="30"/>
    </row>
    <row r="400">
      <c r="A400" s="10">
        <v>145.0</v>
      </c>
      <c r="B400" s="11" t="s">
        <v>125</v>
      </c>
      <c r="C400" s="9" t="s">
        <v>305</v>
      </c>
      <c r="D400" s="9" t="s">
        <v>306</v>
      </c>
      <c r="E400" s="12" t="s">
        <v>307</v>
      </c>
      <c r="F400" s="13"/>
      <c r="G400" s="10" t="s">
        <v>308</v>
      </c>
      <c r="H400" s="14" t="s">
        <v>308</v>
      </c>
      <c r="I400" s="74"/>
      <c r="J400" s="73"/>
      <c r="K400" s="9"/>
      <c r="L400" s="17"/>
      <c r="M400" s="9"/>
      <c r="N400" s="30"/>
      <c r="O400" s="30"/>
      <c r="P400" s="30"/>
      <c r="Q400" s="30"/>
      <c r="R400" s="30"/>
      <c r="S400" s="30"/>
      <c r="T400" s="30"/>
      <c r="U400" s="30"/>
      <c r="V400" s="30"/>
      <c r="W400" s="30"/>
      <c r="X400" s="30"/>
      <c r="Y400" s="30"/>
      <c r="Z400" s="30"/>
    </row>
    <row r="401">
      <c r="A401" s="10">
        <v>146.0</v>
      </c>
      <c r="B401" s="11" t="s">
        <v>125</v>
      </c>
      <c r="C401" s="9" t="s">
        <v>305</v>
      </c>
      <c r="D401" s="9" t="s">
        <v>306</v>
      </c>
      <c r="E401" s="12" t="s">
        <v>307</v>
      </c>
      <c r="F401" s="13"/>
      <c r="G401" s="10" t="s">
        <v>308</v>
      </c>
      <c r="H401" s="14" t="s">
        <v>308</v>
      </c>
      <c r="I401" s="74"/>
      <c r="J401" s="73"/>
      <c r="K401" s="9"/>
      <c r="L401" s="17"/>
      <c r="M401" s="9"/>
      <c r="N401" s="30"/>
      <c r="O401" s="30"/>
      <c r="P401" s="30"/>
      <c r="Q401" s="30"/>
      <c r="R401" s="30"/>
      <c r="S401" s="30"/>
      <c r="T401" s="30"/>
      <c r="U401" s="30"/>
      <c r="V401" s="30"/>
      <c r="W401" s="30"/>
      <c r="X401" s="30"/>
      <c r="Y401" s="30"/>
      <c r="Z401" s="30"/>
    </row>
    <row r="402">
      <c r="A402" s="10">
        <v>147.0</v>
      </c>
      <c r="B402" s="11" t="s">
        <v>125</v>
      </c>
      <c r="C402" s="9" t="s">
        <v>305</v>
      </c>
      <c r="D402" s="9" t="s">
        <v>306</v>
      </c>
      <c r="E402" s="12" t="s">
        <v>307</v>
      </c>
      <c r="F402" s="13"/>
      <c r="G402" s="10" t="s">
        <v>308</v>
      </c>
      <c r="H402" s="14" t="s">
        <v>308</v>
      </c>
      <c r="I402" s="74"/>
      <c r="J402" s="73"/>
      <c r="K402" s="9"/>
      <c r="L402" s="17"/>
      <c r="M402" s="9"/>
      <c r="N402" s="30"/>
      <c r="O402" s="30"/>
      <c r="P402" s="30"/>
      <c r="Q402" s="30"/>
      <c r="R402" s="30"/>
      <c r="S402" s="30"/>
      <c r="T402" s="30"/>
      <c r="U402" s="30"/>
      <c r="V402" s="30"/>
      <c r="W402" s="30"/>
      <c r="X402" s="30"/>
      <c r="Y402" s="30"/>
      <c r="Z402" s="30"/>
    </row>
    <row r="403">
      <c r="A403" s="10">
        <v>148.0</v>
      </c>
      <c r="B403" s="11" t="s">
        <v>125</v>
      </c>
      <c r="C403" s="9" t="s">
        <v>305</v>
      </c>
      <c r="D403" s="9" t="s">
        <v>306</v>
      </c>
      <c r="E403" s="12" t="s">
        <v>307</v>
      </c>
      <c r="F403" s="13"/>
      <c r="G403" s="10" t="s">
        <v>308</v>
      </c>
      <c r="H403" s="14" t="s">
        <v>308</v>
      </c>
      <c r="I403" s="74"/>
      <c r="J403" s="73"/>
      <c r="K403" s="9"/>
      <c r="L403" s="17"/>
      <c r="M403" s="9"/>
      <c r="N403" s="30"/>
      <c r="O403" s="30"/>
      <c r="P403" s="30"/>
      <c r="Q403" s="30"/>
      <c r="R403" s="30"/>
      <c r="S403" s="30"/>
      <c r="T403" s="30"/>
      <c r="U403" s="30"/>
      <c r="V403" s="30"/>
      <c r="W403" s="30"/>
      <c r="X403" s="30"/>
      <c r="Y403" s="30"/>
      <c r="Z403" s="30"/>
    </row>
    <row r="404">
      <c r="A404" s="10">
        <v>149.0</v>
      </c>
      <c r="B404" s="11" t="s">
        <v>125</v>
      </c>
      <c r="C404" s="9" t="s">
        <v>305</v>
      </c>
      <c r="D404" s="9" t="s">
        <v>306</v>
      </c>
      <c r="E404" s="12" t="s">
        <v>307</v>
      </c>
      <c r="F404" s="13"/>
      <c r="G404" s="10" t="s">
        <v>308</v>
      </c>
      <c r="H404" s="14" t="s">
        <v>308</v>
      </c>
      <c r="I404" s="74"/>
      <c r="J404" s="73"/>
      <c r="K404" s="9"/>
      <c r="L404" s="17"/>
      <c r="M404" s="9"/>
      <c r="N404" s="30"/>
      <c r="O404" s="30"/>
      <c r="P404" s="30"/>
      <c r="Q404" s="30"/>
      <c r="R404" s="30"/>
      <c r="S404" s="30"/>
      <c r="T404" s="30"/>
      <c r="U404" s="30"/>
      <c r="V404" s="30"/>
      <c r="W404" s="30"/>
      <c r="X404" s="30"/>
      <c r="Y404" s="30"/>
      <c r="Z404" s="30"/>
    </row>
    <row r="405">
      <c r="A405" s="10">
        <v>150.0</v>
      </c>
      <c r="B405" s="11" t="s">
        <v>125</v>
      </c>
      <c r="C405" s="10" t="s">
        <v>126</v>
      </c>
      <c r="D405" s="10" t="s">
        <v>609</v>
      </c>
      <c r="E405" s="21" t="s">
        <v>610</v>
      </c>
      <c r="F405" s="13"/>
      <c r="G405" s="13" t="s">
        <v>611</v>
      </c>
      <c r="H405" s="31" t="s">
        <v>611</v>
      </c>
      <c r="I405" s="74"/>
      <c r="J405" s="73"/>
      <c r="K405" s="9"/>
      <c r="L405" s="17"/>
      <c r="M405" s="9"/>
      <c r="N405" s="30"/>
      <c r="O405" s="30"/>
      <c r="P405" s="30"/>
      <c r="Q405" s="30"/>
      <c r="R405" s="30"/>
      <c r="S405" s="30"/>
      <c r="T405" s="30"/>
      <c r="U405" s="30"/>
      <c r="V405" s="30"/>
      <c r="W405" s="30"/>
      <c r="X405" s="30"/>
      <c r="Y405" s="30"/>
      <c r="Z405" s="30"/>
    </row>
    <row r="406">
      <c r="A406" s="10">
        <v>151.0</v>
      </c>
      <c r="B406" s="11" t="s">
        <v>125</v>
      </c>
      <c r="C406" s="10" t="s">
        <v>126</v>
      </c>
      <c r="D406" s="10" t="s">
        <v>609</v>
      </c>
      <c r="E406" s="21" t="s">
        <v>610</v>
      </c>
      <c r="F406" s="13"/>
      <c r="G406" s="13" t="s">
        <v>611</v>
      </c>
      <c r="H406" s="31" t="s">
        <v>611</v>
      </c>
      <c r="I406" s="74"/>
      <c r="J406" s="73"/>
      <c r="K406" s="9"/>
      <c r="L406" s="17"/>
      <c r="M406" s="9"/>
      <c r="N406" s="30"/>
      <c r="O406" s="30"/>
      <c r="P406" s="30"/>
      <c r="Q406" s="30"/>
      <c r="R406" s="30"/>
      <c r="S406" s="30"/>
      <c r="T406" s="30"/>
      <c r="U406" s="30"/>
      <c r="V406" s="30"/>
      <c r="W406" s="30"/>
      <c r="X406" s="30"/>
      <c r="Y406" s="30"/>
      <c r="Z406" s="30"/>
    </row>
    <row r="407">
      <c r="A407" s="13">
        <v>152.0</v>
      </c>
      <c r="B407" s="11" t="s">
        <v>125</v>
      </c>
      <c r="C407" s="10" t="s">
        <v>305</v>
      </c>
      <c r="D407" s="10" t="s">
        <v>1331</v>
      </c>
      <c r="E407" s="12" t="s">
        <v>1332</v>
      </c>
      <c r="F407" s="9"/>
      <c r="G407" s="10" t="s">
        <v>1333</v>
      </c>
      <c r="H407" s="84" t="s">
        <v>1333</v>
      </c>
      <c r="I407" s="74"/>
      <c r="J407" s="73"/>
      <c r="K407" s="9"/>
      <c r="L407" s="17"/>
      <c r="M407" s="9"/>
      <c r="N407" s="30"/>
      <c r="O407" s="30"/>
      <c r="P407" s="30"/>
      <c r="Q407" s="30"/>
      <c r="R407" s="30"/>
      <c r="S407" s="30"/>
      <c r="T407" s="30"/>
      <c r="U407" s="30"/>
      <c r="V407" s="30"/>
      <c r="W407" s="30"/>
      <c r="X407" s="30"/>
      <c r="Y407" s="30"/>
      <c r="Z407" s="30"/>
    </row>
    <row r="408">
      <c r="A408" s="13">
        <v>153.0</v>
      </c>
      <c r="B408" s="11" t="s">
        <v>125</v>
      </c>
      <c r="C408" s="10" t="s">
        <v>305</v>
      </c>
      <c r="D408" s="10" t="s">
        <v>1331</v>
      </c>
      <c r="E408" s="12" t="s">
        <v>1332</v>
      </c>
      <c r="F408" s="13"/>
      <c r="G408" s="10" t="s">
        <v>1333</v>
      </c>
      <c r="H408" s="84" t="s">
        <v>1333</v>
      </c>
      <c r="I408" s="74"/>
      <c r="J408" s="73"/>
      <c r="K408" s="9"/>
      <c r="L408" s="17"/>
      <c r="M408" s="9"/>
      <c r="N408" s="30"/>
      <c r="O408" s="30"/>
      <c r="P408" s="30"/>
      <c r="Q408" s="30"/>
      <c r="R408" s="30"/>
      <c r="S408" s="30"/>
      <c r="T408" s="30"/>
      <c r="U408" s="30"/>
      <c r="V408" s="30"/>
      <c r="W408" s="30"/>
      <c r="X408" s="30"/>
      <c r="Y408" s="30"/>
      <c r="Z408" s="30"/>
    </row>
    <row r="409">
      <c r="A409" s="10">
        <v>154.0</v>
      </c>
      <c r="B409" s="11" t="s">
        <v>125</v>
      </c>
      <c r="C409" s="9" t="s">
        <v>305</v>
      </c>
      <c r="D409" s="9" t="s">
        <v>459</v>
      </c>
      <c r="E409" s="12" t="s">
        <v>460</v>
      </c>
      <c r="F409" s="13"/>
      <c r="G409" s="10" t="s">
        <v>461</v>
      </c>
      <c r="H409" s="5" t="s">
        <v>461</v>
      </c>
      <c r="I409" s="73"/>
      <c r="J409" s="73"/>
      <c r="K409" s="9"/>
      <c r="L409" s="17"/>
      <c r="M409" s="9"/>
      <c r="N409" s="30"/>
      <c r="O409" s="30"/>
      <c r="P409" s="30"/>
      <c r="Q409" s="30"/>
      <c r="R409" s="30"/>
      <c r="S409" s="30"/>
      <c r="T409" s="30"/>
      <c r="U409" s="30"/>
      <c r="V409" s="30"/>
      <c r="W409" s="30"/>
      <c r="X409" s="30"/>
      <c r="Y409" s="30"/>
      <c r="Z409" s="30"/>
    </row>
    <row r="410">
      <c r="A410" s="10">
        <v>155.0</v>
      </c>
      <c r="B410" s="11" t="s">
        <v>125</v>
      </c>
      <c r="C410" s="9" t="s">
        <v>305</v>
      </c>
      <c r="D410" s="9" t="s">
        <v>1334</v>
      </c>
      <c r="E410" s="12" t="s">
        <v>1335</v>
      </c>
      <c r="F410" s="13" t="s">
        <v>114</v>
      </c>
      <c r="G410" s="10" t="s">
        <v>1336</v>
      </c>
      <c r="H410" s="5" t="s">
        <v>1336</v>
      </c>
      <c r="I410" s="73"/>
      <c r="J410" s="73"/>
      <c r="K410" s="9"/>
      <c r="L410" s="17"/>
      <c r="M410" s="9"/>
      <c r="N410" s="30"/>
      <c r="O410" s="30"/>
      <c r="P410" s="30"/>
      <c r="Q410" s="30"/>
      <c r="R410" s="30"/>
      <c r="S410" s="30"/>
      <c r="T410" s="30"/>
      <c r="U410" s="30"/>
      <c r="V410" s="30"/>
      <c r="W410" s="30"/>
      <c r="X410" s="30"/>
      <c r="Y410" s="30"/>
      <c r="Z410" s="30"/>
    </row>
    <row r="411">
      <c r="A411" s="10">
        <v>156.0</v>
      </c>
      <c r="B411" s="11" t="s">
        <v>125</v>
      </c>
      <c r="C411" s="9" t="s">
        <v>305</v>
      </c>
      <c r="D411" s="9" t="s">
        <v>996</v>
      </c>
      <c r="E411" s="12" t="s">
        <v>1337</v>
      </c>
      <c r="F411" s="13" t="s">
        <v>114</v>
      </c>
      <c r="G411" s="10" t="s">
        <v>1338</v>
      </c>
      <c r="H411" s="5" t="s">
        <v>1338</v>
      </c>
      <c r="I411" s="73"/>
      <c r="J411" s="73"/>
      <c r="K411" s="9"/>
      <c r="L411" s="17"/>
      <c r="M411" s="9"/>
      <c r="N411" s="30"/>
      <c r="O411" s="30"/>
      <c r="P411" s="30"/>
      <c r="Q411" s="30"/>
      <c r="R411" s="30"/>
      <c r="S411" s="30"/>
      <c r="T411" s="30"/>
      <c r="U411" s="30"/>
      <c r="V411" s="30"/>
      <c r="W411" s="30"/>
      <c r="X411" s="30"/>
      <c r="Y411" s="30"/>
      <c r="Z411" s="30"/>
    </row>
    <row r="412">
      <c r="A412" s="10">
        <v>157.0</v>
      </c>
      <c r="B412" s="11" t="s">
        <v>125</v>
      </c>
      <c r="C412" s="10" t="s">
        <v>415</v>
      </c>
      <c r="D412" s="10" t="s">
        <v>432</v>
      </c>
      <c r="E412" s="21" t="s">
        <v>433</v>
      </c>
      <c r="F412" s="13"/>
      <c r="G412" s="13" t="s">
        <v>434</v>
      </c>
      <c r="H412" s="14" t="s">
        <v>434</v>
      </c>
      <c r="I412" s="74"/>
      <c r="J412" s="73"/>
      <c r="K412" s="9"/>
      <c r="L412" s="17"/>
      <c r="M412" s="9"/>
      <c r="N412" s="30"/>
      <c r="O412" s="30"/>
      <c r="P412" s="30"/>
      <c r="Q412" s="30"/>
      <c r="R412" s="30"/>
      <c r="S412" s="30"/>
      <c r="T412" s="30"/>
      <c r="U412" s="30"/>
      <c r="V412" s="30"/>
      <c r="W412" s="30"/>
      <c r="X412" s="30"/>
      <c r="Y412" s="30"/>
      <c r="Z412" s="30"/>
    </row>
    <row r="413">
      <c r="A413" s="10">
        <v>158.0</v>
      </c>
      <c r="B413" s="11" t="s">
        <v>125</v>
      </c>
      <c r="C413" s="10" t="s">
        <v>651</v>
      </c>
      <c r="D413" s="10" t="s">
        <v>652</v>
      </c>
      <c r="E413" s="21" t="s">
        <v>653</v>
      </c>
      <c r="F413" s="13"/>
      <c r="G413" s="13" t="s">
        <v>654</v>
      </c>
      <c r="H413" s="14" t="s">
        <v>654</v>
      </c>
      <c r="I413" s="74"/>
      <c r="J413" s="73"/>
      <c r="K413" s="9"/>
      <c r="L413" s="17"/>
      <c r="M413" s="9"/>
      <c r="N413" s="30"/>
      <c r="O413" s="30"/>
      <c r="P413" s="30"/>
      <c r="Q413" s="30"/>
      <c r="R413" s="30"/>
      <c r="S413" s="30"/>
      <c r="T413" s="30"/>
      <c r="U413" s="30"/>
      <c r="V413" s="30"/>
      <c r="W413" s="30"/>
      <c r="X413" s="30"/>
      <c r="Y413" s="30"/>
      <c r="Z413" s="30"/>
    </row>
    <row r="414">
      <c r="A414" s="10">
        <v>159.0</v>
      </c>
      <c r="B414" s="13" t="s">
        <v>257</v>
      </c>
      <c r="C414" s="10" t="s">
        <v>1340</v>
      </c>
      <c r="D414" s="10" t="s">
        <v>1341</v>
      </c>
      <c r="E414" s="21" t="s">
        <v>1342</v>
      </c>
      <c r="F414" s="13"/>
      <c r="G414" s="13" t="s">
        <v>1343</v>
      </c>
      <c r="H414" s="31" t="s">
        <v>1343</v>
      </c>
      <c r="I414" s="74"/>
      <c r="J414" s="73"/>
      <c r="K414" s="9"/>
      <c r="L414" s="17"/>
      <c r="M414" s="9"/>
      <c r="N414" s="30"/>
      <c r="O414" s="30"/>
      <c r="P414" s="30"/>
      <c r="Q414" s="30"/>
      <c r="R414" s="30"/>
      <c r="S414" s="30"/>
      <c r="T414" s="30"/>
      <c r="U414" s="30"/>
      <c r="V414" s="30"/>
      <c r="W414" s="30"/>
      <c r="X414" s="30"/>
      <c r="Y414" s="30"/>
      <c r="Z414" s="30"/>
    </row>
    <row r="415">
      <c r="A415" s="10">
        <v>160.0</v>
      </c>
      <c r="B415" s="11" t="s">
        <v>125</v>
      </c>
      <c r="C415" s="10" t="s">
        <v>126</v>
      </c>
      <c r="D415" s="10" t="s">
        <v>520</v>
      </c>
      <c r="E415" s="21" t="s">
        <v>521</v>
      </c>
      <c r="F415" s="13"/>
      <c r="G415" s="13" t="s">
        <v>522</v>
      </c>
      <c r="H415" s="31" t="s">
        <v>522</v>
      </c>
      <c r="I415" s="74"/>
      <c r="J415" s="73"/>
      <c r="K415" s="9"/>
      <c r="L415" s="17"/>
      <c r="M415" s="9"/>
      <c r="N415" s="30"/>
      <c r="O415" s="30"/>
      <c r="P415" s="30"/>
      <c r="Q415" s="30"/>
      <c r="R415" s="30"/>
      <c r="S415" s="30"/>
      <c r="T415" s="30"/>
      <c r="U415" s="30"/>
      <c r="V415" s="30"/>
      <c r="W415" s="30"/>
      <c r="X415" s="30"/>
      <c r="Y415" s="30"/>
      <c r="Z415" s="30"/>
    </row>
    <row r="416">
      <c r="A416" s="10">
        <v>161.0</v>
      </c>
      <c r="B416" s="11" t="s">
        <v>125</v>
      </c>
      <c r="C416" s="9" t="s">
        <v>305</v>
      </c>
      <c r="D416" s="13" t="s">
        <v>1344</v>
      </c>
      <c r="E416" s="12" t="s">
        <v>1345</v>
      </c>
      <c r="F416" s="9"/>
      <c r="G416" s="10" t="s">
        <v>1346</v>
      </c>
      <c r="H416" s="5" t="s">
        <v>1346</v>
      </c>
      <c r="I416" s="74"/>
      <c r="J416" s="73"/>
      <c r="K416" s="9"/>
      <c r="L416" s="17"/>
      <c r="M416" s="9"/>
      <c r="N416" s="30"/>
      <c r="O416" s="30"/>
      <c r="P416" s="30"/>
      <c r="Q416" s="30"/>
      <c r="R416" s="30"/>
      <c r="S416" s="30"/>
      <c r="T416" s="30"/>
      <c r="U416" s="30"/>
      <c r="V416" s="30"/>
      <c r="W416" s="30"/>
      <c r="X416" s="30"/>
      <c r="Y416" s="30"/>
      <c r="Z416" s="30"/>
    </row>
    <row r="417">
      <c r="A417" s="10">
        <v>162.0</v>
      </c>
      <c r="B417" s="11" t="s">
        <v>125</v>
      </c>
      <c r="C417" s="9" t="s">
        <v>305</v>
      </c>
      <c r="D417" s="9" t="s">
        <v>1348</v>
      </c>
      <c r="E417" s="12" t="s">
        <v>1349</v>
      </c>
      <c r="F417" s="9"/>
      <c r="G417" s="10" t="s">
        <v>1350</v>
      </c>
      <c r="H417" s="5" t="s">
        <v>1350</v>
      </c>
      <c r="I417" s="74"/>
      <c r="J417" s="73"/>
      <c r="K417" s="9"/>
      <c r="L417" s="17"/>
      <c r="M417" s="9"/>
      <c r="N417" s="30"/>
      <c r="O417" s="30"/>
      <c r="P417" s="30"/>
      <c r="Q417" s="30"/>
      <c r="R417" s="30"/>
      <c r="S417" s="30"/>
      <c r="T417" s="30"/>
      <c r="U417" s="30"/>
      <c r="V417" s="30"/>
      <c r="W417" s="30"/>
      <c r="X417" s="30"/>
      <c r="Y417" s="30"/>
      <c r="Z417" s="30"/>
    </row>
    <row r="418">
      <c r="A418" s="10">
        <v>163.0</v>
      </c>
      <c r="B418" s="11" t="s">
        <v>125</v>
      </c>
      <c r="C418" s="9" t="s">
        <v>305</v>
      </c>
      <c r="D418" s="9" t="s">
        <v>1351</v>
      </c>
      <c r="E418" s="12" t="s">
        <v>1352</v>
      </c>
      <c r="F418" s="13" t="s">
        <v>114</v>
      </c>
      <c r="G418" s="9" t="s">
        <v>1353</v>
      </c>
      <c r="H418" s="5" t="s">
        <v>1353</v>
      </c>
      <c r="I418" s="73"/>
      <c r="J418" s="73"/>
      <c r="K418" s="9"/>
      <c r="L418" s="17"/>
      <c r="M418" s="9"/>
      <c r="N418" s="30"/>
      <c r="O418" s="30"/>
      <c r="P418" s="30"/>
      <c r="Q418" s="30"/>
      <c r="R418" s="30"/>
      <c r="S418" s="30"/>
      <c r="T418" s="30"/>
      <c r="U418" s="30"/>
      <c r="V418" s="30"/>
      <c r="W418" s="30"/>
      <c r="X418" s="30"/>
      <c r="Y418" s="30"/>
      <c r="Z418" s="30"/>
    </row>
    <row r="419">
      <c r="A419" s="10">
        <v>164.0</v>
      </c>
      <c r="B419" s="11" t="s">
        <v>125</v>
      </c>
      <c r="C419" s="9" t="s">
        <v>305</v>
      </c>
      <c r="D419" s="9" t="s">
        <v>1354</v>
      </c>
      <c r="E419" s="12" t="s">
        <v>1355</v>
      </c>
      <c r="F419" s="13" t="s">
        <v>114</v>
      </c>
      <c r="G419" s="10" t="s">
        <v>1356</v>
      </c>
      <c r="H419" s="14" t="s">
        <v>1356</v>
      </c>
      <c r="I419" s="73"/>
      <c r="J419" s="73"/>
      <c r="K419" s="9"/>
      <c r="L419" s="17"/>
      <c r="M419" s="9"/>
      <c r="N419" s="30"/>
      <c r="O419" s="30"/>
      <c r="P419" s="30"/>
      <c r="Q419" s="30"/>
      <c r="R419" s="30"/>
      <c r="S419" s="30"/>
      <c r="T419" s="30"/>
      <c r="U419" s="30"/>
      <c r="V419" s="30"/>
      <c r="W419" s="30"/>
      <c r="X419" s="30"/>
      <c r="Y419" s="30"/>
      <c r="Z419" s="30"/>
    </row>
    <row r="420">
      <c r="A420" s="10">
        <v>165.0</v>
      </c>
      <c r="B420" s="11" t="s">
        <v>125</v>
      </c>
      <c r="C420" s="9" t="s">
        <v>305</v>
      </c>
      <c r="D420" s="9" t="s">
        <v>472</v>
      </c>
      <c r="E420" s="12" t="s">
        <v>473</v>
      </c>
      <c r="F420" s="13"/>
      <c r="G420" s="10" t="s">
        <v>474</v>
      </c>
      <c r="H420" s="84" t="s">
        <v>474</v>
      </c>
      <c r="I420" s="73"/>
      <c r="J420" s="73"/>
      <c r="K420" s="9"/>
      <c r="L420" s="17"/>
      <c r="N420" s="30"/>
      <c r="O420" s="30"/>
      <c r="P420" s="30"/>
      <c r="Q420" s="30"/>
      <c r="R420" s="30"/>
      <c r="S420" s="30"/>
      <c r="T420" s="30"/>
      <c r="U420" s="30"/>
      <c r="V420" s="30"/>
      <c r="W420" s="30"/>
      <c r="X420" s="30"/>
      <c r="Y420" s="30"/>
      <c r="Z420" s="30"/>
    </row>
    <row r="421">
      <c r="A421" s="10">
        <v>166.0</v>
      </c>
      <c r="B421" s="11" t="s">
        <v>125</v>
      </c>
      <c r="C421" s="9" t="s">
        <v>305</v>
      </c>
      <c r="D421" s="9" t="s">
        <v>1357</v>
      </c>
      <c r="E421" s="12" t="s">
        <v>1358</v>
      </c>
      <c r="F421" s="13" t="s">
        <v>114</v>
      </c>
      <c r="G421" s="10" t="s">
        <v>1359</v>
      </c>
      <c r="H421" s="5" t="s">
        <v>1359</v>
      </c>
      <c r="I421" s="73"/>
      <c r="J421" s="73"/>
      <c r="K421" s="9"/>
      <c r="L421" s="17"/>
      <c r="M421" s="9"/>
      <c r="N421" s="30"/>
      <c r="O421" s="30"/>
      <c r="P421" s="30"/>
      <c r="Q421" s="30"/>
      <c r="R421" s="30"/>
      <c r="S421" s="30"/>
      <c r="T421" s="30"/>
      <c r="U421" s="30"/>
      <c r="V421" s="30"/>
      <c r="W421" s="30"/>
      <c r="X421" s="30"/>
      <c r="Y421" s="30"/>
      <c r="Z421" s="30"/>
    </row>
    <row r="422">
      <c r="A422" s="13">
        <v>167.0</v>
      </c>
      <c r="B422" s="11" t="s">
        <v>17</v>
      </c>
      <c r="C422" s="10" t="s">
        <v>964</v>
      </c>
      <c r="D422" s="10" t="s">
        <v>1360</v>
      </c>
      <c r="E422" s="12" t="s">
        <v>1361</v>
      </c>
      <c r="F422" s="13" t="s">
        <v>114</v>
      </c>
      <c r="G422" s="10" t="s">
        <v>1362</v>
      </c>
      <c r="H422" s="84" t="s">
        <v>1362</v>
      </c>
      <c r="I422" s="73"/>
      <c r="J422" s="73"/>
      <c r="K422" s="9"/>
      <c r="L422" s="17"/>
      <c r="M422" s="9"/>
      <c r="N422" s="30"/>
      <c r="O422" s="30"/>
      <c r="P422" s="30"/>
      <c r="Q422" s="30"/>
      <c r="R422" s="30"/>
      <c r="S422" s="30"/>
      <c r="T422" s="30"/>
      <c r="U422" s="30"/>
      <c r="V422" s="30"/>
      <c r="W422" s="30"/>
      <c r="X422" s="30"/>
      <c r="Y422" s="30"/>
      <c r="Z422" s="30"/>
    </row>
    <row r="423">
      <c r="A423" s="13">
        <v>168.0</v>
      </c>
      <c r="B423" s="11" t="s">
        <v>17</v>
      </c>
      <c r="C423" s="10" t="s">
        <v>964</v>
      </c>
      <c r="D423" s="10" t="s">
        <v>1364</v>
      </c>
      <c r="E423" s="12" t="s">
        <v>1365</v>
      </c>
      <c r="F423" s="13" t="s">
        <v>114</v>
      </c>
      <c r="G423" s="10" t="s">
        <v>1366</v>
      </c>
      <c r="H423" s="84" t="s">
        <v>1366</v>
      </c>
      <c r="I423" s="73"/>
      <c r="J423" s="73"/>
      <c r="K423" s="9"/>
      <c r="L423" s="17"/>
      <c r="M423" s="9"/>
      <c r="N423" s="30"/>
      <c r="O423" s="30"/>
      <c r="P423" s="30"/>
      <c r="Q423" s="30"/>
      <c r="R423" s="30"/>
      <c r="S423" s="30"/>
      <c r="T423" s="30"/>
      <c r="U423" s="30"/>
      <c r="V423" s="30"/>
      <c r="W423" s="30"/>
      <c r="X423" s="30"/>
      <c r="Y423" s="30"/>
      <c r="Z423" s="30"/>
    </row>
    <row r="424">
      <c r="A424" s="10">
        <v>169.0</v>
      </c>
      <c r="B424" s="11" t="s">
        <v>17</v>
      </c>
      <c r="C424" s="9" t="s">
        <v>964</v>
      </c>
      <c r="D424" s="9" t="s">
        <v>1367</v>
      </c>
      <c r="E424" s="12" t="s">
        <v>1368</v>
      </c>
      <c r="F424" s="13" t="s">
        <v>114</v>
      </c>
      <c r="G424" s="10" t="s">
        <v>1369</v>
      </c>
      <c r="H424" s="84" t="s">
        <v>1369</v>
      </c>
      <c r="I424" s="73"/>
      <c r="J424" s="73"/>
      <c r="K424" s="9"/>
      <c r="L424" s="17"/>
      <c r="M424" s="9"/>
      <c r="N424" s="30"/>
      <c r="O424" s="30"/>
      <c r="P424" s="30"/>
      <c r="Q424" s="30"/>
      <c r="R424" s="30"/>
      <c r="S424" s="30"/>
      <c r="T424" s="30"/>
      <c r="U424" s="30"/>
      <c r="V424" s="30"/>
      <c r="W424" s="30"/>
      <c r="X424" s="30"/>
      <c r="Y424" s="30"/>
      <c r="Z424" s="30"/>
    </row>
    <row r="425">
      <c r="A425" s="10">
        <v>170.0</v>
      </c>
      <c r="B425" s="11" t="s">
        <v>17</v>
      </c>
      <c r="C425" s="9" t="s">
        <v>964</v>
      </c>
      <c r="D425" s="9" t="s">
        <v>1370</v>
      </c>
      <c r="E425" s="12" t="s">
        <v>1371</v>
      </c>
      <c r="F425" s="13" t="s">
        <v>114</v>
      </c>
      <c r="G425" s="10" t="s">
        <v>1372</v>
      </c>
      <c r="H425" s="5" t="s">
        <v>1372</v>
      </c>
      <c r="I425" s="73"/>
      <c r="J425" s="73"/>
      <c r="K425" s="9"/>
      <c r="L425" s="17"/>
      <c r="M425" s="9"/>
      <c r="N425" s="30"/>
      <c r="O425" s="30"/>
      <c r="P425" s="30"/>
      <c r="Q425" s="30"/>
      <c r="R425" s="30"/>
      <c r="S425" s="30"/>
      <c r="T425" s="30"/>
      <c r="U425" s="30"/>
      <c r="V425" s="30"/>
      <c r="W425" s="30"/>
      <c r="X425" s="30"/>
      <c r="Y425" s="30"/>
      <c r="Z425" s="30"/>
    </row>
    <row r="426">
      <c r="A426" s="10">
        <v>171.0</v>
      </c>
      <c r="B426" s="11" t="s">
        <v>17</v>
      </c>
      <c r="C426" s="9" t="s">
        <v>964</v>
      </c>
      <c r="D426" s="9" t="s">
        <v>1373</v>
      </c>
      <c r="E426" s="12" t="s">
        <v>1374</v>
      </c>
      <c r="F426" s="13" t="s">
        <v>114</v>
      </c>
      <c r="G426" s="10" t="s">
        <v>1375</v>
      </c>
      <c r="H426" s="5" t="s">
        <v>1372</v>
      </c>
      <c r="I426" s="73"/>
      <c r="J426" s="73"/>
      <c r="K426" s="9"/>
      <c r="L426" s="17"/>
      <c r="M426" s="9"/>
      <c r="N426" s="30"/>
      <c r="O426" s="30"/>
      <c r="P426" s="30"/>
      <c r="Q426" s="30"/>
      <c r="R426" s="30"/>
      <c r="S426" s="30"/>
      <c r="T426" s="30"/>
      <c r="U426" s="30"/>
      <c r="V426" s="30"/>
      <c r="W426" s="30"/>
      <c r="X426" s="30"/>
      <c r="Y426" s="30"/>
      <c r="Z426" s="30"/>
    </row>
    <row r="427">
      <c r="A427" s="10">
        <v>172.0</v>
      </c>
      <c r="B427" s="11" t="s">
        <v>17</v>
      </c>
      <c r="C427" s="9" t="s">
        <v>679</v>
      </c>
      <c r="D427" s="9" t="s">
        <v>1376</v>
      </c>
      <c r="E427" s="12" t="s">
        <v>1377</v>
      </c>
      <c r="F427" s="13" t="s">
        <v>114</v>
      </c>
      <c r="G427" s="13" t="s">
        <v>1378</v>
      </c>
      <c r="H427" s="14" t="s">
        <v>1378</v>
      </c>
      <c r="I427" s="73"/>
      <c r="J427" s="73"/>
      <c r="K427" s="9"/>
      <c r="L427" s="17"/>
      <c r="N427" s="30"/>
      <c r="O427" s="30"/>
      <c r="P427" s="30"/>
      <c r="Q427" s="30"/>
      <c r="R427" s="30"/>
      <c r="S427" s="30"/>
      <c r="T427" s="30"/>
      <c r="U427" s="30"/>
      <c r="V427" s="30"/>
      <c r="W427" s="30"/>
      <c r="X427" s="30"/>
      <c r="Y427" s="30"/>
      <c r="Z427" s="30"/>
    </row>
    <row r="428">
      <c r="A428" s="10">
        <v>173.0</v>
      </c>
      <c r="B428" s="11" t="s">
        <v>17</v>
      </c>
      <c r="C428" s="9" t="s">
        <v>679</v>
      </c>
      <c r="D428" s="9" t="s">
        <v>1379</v>
      </c>
      <c r="E428" s="12" t="s">
        <v>1380</v>
      </c>
      <c r="F428" s="13" t="s">
        <v>114</v>
      </c>
      <c r="G428" s="10" t="s">
        <v>1381</v>
      </c>
      <c r="H428" s="84" t="s">
        <v>1381</v>
      </c>
      <c r="I428" s="73"/>
      <c r="J428" s="73"/>
      <c r="K428" s="9"/>
      <c r="L428" s="17"/>
      <c r="M428" s="9"/>
      <c r="N428" s="30"/>
      <c r="O428" s="30"/>
      <c r="P428" s="30"/>
      <c r="Q428" s="30"/>
      <c r="R428" s="30"/>
      <c r="S428" s="30"/>
      <c r="T428" s="30"/>
      <c r="U428" s="30"/>
      <c r="V428" s="30"/>
      <c r="W428" s="30"/>
      <c r="X428" s="30"/>
      <c r="Y428" s="30"/>
      <c r="Z428" s="30"/>
    </row>
    <row r="429">
      <c r="A429" s="10">
        <v>174.0</v>
      </c>
      <c r="B429" s="11" t="s">
        <v>17</v>
      </c>
      <c r="C429" s="9" t="s">
        <v>679</v>
      </c>
      <c r="D429" s="9" t="s">
        <v>680</v>
      </c>
      <c r="E429" s="12" t="s">
        <v>681</v>
      </c>
      <c r="F429" s="13"/>
      <c r="G429" s="10" t="s">
        <v>682</v>
      </c>
      <c r="H429" s="84" t="s">
        <v>682</v>
      </c>
      <c r="I429" s="73"/>
      <c r="J429" s="73"/>
      <c r="K429" s="9"/>
      <c r="L429" s="17"/>
      <c r="M429" s="9"/>
      <c r="N429" s="30"/>
      <c r="O429" s="30"/>
      <c r="P429" s="30"/>
      <c r="Q429" s="30"/>
      <c r="R429" s="30"/>
      <c r="S429" s="30"/>
      <c r="T429" s="30"/>
      <c r="U429" s="30"/>
      <c r="V429" s="30"/>
      <c r="W429" s="30"/>
      <c r="X429" s="30"/>
      <c r="Y429" s="30"/>
      <c r="Z429" s="30"/>
    </row>
    <row r="430">
      <c r="A430" s="10">
        <v>175.0</v>
      </c>
      <c r="B430" s="11" t="s">
        <v>17</v>
      </c>
      <c r="C430" s="9" t="s">
        <v>679</v>
      </c>
      <c r="D430" s="9" t="s">
        <v>1382</v>
      </c>
      <c r="E430" s="12" t="s">
        <v>1383</v>
      </c>
      <c r="F430" s="13" t="s">
        <v>114</v>
      </c>
      <c r="G430" s="10" t="s">
        <v>1384</v>
      </c>
      <c r="H430" s="84" t="s">
        <v>1384</v>
      </c>
      <c r="I430" s="73"/>
      <c r="J430" s="73"/>
      <c r="K430" s="9"/>
      <c r="L430" s="17"/>
      <c r="M430" s="9"/>
      <c r="N430" s="30"/>
      <c r="O430" s="30"/>
      <c r="P430" s="30"/>
      <c r="Q430" s="30"/>
      <c r="R430" s="30"/>
      <c r="S430" s="30"/>
      <c r="T430" s="30"/>
      <c r="U430" s="30"/>
      <c r="V430" s="30"/>
      <c r="W430" s="30"/>
      <c r="X430" s="30"/>
      <c r="Y430" s="30"/>
      <c r="Z430" s="30"/>
    </row>
    <row r="431">
      <c r="A431" s="10">
        <v>176.0</v>
      </c>
      <c r="B431" s="11" t="s">
        <v>17</v>
      </c>
      <c r="C431" s="9" t="s">
        <v>679</v>
      </c>
      <c r="D431" s="9" t="s">
        <v>776</v>
      </c>
      <c r="E431" s="12" t="s">
        <v>777</v>
      </c>
      <c r="F431" s="13"/>
      <c r="G431" s="10" t="s">
        <v>778</v>
      </c>
      <c r="H431" s="14" t="s">
        <v>778</v>
      </c>
      <c r="I431" s="73"/>
      <c r="J431" s="73"/>
      <c r="K431" s="9"/>
      <c r="L431" s="17"/>
      <c r="M431" s="9"/>
      <c r="N431" s="30"/>
      <c r="O431" s="30"/>
      <c r="P431" s="30"/>
      <c r="Q431" s="30"/>
      <c r="R431" s="30"/>
      <c r="S431" s="30"/>
      <c r="T431" s="30"/>
      <c r="U431" s="30"/>
      <c r="V431" s="30"/>
      <c r="W431" s="30"/>
      <c r="X431" s="30"/>
      <c r="Y431" s="30"/>
      <c r="Z431" s="30"/>
    </row>
    <row r="432">
      <c r="A432" s="10">
        <v>177.0</v>
      </c>
      <c r="B432" s="11" t="s">
        <v>17</v>
      </c>
      <c r="C432" s="9" t="s">
        <v>679</v>
      </c>
      <c r="D432" s="9" t="s">
        <v>1385</v>
      </c>
      <c r="E432" s="12" t="s">
        <v>1386</v>
      </c>
      <c r="F432" s="13" t="s">
        <v>114</v>
      </c>
      <c r="G432" s="10" t="s">
        <v>1387</v>
      </c>
      <c r="H432" s="84" t="s">
        <v>1387</v>
      </c>
      <c r="I432" s="73"/>
      <c r="J432" s="73"/>
      <c r="K432" s="9"/>
      <c r="L432" s="17"/>
      <c r="M432" s="9"/>
      <c r="N432" s="30"/>
      <c r="O432" s="30"/>
      <c r="P432" s="30"/>
      <c r="Q432" s="30"/>
      <c r="R432" s="30"/>
      <c r="S432" s="30"/>
      <c r="T432" s="30"/>
      <c r="U432" s="30"/>
      <c r="V432" s="30"/>
      <c r="W432" s="30"/>
      <c r="X432" s="30"/>
      <c r="Y432" s="30"/>
      <c r="Z432" s="30"/>
    </row>
    <row r="433">
      <c r="A433" s="10">
        <v>178.0</v>
      </c>
      <c r="B433" s="11" t="s">
        <v>17</v>
      </c>
      <c r="C433" s="9" t="s">
        <v>679</v>
      </c>
      <c r="D433" s="9" t="s">
        <v>1388</v>
      </c>
      <c r="E433" s="12" t="s">
        <v>1389</v>
      </c>
      <c r="F433" s="13" t="s">
        <v>114</v>
      </c>
      <c r="G433" s="10" t="s">
        <v>1390</v>
      </c>
      <c r="H433" s="84" t="s">
        <v>1390</v>
      </c>
      <c r="I433" s="73"/>
      <c r="J433" s="73"/>
      <c r="K433" s="9"/>
      <c r="L433" s="17"/>
      <c r="M433" s="9"/>
      <c r="N433" s="30"/>
      <c r="O433" s="30"/>
      <c r="P433" s="30"/>
      <c r="Q433" s="30"/>
      <c r="R433" s="30"/>
      <c r="S433" s="30"/>
      <c r="T433" s="30"/>
      <c r="U433" s="30"/>
      <c r="V433" s="30"/>
      <c r="W433" s="30"/>
      <c r="X433" s="30"/>
      <c r="Y433" s="30"/>
      <c r="Z433" s="30"/>
    </row>
    <row r="434">
      <c r="A434" s="10">
        <v>179.0</v>
      </c>
      <c r="B434" s="11" t="s">
        <v>17</v>
      </c>
      <c r="C434" s="9" t="s">
        <v>679</v>
      </c>
      <c r="D434" s="9" t="s">
        <v>1391</v>
      </c>
      <c r="E434" s="12" t="s">
        <v>1392</v>
      </c>
      <c r="F434" s="13" t="s">
        <v>114</v>
      </c>
      <c r="G434" s="10" t="s">
        <v>1393</v>
      </c>
      <c r="H434" s="84" t="s">
        <v>1393</v>
      </c>
      <c r="I434" s="73"/>
      <c r="J434" s="73"/>
      <c r="K434" s="9"/>
      <c r="L434" s="17"/>
      <c r="M434" s="9"/>
      <c r="N434" s="30"/>
      <c r="O434" s="30"/>
      <c r="P434" s="30"/>
      <c r="Q434" s="30"/>
      <c r="R434" s="30"/>
      <c r="S434" s="30"/>
      <c r="T434" s="30"/>
      <c r="U434" s="30"/>
      <c r="V434" s="30"/>
      <c r="W434" s="30"/>
      <c r="X434" s="30"/>
      <c r="Y434" s="30"/>
      <c r="Z434" s="30"/>
    </row>
    <row r="435">
      <c r="A435" s="10">
        <v>180.0</v>
      </c>
      <c r="B435" s="11" t="s">
        <v>17</v>
      </c>
      <c r="C435" s="9" t="s">
        <v>679</v>
      </c>
      <c r="D435" s="9" t="s">
        <v>1394</v>
      </c>
      <c r="E435" s="12" t="s">
        <v>1395</v>
      </c>
      <c r="F435" s="13" t="s">
        <v>114</v>
      </c>
      <c r="G435" s="10" t="s">
        <v>1396</v>
      </c>
      <c r="H435" s="84" t="s">
        <v>1396</v>
      </c>
      <c r="I435" s="73"/>
      <c r="J435" s="73"/>
      <c r="K435" s="9"/>
      <c r="L435" s="17"/>
      <c r="M435" s="9"/>
      <c r="N435" s="30"/>
      <c r="O435" s="30"/>
      <c r="P435" s="30"/>
      <c r="Q435" s="30"/>
      <c r="R435" s="30"/>
      <c r="S435" s="30"/>
      <c r="T435" s="30"/>
      <c r="U435" s="30"/>
      <c r="V435" s="30"/>
      <c r="W435" s="30"/>
      <c r="X435" s="30"/>
      <c r="Y435" s="30"/>
      <c r="Z435" s="30"/>
    </row>
    <row r="436">
      <c r="A436" s="10">
        <v>181.0</v>
      </c>
      <c r="B436" s="11" t="s">
        <v>17</v>
      </c>
      <c r="C436" s="9" t="s">
        <v>679</v>
      </c>
      <c r="D436" s="9" t="s">
        <v>1397</v>
      </c>
      <c r="E436" s="12" t="s">
        <v>1398</v>
      </c>
      <c r="F436" s="13" t="s">
        <v>114</v>
      </c>
      <c r="G436" s="10" t="s">
        <v>1399</v>
      </c>
      <c r="H436" s="84" t="s">
        <v>1399</v>
      </c>
      <c r="I436" s="73"/>
      <c r="J436" s="73"/>
      <c r="K436" s="9"/>
      <c r="L436" s="17"/>
      <c r="M436" s="9"/>
      <c r="N436" s="30"/>
      <c r="O436" s="30"/>
      <c r="P436" s="30"/>
      <c r="Q436" s="30"/>
      <c r="R436" s="30"/>
      <c r="S436" s="30"/>
      <c r="T436" s="30"/>
      <c r="U436" s="30"/>
      <c r="V436" s="30"/>
      <c r="W436" s="30"/>
      <c r="X436" s="30"/>
      <c r="Y436" s="30"/>
      <c r="Z436" s="30"/>
    </row>
    <row r="437">
      <c r="A437" s="10">
        <v>182.0</v>
      </c>
      <c r="B437" s="11" t="s">
        <v>17</v>
      </c>
      <c r="C437" s="9" t="s">
        <v>679</v>
      </c>
      <c r="D437" s="9" t="s">
        <v>712</v>
      </c>
      <c r="E437" s="12" t="s">
        <v>713</v>
      </c>
      <c r="F437" s="9"/>
      <c r="G437" s="10" t="s">
        <v>714</v>
      </c>
      <c r="H437" s="84" t="s">
        <v>714</v>
      </c>
      <c r="I437" s="74"/>
      <c r="J437" s="73"/>
      <c r="K437" s="9"/>
      <c r="L437" s="17"/>
      <c r="M437" s="9"/>
      <c r="N437" s="30"/>
      <c r="O437" s="30"/>
      <c r="P437" s="30"/>
      <c r="Q437" s="30"/>
      <c r="R437" s="30"/>
      <c r="S437" s="30"/>
      <c r="T437" s="30"/>
      <c r="U437" s="30"/>
      <c r="V437" s="30"/>
      <c r="W437" s="30"/>
      <c r="X437" s="30"/>
      <c r="Y437" s="30"/>
      <c r="Z437" s="30"/>
    </row>
    <row r="438">
      <c r="A438" s="10">
        <v>183.0</v>
      </c>
      <c r="B438" s="11" t="s">
        <v>17</v>
      </c>
      <c r="C438" s="9" t="s">
        <v>679</v>
      </c>
      <c r="D438" s="9" t="s">
        <v>712</v>
      </c>
      <c r="E438" s="12" t="s">
        <v>713</v>
      </c>
      <c r="F438" s="19"/>
      <c r="G438" s="10" t="s">
        <v>714</v>
      </c>
      <c r="H438" s="84" t="s">
        <v>714</v>
      </c>
      <c r="I438" s="74"/>
      <c r="J438" s="73"/>
      <c r="K438" s="9"/>
      <c r="L438" s="17"/>
      <c r="M438" s="9"/>
      <c r="N438" s="30"/>
      <c r="O438" s="30"/>
      <c r="P438" s="30"/>
      <c r="Q438" s="30"/>
      <c r="R438" s="30"/>
      <c r="S438" s="30"/>
      <c r="T438" s="30"/>
      <c r="U438" s="30"/>
      <c r="V438" s="30"/>
      <c r="W438" s="30"/>
      <c r="X438" s="30"/>
      <c r="Y438" s="30"/>
      <c r="Z438" s="30"/>
    </row>
    <row r="439">
      <c r="A439" s="10">
        <v>184.0</v>
      </c>
      <c r="B439" s="11" t="s">
        <v>17</v>
      </c>
      <c r="C439" s="9" t="s">
        <v>679</v>
      </c>
      <c r="D439" s="9" t="s">
        <v>695</v>
      </c>
      <c r="E439" s="12" t="s">
        <v>696</v>
      </c>
      <c r="F439" s="13"/>
      <c r="G439" s="10" t="s">
        <v>697</v>
      </c>
      <c r="H439" s="14"/>
      <c r="I439" s="73"/>
      <c r="J439" s="73"/>
      <c r="K439" s="9"/>
      <c r="L439" s="17"/>
      <c r="M439" s="9"/>
      <c r="N439" s="9"/>
      <c r="O439" s="30"/>
      <c r="P439" s="30"/>
      <c r="Q439" s="30"/>
      <c r="R439" s="30"/>
      <c r="S439" s="30"/>
      <c r="T439" s="30"/>
      <c r="U439" s="30"/>
      <c r="V439" s="30"/>
      <c r="W439" s="30"/>
      <c r="X439" s="30"/>
      <c r="Y439" s="30"/>
      <c r="Z439" s="30"/>
    </row>
    <row r="440">
      <c r="A440" s="10">
        <v>185.0</v>
      </c>
      <c r="B440" s="11" t="s">
        <v>17</v>
      </c>
      <c r="C440" s="9" t="s">
        <v>679</v>
      </c>
      <c r="D440" s="9" t="s">
        <v>1400</v>
      </c>
      <c r="E440" s="12" t="s">
        <v>1401</v>
      </c>
      <c r="F440" s="13" t="s">
        <v>114</v>
      </c>
      <c r="G440" s="10" t="s">
        <v>1402</v>
      </c>
      <c r="H440" s="84" t="s">
        <v>1402</v>
      </c>
      <c r="I440" s="73"/>
      <c r="J440" s="73"/>
      <c r="K440" s="9"/>
      <c r="L440" s="17"/>
      <c r="M440" s="9"/>
      <c r="N440" s="89"/>
      <c r="O440" s="30"/>
      <c r="P440" s="30"/>
      <c r="Q440" s="30"/>
      <c r="R440" s="30"/>
      <c r="S440" s="30"/>
      <c r="T440" s="30"/>
      <c r="U440" s="30"/>
      <c r="V440" s="30"/>
      <c r="W440" s="30"/>
      <c r="X440" s="30"/>
      <c r="Y440" s="30"/>
      <c r="Z440" s="30"/>
    </row>
    <row r="441">
      <c r="A441" s="10">
        <v>186.0</v>
      </c>
      <c r="B441" s="11" t="s">
        <v>17</v>
      </c>
      <c r="C441" s="9" t="s">
        <v>679</v>
      </c>
      <c r="D441" s="9" t="s">
        <v>707</v>
      </c>
      <c r="E441" s="12" t="s">
        <v>1403</v>
      </c>
      <c r="F441" s="13"/>
      <c r="G441" s="10" t="s">
        <v>709</v>
      </c>
      <c r="H441" s="14" t="s">
        <v>709</v>
      </c>
      <c r="I441" s="73"/>
      <c r="J441" s="73"/>
      <c r="K441" s="9"/>
      <c r="L441" s="17"/>
      <c r="O441" s="30"/>
      <c r="P441" s="30"/>
      <c r="Q441" s="30"/>
      <c r="R441" s="30"/>
      <c r="S441" s="30"/>
      <c r="T441" s="30"/>
      <c r="U441" s="30"/>
      <c r="V441" s="30"/>
      <c r="W441" s="30"/>
      <c r="X441" s="30"/>
      <c r="Y441" s="30"/>
      <c r="Z441" s="30"/>
    </row>
    <row r="442">
      <c r="A442" s="10">
        <v>187.0</v>
      </c>
      <c r="B442" s="11" t="s">
        <v>17</v>
      </c>
      <c r="C442" s="9" t="s">
        <v>679</v>
      </c>
      <c r="D442" s="9" t="s">
        <v>1404</v>
      </c>
      <c r="E442" s="12" t="s">
        <v>1405</v>
      </c>
      <c r="F442" s="13" t="s">
        <v>114</v>
      </c>
      <c r="G442" s="10" t="s">
        <v>1406</v>
      </c>
      <c r="H442" s="84" t="s">
        <v>1406</v>
      </c>
      <c r="I442" s="73"/>
      <c r="J442" s="73"/>
      <c r="K442" s="9"/>
      <c r="L442" s="17"/>
      <c r="M442" s="9"/>
      <c r="N442" s="30"/>
      <c r="O442" s="30"/>
      <c r="P442" s="30"/>
      <c r="Q442" s="30"/>
      <c r="R442" s="30"/>
      <c r="S442" s="30"/>
      <c r="T442" s="30"/>
      <c r="U442" s="30"/>
      <c r="V442" s="30"/>
      <c r="W442" s="30"/>
      <c r="X442" s="30"/>
      <c r="Y442" s="30"/>
      <c r="Z442" s="30"/>
    </row>
    <row r="443">
      <c r="A443" s="10">
        <v>188.0</v>
      </c>
      <c r="B443" s="11" t="s">
        <v>17</v>
      </c>
      <c r="C443" s="9" t="s">
        <v>679</v>
      </c>
      <c r="D443" s="9" t="s">
        <v>1407</v>
      </c>
      <c r="E443" s="12" t="s">
        <v>1408</v>
      </c>
      <c r="F443" s="13" t="s">
        <v>114</v>
      </c>
      <c r="G443" s="10" t="s">
        <v>1409</v>
      </c>
      <c r="H443" s="14" t="s">
        <v>1409</v>
      </c>
      <c r="I443" s="73"/>
      <c r="J443" s="73"/>
      <c r="K443" s="9"/>
      <c r="L443" s="17"/>
      <c r="M443" s="9"/>
      <c r="N443" s="30"/>
      <c r="O443" s="30"/>
      <c r="P443" s="30"/>
      <c r="Q443" s="30"/>
      <c r="R443" s="30"/>
      <c r="S443" s="30"/>
      <c r="T443" s="30"/>
      <c r="U443" s="30"/>
      <c r="V443" s="30"/>
      <c r="W443" s="30"/>
      <c r="X443" s="30"/>
      <c r="Y443" s="30"/>
      <c r="Z443" s="30"/>
    </row>
    <row r="444">
      <c r="A444" s="10">
        <v>189.0</v>
      </c>
      <c r="B444" s="11" t="s">
        <v>17</v>
      </c>
      <c r="C444" s="9" t="s">
        <v>679</v>
      </c>
      <c r="D444" s="9" t="s">
        <v>352</v>
      </c>
      <c r="E444" s="12" t="s">
        <v>1410</v>
      </c>
      <c r="F444" s="13" t="s">
        <v>114</v>
      </c>
      <c r="G444" s="13" t="s">
        <v>1411</v>
      </c>
      <c r="H444" s="14" t="s">
        <v>1411</v>
      </c>
      <c r="I444" s="73"/>
      <c r="J444" s="73"/>
      <c r="K444" s="9"/>
      <c r="L444" s="17"/>
      <c r="M444" s="9"/>
      <c r="N444" s="30"/>
      <c r="O444" s="30"/>
      <c r="P444" s="30"/>
      <c r="Q444" s="30"/>
      <c r="R444" s="30"/>
      <c r="S444" s="30"/>
      <c r="T444" s="30"/>
      <c r="U444" s="30"/>
      <c r="V444" s="30"/>
      <c r="W444" s="30"/>
      <c r="X444" s="30"/>
      <c r="Y444" s="30"/>
      <c r="Z444" s="30"/>
    </row>
    <row r="445">
      <c r="A445" s="10">
        <v>190.0</v>
      </c>
      <c r="B445" s="11" t="s">
        <v>17</v>
      </c>
      <c r="C445" s="9" t="s">
        <v>679</v>
      </c>
      <c r="D445" s="9" t="s">
        <v>701</v>
      </c>
      <c r="E445" s="12" t="s">
        <v>702</v>
      </c>
      <c r="F445" s="34"/>
      <c r="G445" s="13" t="s">
        <v>703</v>
      </c>
      <c r="H445" s="14" t="s">
        <v>703</v>
      </c>
      <c r="I445" s="73"/>
      <c r="J445" s="73"/>
      <c r="K445" s="9"/>
      <c r="L445" s="17"/>
      <c r="M445" s="9"/>
      <c r="N445" s="30"/>
      <c r="O445" s="30"/>
      <c r="P445" s="30"/>
      <c r="Q445" s="30"/>
      <c r="R445" s="30"/>
      <c r="S445" s="30"/>
      <c r="T445" s="30"/>
      <c r="U445" s="30"/>
      <c r="V445" s="30"/>
      <c r="W445" s="30"/>
      <c r="X445" s="30"/>
      <c r="Y445" s="30"/>
      <c r="Z445" s="30"/>
    </row>
    <row r="446">
      <c r="A446" s="10">
        <v>191.0</v>
      </c>
      <c r="B446" s="11" t="s">
        <v>17</v>
      </c>
      <c r="C446" s="9" t="s">
        <v>679</v>
      </c>
      <c r="D446" s="9" t="s">
        <v>1412</v>
      </c>
      <c r="E446" s="12" t="s">
        <v>1413</v>
      </c>
      <c r="F446" s="13" t="s">
        <v>114</v>
      </c>
      <c r="G446" s="13" t="s">
        <v>1414</v>
      </c>
      <c r="H446" s="14" t="s">
        <v>1414</v>
      </c>
      <c r="I446" s="73"/>
      <c r="J446" s="73"/>
      <c r="K446" s="9"/>
      <c r="L446" s="17"/>
      <c r="M446" s="9"/>
      <c r="N446" s="30"/>
      <c r="O446" s="30"/>
      <c r="P446" s="30"/>
      <c r="Q446" s="30"/>
      <c r="R446" s="30"/>
      <c r="S446" s="30"/>
      <c r="T446" s="30"/>
      <c r="U446" s="30"/>
      <c r="V446" s="30"/>
      <c r="W446" s="30"/>
      <c r="X446" s="30"/>
      <c r="Y446" s="30"/>
      <c r="Z446" s="30"/>
    </row>
    <row r="447">
      <c r="A447" s="10">
        <v>192.0</v>
      </c>
      <c r="B447" s="11" t="s">
        <v>17</v>
      </c>
      <c r="C447" s="9" t="s">
        <v>679</v>
      </c>
      <c r="D447" s="9" t="s">
        <v>1415</v>
      </c>
      <c r="E447" s="12" t="s">
        <v>1416</v>
      </c>
      <c r="F447" s="13" t="s">
        <v>114</v>
      </c>
      <c r="G447" s="13" t="s">
        <v>1417</v>
      </c>
      <c r="H447" s="14" t="s">
        <v>1417</v>
      </c>
      <c r="I447" s="73"/>
      <c r="J447" s="73"/>
      <c r="K447" s="9"/>
      <c r="L447" s="17"/>
      <c r="M447" s="9"/>
      <c r="N447" s="30"/>
      <c r="O447" s="30"/>
      <c r="P447" s="30"/>
      <c r="Q447" s="30"/>
      <c r="R447" s="30"/>
      <c r="S447" s="30"/>
      <c r="T447" s="30"/>
      <c r="U447" s="30"/>
      <c r="V447" s="30"/>
      <c r="W447" s="30"/>
      <c r="X447" s="30"/>
      <c r="Y447" s="30"/>
      <c r="Z447" s="30"/>
    </row>
    <row r="448">
      <c r="A448" s="13">
        <v>193.0</v>
      </c>
      <c r="B448" s="13" t="s">
        <v>257</v>
      </c>
      <c r="C448" s="10"/>
      <c r="D448" s="10"/>
      <c r="E448" s="10"/>
      <c r="F448" s="13" t="s">
        <v>114</v>
      </c>
      <c r="G448" s="11"/>
      <c r="H448" s="14" t="s">
        <v>257</v>
      </c>
      <c r="I448" s="74"/>
      <c r="J448" s="73"/>
      <c r="K448" s="9"/>
      <c r="L448" s="17"/>
      <c r="M448" s="9"/>
      <c r="N448" s="30"/>
      <c r="O448" s="30"/>
      <c r="P448" s="30"/>
      <c r="Q448" s="30"/>
      <c r="R448" s="30"/>
      <c r="S448" s="30"/>
      <c r="T448" s="30"/>
      <c r="U448" s="30"/>
      <c r="V448" s="30"/>
      <c r="W448" s="30"/>
      <c r="X448" s="30"/>
      <c r="Y448" s="30"/>
      <c r="Z448" s="30"/>
    </row>
    <row r="449">
      <c r="A449" s="13">
        <v>194.0</v>
      </c>
      <c r="B449" s="13" t="s">
        <v>257</v>
      </c>
      <c r="C449" s="10"/>
      <c r="D449" s="10"/>
      <c r="E449" s="10"/>
      <c r="F449" s="13" t="s">
        <v>114</v>
      </c>
      <c r="G449" s="11"/>
      <c r="H449" s="14" t="s">
        <v>257</v>
      </c>
      <c r="I449" s="74"/>
      <c r="J449" s="73"/>
      <c r="K449" s="9"/>
      <c r="L449" s="17"/>
      <c r="M449" s="9"/>
      <c r="N449" s="30"/>
      <c r="O449" s="30"/>
      <c r="P449" s="30"/>
      <c r="Q449" s="30"/>
      <c r="R449" s="30"/>
      <c r="S449" s="30"/>
      <c r="T449" s="30"/>
      <c r="U449" s="30"/>
      <c r="V449" s="30"/>
      <c r="W449" s="30"/>
      <c r="X449" s="30"/>
      <c r="Y449" s="30"/>
      <c r="Z449" s="30"/>
    </row>
    <row r="450">
      <c r="A450" s="13">
        <v>195.0</v>
      </c>
      <c r="B450" s="13" t="s">
        <v>257</v>
      </c>
      <c r="C450" s="10"/>
      <c r="D450" s="10"/>
      <c r="E450" s="10"/>
      <c r="F450" s="13" t="s">
        <v>114</v>
      </c>
      <c r="G450" s="11"/>
      <c r="H450" s="14" t="s">
        <v>257</v>
      </c>
      <c r="I450" s="74"/>
      <c r="J450" s="73"/>
      <c r="K450" s="9"/>
      <c r="L450" s="17"/>
      <c r="M450" s="9"/>
      <c r="N450" s="30"/>
      <c r="O450" s="30"/>
      <c r="P450" s="30"/>
      <c r="Q450" s="30"/>
      <c r="R450" s="30"/>
      <c r="S450" s="30"/>
      <c r="T450" s="30"/>
      <c r="U450" s="30"/>
      <c r="V450" s="30"/>
      <c r="W450" s="30"/>
      <c r="X450" s="30"/>
      <c r="Y450" s="30"/>
      <c r="Z450" s="30"/>
    </row>
    <row r="451">
      <c r="A451" s="13">
        <v>196.0</v>
      </c>
      <c r="B451" s="13" t="s">
        <v>257</v>
      </c>
      <c r="C451" s="10"/>
      <c r="D451" s="10"/>
      <c r="E451" s="10"/>
      <c r="F451" s="13" t="s">
        <v>114</v>
      </c>
      <c r="G451" s="11"/>
      <c r="H451" s="14" t="s">
        <v>257</v>
      </c>
      <c r="I451" s="74"/>
      <c r="J451" s="73"/>
      <c r="K451" s="9"/>
      <c r="L451" s="17"/>
      <c r="M451" s="9"/>
      <c r="N451" s="30"/>
      <c r="O451" s="30"/>
      <c r="P451" s="30"/>
      <c r="Q451" s="30"/>
      <c r="R451" s="30"/>
      <c r="S451" s="30"/>
      <c r="T451" s="30"/>
      <c r="U451" s="30"/>
      <c r="V451" s="30"/>
      <c r="W451" s="30"/>
      <c r="X451" s="30"/>
      <c r="Y451" s="30"/>
      <c r="Z451" s="30"/>
    </row>
    <row r="452">
      <c r="A452" s="13">
        <v>197.0</v>
      </c>
      <c r="B452" s="13" t="s">
        <v>257</v>
      </c>
      <c r="C452" s="10"/>
      <c r="D452" s="10"/>
      <c r="E452" s="10"/>
      <c r="F452" s="13" t="s">
        <v>114</v>
      </c>
      <c r="G452" s="11"/>
      <c r="H452" s="14" t="s">
        <v>257</v>
      </c>
      <c r="I452" s="74"/>
      <c r="J452" s="73"/>
      <c r="K452" s="9"/>
      <c r="L452" s="17"/>
      <c r="M452" s="9"/>
      <c r="N452" s="30"/>
      <c r="O452" s="30"/>
      <c r="P452" s="30"/>
      <c r="Q452" s="30"/>
      <c r="R452" s="30"/>
      <c r="S452" s="30"/>
      <c r="T452" s="30"/>
      <c r="U452" s="30"/>
      <c r="V452" s="30"/>
      <c r="W452" s="30"/>
      <c r="X452" s="30"/>
      <c r="Y452" s="30"/>
      <c r="Z452" s="30"/>
    </row>
    <row r="453">
      <c r="A453" s="13">
        <v>198.0</v>
      </c>
      <c r="B453" s="13" t="s">
        <v>257</v>
      </c>
      <c r="C453" s="10"/>
      <c r="D453" s="10"/>
      <c r="E453" s="10"/>
      <c r="F453" s="13" t="s">
        <v>114</v>
      </c>
      <c r="G453" s="11"/>
      <c r="H453" s="14" t="s">
        <v>257</v>
      </c>
      <c r="I453" s="74"/>
      <c r="J453" s="73"/>
      <c r="K453" s="9"/>
      <c r="L453" s="17"/>
      <c r="M453" s="9"/>
      <c r="N453" s="30"/>
      <c r="O453" s="30"/>
      <c r="P453" s="30"/>
      <c r="Q453" s="30"/>
      <c r="R453" s="30"/>
      <c r="S453" s="30"/>
      <c r="T453" s="30"/>
      <c r="U453" s="30"/>
      <c r="V453" s="30"/>
      <c r="W453" s="30"/>
      <c r="X453" s="30"/>
      <c r="Y453" s="30"/>
      <c r="Z453" s="30"/>
    </row>
    <row r="454">
      <c r="A454" s="13">
        <v>199.0</v>
      </c>
      <c r="B454" s="13" t="s">
        <v>257</v>
      </c>
      <c r="C454" s="10"/>
      <c r="D454" s="10"/>
      <c r="E454" s="10"/>
      <c r="F454" s="13" t="s">
        <v>114</v>
      </c>
      <c r="G454" s="11"/>
      <c r="H454" s="14" t="s">
        <v>257</v>
      </c>
      <c r="I454" s="74"/>
      <c r="J454" s="73"/>
      <c r="K454" s="9"/>
      <c r="L454" s="17"/>
      <c r="M454" s="9"/>
      <c r="N454" s="30"/>
      <c r="O454" s="30"/>
      <c r="P454" s="30"/>
      <c r="Q454" s="30"/>
      <c r="R454" s="30"/>
      <c r="S454" s="30"/>
      <c r="T454" s="30"/>
      <c r="U454" s="30"/>
      <c r="V454" s="30"/>
      <c r="W454" s="30"/>
      <c r="X454" s="30"/>
      <c r="Y454" s="30"/>
      <c r="Z454" s="30"/>
    </row>
    <row r="455">
      <c r="A455" s="13">
        <v>200.0</v>
      </c>
      <c r="B455" s="13" t="s">
        <v>257</v>
      </c>
      <c r="C455" s="10"/>
      <c r="D455" s="10"/>
      <c r="E455" s="10"/>
      <c r="F455" s="13" t="s">
        <v>114</v>
      </c>
      <c r="G455" s="11"/>
      <c r="H455" s="14" t="s">
        <v>257</v>
      </c>
      <c r="I455" s="74"/>
      <c r="J455" s="73"/>
      <c r="K455" s="9"/>
      <c r="L455" s="17"/>
      <c r="M455" s="9"/>
      <c r="N455" s="30"/>
      <c r="O455" s="30"/>
      <c r="P455" s="30"/>
      <c r="Q455" s="30"/>
      <c r="R455" s="30"/>
      <c r="S455" s="30"/>
      <c r="T455" s="30"/>
      <c r="U455" s="30"/>
      <c r="V455" s="30"/>
      <c r="W455" s="30"/>
      <c r="X455" s="30"/>
      <c r="Y455" s="30"/>
      <c r="Z455" s="30"/>
    </row>
    <row r="456">
      <c r="A456" s="13">
        <v>201.0</v>
      </c>
      <c r="B456" s="13" t="s">
        <v>257</v>
      </c>
      <c r="C456" s="10"/>
      <c r="D456" s="10"/>
      <c r="E456" s="10"/>
      <c r="F456" s="13" t="s">
        <v>114</v>
      </c>
      <c r="G456" s="11"/>
      <c r="H456" s="14" t="s">
        <v>257</v>
      </c>
      <c r="I456" s="74"/>
      <c r="J456" s="73"/>
      <c r="K456" s="9"/>
      <c r="L456" s="17"/>
      <c r="M456" s="9"/>
      <c r="N456" s="30"/>
      <c r="O456" s="30"/>
      <c r="P456" s="30"/>
      <c r="Q456" s="30"/>
      <c r="R456" s="30"/>
      <c r="S456" s="30"/>
      <c r="T456" s="30"/>
      <c r="U456" s="30"/>
      <c r="V456" s="30"/>
      <c r="W456" s="30"/>
      <c r="X456" s="30"/>
      <c r="Y456" s="30"/>
      <c r="Z456" s="30"/>
    </row>
    <row r="457">
      <c r="A457" s="10">
        <v>202.0</v>
      </c>
      <c r="B457" s="11" t="s">
        <v>17</v>
      </c>
      <c r="C457" s="9" t="s">
        <v>495</v>
      </c>
      <c r="D457" s="9" t="s">
        <v>1418</v>
      </c>
      <c r="E457" s="12" t="s">
        <v>1419</v>
      </c>
      <c r="F457" s="19"/>
      <c r="G457" s="13" t="s">
        <v>1420</v>
      </c>
      <c r="H457" s="14" t="s">
        <v>1420</v>
      </c>
      <c r="I457" s="74"/>
      <c r="J457" s="73"/>
      <c r="K457" s="9"/>
      <c r="L457" s="17"/>
      <c r="M457" s="9"/>
      <c r="N457" s="30"/>
      <c r="O457" s="30"/>
      <c r="P457" s="30"/>
      <c r="Q457" s="30"/>
      <c r="R457" s="30"/>
      <c r="S457" s="30"/>
      <c r="T457" s="30"/>
      <c r="U457" s="30"/>
      <c r="V457" s="30"/>
      <c r="W457" s="30"/>
      <c r="X457" s="30"/>
      <c r="Y457" s="30"/>
      <c r="Z457" s="30"/>
    </row>
    <row r="458">
      <c r="A458" s="10">
        <v>203.0</v>
      </c>
      <c r="B458" s="11" t="s">
        <v>17</v>
      </c>
      <c r="C458" s="9" t="s">
        <v>495</v>
      </c>
      <c r="D458" s="9" t="s">
        <v>496</v>
      </c>
      <c r="E458" s="12" t="s">
        <v>497</v>
      </c>
      <c r="F458" s="19"/>
      <c r="G458" s="13" t="s">
        <v>498</v>
      </c>
      <c r="H458" s="14" t="s">
        <v>498</v>
      </c>
      <c r="I458" s="74"/>
      <c r="J458" s="73"/>
      <c r="K458" s="82"/>
      <c r="L458" s="17"/>
      <c r="M458" s="90"/>
      <c r="N458" s="30"/>
      <c r="O458" s="30"/>
      <c r="P458" s="30"/>
      <c r="Q458" s="30"/>
      <c r="R458" s="30"/>
      <c r="S458" s="30"/>
      <c r="T458" s="30"/>
      <c r="U458" s="30"/>
      <c r="V458" s="30"/>
      <c r="W458" s="30"/>
      <c r="X458" s="30"/>
      <c r="Y458" s="30"/>
      <c r="Z458" s="30"/>
    </row>
    <row r="459">
      <c r="A459" s="10">
        <v>204.0</v>
      </c>
      <c r="B459" s="11" t="s">
        <v>17</v>
      </c>
      <c r="C459" s="9" t="s">
        <v>495</v>
      </c>
      <c r="D459" s="9" t="s">
        <v>506</v>
      </c>
      <c r="E459" s="12" t="s">
        <v>507</v>
      </c>
      <c r="F459" s="19"/>
      <c r="G459" s="13" t="s">
        <v>508</v>
      </c>
      <c r="H459" s="14" t="s">
        <v>508</v>
      </c>
      <c r="I459" s="74"/>
      <c r="J459" s="73"/>
      <c r="K459" s="82"/>
      <c r="L459" s="17"/>
      <c r="M459" s="82"/>
      <c r="N459" s="30"/>
      <c r="O459" s="30"/>
      <c r="P459" s="30"/>
      <c r="Q459" s="30"/>
      <c r="R459" s="30"/>
      <c r="S459" s="30"/>
      <c r="T459" s="30"/>
      <c r="U459" s="30"/>
      <c r="V459" s="30"/>
      <c r="W459" s="30"/>
      <c r="X459" s="30"/>
      <c r="Y459" s="30"/>
      <c r="Z459" s="30"/>
    </row>
    <row r="460">
      <c r="A460" s="10">
        <v>205.0</v>
      </c>
      <c r="B460" s="11" t="s">
        <v>17</v>
      </c>
      <c r="C460" s="9" t="s">
        <v>495</v>
      </c>
      <c r="D460" s="9" t="s">
        <v>506</v>
      </c>
      <c r="E460" s="12" t="s">
        <v>507</v>
      </c>
      <c r="F460" s="9"/>
      <c r="G460" s="13" t="s">
        <v>508</v>
      </c>
      <c r="H460" s="84" t="s">
        <v>508</v>
      </c>
      <c r="I460" s="74"/>
      <c r="J460" s="73"/>
      <c r="K460" s="9"/>
      <c r="L460" s="17"/>
      <c r="M460" s="9"/>
      <c r="N460" s="30"/>
      <c r="O460" s="30"/>
      <c r="P460" s="30"/>
      <c r="Q460" s="30"/>
      <c r="R460" s="30"/>
      <c r="S460" s="30"/>
      <c r="T460" s="30"/>
      <c r="U460" s="30"/>
      <c r="V460" s="30"/>
      <c r="W460" s="30"/>
      <c r="X460" s="30"/>
      <c r="Y460" s="30"/>
      <c r="Z460" s="30"/>
    </row>
    <row r="461">
      <c r="A461" s="10">
        <v>206.0</v>
      </c>
      <c r="B461" s="11" t="s">
        <v>17</v>
      </c>
      <c r="C461" s="9" t="s">
        <v>495</v>
      </c>
      <c r="D461" s="9" t="s">
        <v>506</v>
      </c>
      <c r="E461" s="12" t="s">
        <v>507</v>
      </c>
      <c r="F461" s="9"/>
      <c r="G461" s="10" t="s">
        <v>508</v>
      </c>
      <c r="H461" s="14" t="s">
        <v>508</v>
      </c>
      <c r="I461" s="74"/>
      <c r="J461" s="73"/>
      <c r="K461" s="9"/>
      <c r="L461" s="17"/>
      <c r="M461" s="9"/>
      <c r="N461" s="30"/>
      <c r="O461" s="30"/>
      <c r="P461" s="30"/>
      <c r="Q461" s="30"/>
      <c r="R461" s="30"/>
      <c r="S461" s="30"/>
      <c r="T461" s="30"/>
      <c r="U461" s="30"/>
      <c r="V461" s="30"/>
      <c r="W461" s="30"/>
      <c r="X461" s="30"/>
      <c r="Y461" s="30"/>
      <c r="Z461" s="30"/>
    </row>
    <row r="462">
      <c r="A462" s="10">
        <v>207.0</v>
      </c>
      <c r="B462" s="11" t="s">
        <v>17</v>
      </c>
      <c r="C462" s="9" t="s">
        <v>495</v>
      </c>
      <c r="D462" s="9" t="s">
        <v>1421</v>
      </c>
      <c r="E462" s="12" t="s">
        <v>1422</v>
      </c>
      <c r="F462" s="13" t="s">
        <v>114</v>
      </c>
      <c r="G462" s="13" t="s">
        <v>1423</v>
      </c>
      <c r="H462" s="14" t="s">
        <v>1423</v>
      </c>
      <c r="I462" s="73"/>
      <c r="J462" s="73"/>
      <c r="K462" s="9"/>
      <c r="L462" s="17"/>
      <c r="M462" s="30"/>
      <c r="N462" s="30"/>
      <c r="O462" s="30"/>
      <c r="P462" s="30"/>
      <c r="Q462" s="30"/>
      <c r="R462" s="30"/>
      <c r="S462" s="30"/>
      <c r="T462" s="30"/>
      <c r="U462" s="30"/>
      <c r="V462" s="30"/>
      <c r="W462" s="30"/>
      <c r="X462" s="30"/>
      <c r="Y462" s="30"/>
      <c r="Z462" s="30"/>
    </row>
    <row r="463">
      <c r="A463" s="10">
        <v>208.0</v>
      </c>
      <c r="B463" s="11" t="s">
        <v>17</v>
      </c>
      <c r="C463" s="9" t="s">
        <v>495</v>
      </c>
      <c r="D463" s="9" t="s">
        <v>1424</v>
      </c>
      <c r="E463" s="12" t="s">
        <v>1425</v>
      </c>
      <c r="F463" s="13" t="s">
        <v>114</v>
      </c>
      <c r="G463" s="10" t="s">
        <v>1426</v>
      </c>
      <c r="H463" s="84" t="s">
        <v>1426</v>
      </c>
      <c r="I463" s="73"/>
      <c r="J463" s="73"/>
      <c r="K463" s="9"/>
      <c r="L463" s="17"/>
      <c r="M463" s="30"/>
      <c r="N463" s="30"/>
      <c r="O463" s="30"/>
      <c r="P463" s="30"/>
      <c r="Q463" s="30"/>
      <c r="R463" s="30"/>
      <c r="S463" s="30"/>
      <c r="T463" s="30"/>
      <c r="U463" s="30"/>
      <c r="V463" s="30"/>
      <c r="W463" s="30"/>
      <c r="X463" s="30"/>
      <c r="Y463" s="30"/>
      <c r="Z463" s="30"/>
    </row>
    <row r="464">
      <c r="A464" s="10">
        <v>209.0</v>
      </c>
      <c r="B464" s="11" t="s">
        <v>17</v>
      </c>
      <c r="C464" s="9" t="s">
        <v>395</v>
      </c>
      <c r="D464" s="9" t="s">
        <v>1427</v>
      </c>
      <c r="E464" s="12" t="s">
        <v>1428</v>
      </c>
      <c r="F464" s="13"/>
      <c r="G464" s="10" t="s">
        <v>1429</v>
      </c>
      <c r="H464" s="84" t="s">
        <v>1429</v>
      </c>
      <c r="I464" s="73"/>
      <c r="J464" s="73"/>
      <c r="K464" s="9"/>
      <c r="L464" s="17"/>
      <c r="M464" s="30"/>
      <c r="N464" s="30"/>
      <c r="O464" s="30"/>
      <c r="P464" s="30"/>
      <c r="Q464" s="30"/>
      <c r="R464" s="30"/>
      <c r="S464" s="30"/>
      <c r="T464" s="30"/>
      <c r="U464" s="30"/>
      <c r="V464" s="30"/>
      <c r="W464" s="30"/>
      <c r="X464" s="30"/>
      <c r="Y464" s="30"/>
      <c r="Z464" s="30"/>
    </row>
    <row r="465">
      <c r="A465" s="10">
        <v>210.0</v>
      </c>
      <c r="B465" s="11" t="s">
        <v>17</v>
      </c>
      <c r="C465" s="9" t="s">
        <v>395</v>
      </c>
      <c r="D465" s="9" t="s">
        <v>506</v>
      </c>
      <c r="E465" s="12" t="s">
        <v>1430</v>
      </c>
      <c r="F465" s="13" t="s">
        <v>114</v>
      </c>
      <c r="G465" s="13" t="s">
        <v>1431</v>
      </c>
      <c r="H465" s="14" t="s">
        <v>1431</v>
      </c>
      <c r="I465" s="73"/>
      <c r="J465" s="73"/>
      <c r="K465" s="9"/>
      <c r="L465" s="17"/>
      <c r="N465" s="30"/>
      <c r="O465" s="30"/>
      <c r="P465" s="30"/>
      <c r="Q465" s="30"/>
      <c r="R465" s="30"/>
      <c r="S465" s="30"/>
      <c r="T465" s="30"/>
      <c r="U465" s="30"/>
      <c r="V465" s="30"/>
      <c r="W465" s="30"/>
      <c r="X465" s="30"/>
      <c r="Y465" s="30"/>
      <c r="Z465" s="30"/>
    </row>
    <row r="466">
      <c r="A466" s="10">
        <v>211.0</v>
      </c>
      <c r="B466" s="11" t="s">
        <v>17</v>
      </c>
      <c r="C466" s="9" t="s">
        <v>395</v>
      </c>
      <c r="D466" s="9" t="s">
        <v>1432</v>
      </c>
      <c r="E466" s="12" t="s">
        <v>1433</v>
      </c>
      <c r="F466" s="13" t="s">
        <v>114</v>
      </c>
      <c r="G466" s="10" t="s">
        <v>1434</v>
      </c>
      <c r="H466" s="84" t="s">
        <v>1434</v>
      </c>
      <c r="I466" s="73"/>
      <c r="J466" s="73"/>
      <c r="K466" s="9"/>
      <c r="L466" s="17"/>
      <c r="M466" s="30"/>
      <c r="N466" s="30"/>
      <c r="O466" s="30"/>
      <c r="P466" s="30"/>
      <c r="Q466" s="30"/>
      <c r="R466" s="30"/>
      <c r="S466" s="30"/>
      <c r="T466" s="30"/>
      <c r="U466" s="30"/>
      <c r="V466" s="30"/>
      <c r="W466" s="30"/>
      <c r="X466" s="30"/>
      <c r="Y466" s="30"/>
      <c r="Z466" s="30"/>
    </row>
    <row r="467">
      <c r="A467" s="10">
        <v>212.0</v>
      </c>
      <c r="B467" s="11" t="s">
        <v>17</v>
      </c>
      <c r="C467" s="9" t="s">
        <v>395</v>
      </c>
      <c r="D467" s="9" t="s">
        <v>396</v>
      </c>
      <c r="E467" s="12" t="s">
        <v>397</v>
      </c>
      <c r="F467" s="13"/>
      <c r="G467" s="13" t="s">
        <v>398</v>
      </c>
      <c r="H467" s="14" t="s">
        <v>398</v>
      </c>
      <c r="I467" s="73"/>
      <c r="J467" s="73"/>
      <c r="K467" s="9"/>
      <c r="L467" s="17"/>
      <c r="M467" s="30"/>
      <c r="N467" s="30"/>
      <c r="O467" s="30"/>
      <c r="P467" s="30"/>
      <c r="Q467" s="30"/>
      <c r="R467" s="30"/>
      <c r="S467" s="30"/>
      <c r="T467" s="30"/>
      <c r="U467" s="30"/>
      <c r="V467" s="30"/>
      <c r="W467" s="30"/>
      <c r="X467" s="30"/>
      <c r="Y467" s="30"/>
      <c r="Z467" s="30"/>
    </row>
    <row r="468">
      <c r="A468" s="10">
        <v>213.0</v>
      </c>
      <c r="B468" s="11" t="s">
        <v>17</v>
      </c>
      <c r="C468" s="9" t="s">
        <v>395</v>
      </c>
      <c r="D468" s="9" t="s">
        <v>1435</v>
      </c>
      <c r="E468" s="12" t="s">
        <v>1436</v>
      </c>
      <c r="F468" s="13" t="s">
        <v>114</v>
      </c>
      <c r="G468" s="10" t="s">
        <v>1437</v>
      </c>
      <c r="H468" s="84" t="s">
        <v>1437</v>
      </c>
      <c r="I468" s="73"/>
      <c r="J468" s="73"/>
      <c r="K468" s="9"/>
      <c r="L468" s="17"/>
      <c r="M468" s="30"/>
      <c r="N468" s="30"/>
      <c r="O468" s="30"/>
      <c r="P468" s="30"/>
      <c r="Q468" s="30"/>
      <c r="R468" s="30"/>
      <c r="S468" s="30"/>
      <c r="T468" s="30"/>
      <c r="U468" s="30"/>
      <c r="V468" s="30"/>
      <c r="W468" s="30"/>
      <c r="X468" s="30"/>
      <c r="Y468" s="30"/>
      <c r="Z468" s="30"/>
    </row>
    <row r="469">
      <c r="A469" s="10">
        <v>214.0</v>
      </c>
      <c r="B469" s="11" t="s">
        <v>17</v>
      </c>
      <c r="C469" s="9" t="s">
        <v>395</v>
      </c>
      <c r="D469" s="9" t="s">
        <v>1438</v>
      </c>
      <c r="E469" s="12" t="s">
        <v>1439</v>
      </c>
      <c r="F469" s="13" t="s">
        <v>114</v>
      </c>
      <c r="G469" s="10" t="s">
        <v>1440</v>
      </c>
      <c r="H469" s="84" t="s">
        <v>1440</v>
      </c>
      <c r="I469" s="73"/>
      <c r="J469" s="73"/>
      <c r="K469" s="9"/>
      <c r="L469" s="17"/>
      <c r="M469" s="30"/>
      <c r="N469" s="30"/>
      <c r="O469" s="30"/>
      <c r="P469" s="30"/>
      <c r="Q469" s="30"/>
      <c r="R469" s="30"/>
      <c r="S469" s="30"/>
      <c r="T469" s="30"/>
      <c r="U469" s="30"/>
      <c r="V469" s="30"/>
      <c r="W469" s="30"/>
      <c r="X469" s="30"/>
      <c r="Y469" s="30"/>
      <c r="Z469" s="30"/>
    </row>
    <row r="470">
      <c r="A470" s="10">
        <v>215.0</v>
      </c>
      <c r="B470" s="11" t="s">
        <v>17</v>
      </c>
      <c r="C470" s="9" t="s">
        <v>395</v>
      </c>
      <c r="D470" s="9" t="s">
        <v>1441</v>
      </c>
      <c r="E470" s="12" t="s">
        <v>1442</v>
      </c>
      <c r="F470" s="13" t="s">
        <v>114</v>
      </c>
      <c r="G470" s="10" t="s">
        <v>1443</v>
      </c>
      <c r="H470" s="84" t="s">
        <v>1443</v>
      </c>
      <c r="I470" s="73"/>
      <c r="J470" s="73"/>
      <c r="K470" s="9"/>
      <c r="L470" s="17"/>
      <c r="M470" s="30"/>
      <c r="N470" s="30"/>
      <c r="O470" s="30"/>
      <c r="P470" s="30"/>
      <c r="Q470" s="30"/>
      <c r="R470" s="30"/>
      <c r="S470" s="30"/>
      <c r="T470" s="30"/>
      <c r="U470" s="30"/>
      <c r="V470" s="30"/>
      <c r="W470" s="30"/>
      <c r="X470" s="30"/>
      <c r="Y470" s="30"/>
      <c r="Z470" s="30"/>
    </row>
    <row r="471">
      <c r="A471" s="10">
        <v>216.0</v>
      </c>
      <c r="B471" s="11" t="s">
        <v>17</v>
      </c>
      <c r="C471" s="9" t="s">
        <v>395</v>
      </c>
      <c r="D471" s="9" t="s">
        <v>1444</v>
      </c>
      <c r="E471" s="12" t="s">
        <v>1445</v>
      </c>
      <c r="F471" s="13" t="s">
        <v>114</v>
      </c>
      <c r="G471" s="10" t="s">
        <v>1446</v>
      </c>
      <c r="H471" s="84" t="s">
        <v>1446</v>
      </c>
      <c r="I471" s="73"/>
      <c r="J471" s="73"/>
      <c r="K471" s="9"/>
      <c r="L471" s="17"/>
      <c r="M471" s="30"/>
      <c r="N471" s="30"/>
      <c r="O471" s="30"/>
      <c r="P471" s="30"/>
      <c r="Q471" s="30"/>
      <c r="R471" s="30"/>
      <c r="S471" s="30"/>
      <c r="T471" s="30"/>
      <c r="U471" s="30"/>
      <c r="V471" s="30"/>
      <c r="W471" s="30"/>
      <c r="X471" s="30"/>
      <c r="Y471" s="30"/>
      <c r="Z471" s="30"/>
    </row>
    <row r="472">
      <c r="A472" s="10">
        <v>217.0</v>
      </c>
      <c r="B472" s="11" t="s">
        <v>17</v>
      </c>
      <c r="C472" s="9" t="s">
        <v>395</v>
      </c>
      <c r="D472" s="9" t="s">
        <v>1447</v>
      </c>
      <c r="E472" s="12" t="s">
        <v>1448</v>
      </c>
      <c r="F472" s="13" t="s">
        <v>114</v>
      </c>
      <c r="G472" s="10" t="s">
        <v>1449</v>
      </c>
      <c r="H472" s="84" t="s">
        <v>1449</v>
      </c>
      <c r="I472" s="73"/>
      <c r="J472" s="73"/>
      <c r="K472" s="9"/>
      <c r="L472" s="17"/>
      <c r="M472" s="30"/>
      <c r="N472" s="30"/>
      <c r="O472" s="30"/>
      <c r="P472" s="30"/>
      <c r="Q472" s="30"/>
      <c r="R472" s="30"/>
      <c r="S472" s="30"/>
      <c r="T472" s="30"/>
      <c r="U472" s="30"/>
      <c r="V472" s="30"/>
      <c r="W472" s="30"/>
      <c r="X472" s="30"/>
      <c r="Y472" s="30"/>
      <c r="Z472" s="30"/>
    </row>
    <row r="473">
      <c r="A473" s="10">
        <v>218.0</v>
      </c>
      <c r="B473" s="11" t="s">
        <v>17</v>
      </c>
      <c r="C473" s="9" t="s">
        <v>959</v>
      </c>
      <c r="D473" s="9" t="s">
        <v>960</v>
      </c>
      <c r="E473" s="12" t="s">
        <v>962</v>
      </c>
      <c r="F473" s="19"/>
      <c r="G473" s="13" t="s">
        <v>963</v>
      </c>
      <c r="H473" s="14" t="s">
        <v>963</v>
      </c>
      <c r="I473" s="74"/>
      <c r="J473" s="73"/>
      <c r="K473" s="82"/>
      <c r="L473" s="17"/>
      <c r="M473" s="91"/>
      <c r="N473" s="30"/>
      <c r="O473" s="30"/>
      <c r="P473" s="30"/>
      <c r="Q473" s="30"/>
      <c r="R473" s="30"/>
      <c r="S473" s="30"/>
      <c r="T473" s="30"/>
      <c r="U473" s="30"/>
      <c r="V473" s="30"/>
      <c r="W473" s="30"/>
      <c r="X473" s="30"/>
      <c r="Y473" s="30"/>
      <c r="Z473" s="30"/>
    </row>
    <row r="474">
      <c r="A474" s="10">
        <v>219.0</v>
      </c>
      <c r="B474" s="11" t="s">
        <v>17</v>
      </c>
      <c r="C474" s="9" t="s">
        <v>959</v>
      </c>
      <c r="D474" s="9" t="s">
        <v>1450</v>
      </c>
      <c r="E474" s="12" t="s">
        <v>1451</v>
      </c>
      <c r="F474" s="19"/>
      <c r="G474" s="10" t="s">
        <v>1452</v>
      </c>
      <c r="H474" s="84" t="s">
        <v>1452</v>
      </c>
      <c r="I474" s="74"/>
      <c r="J474" s="73"/>
      <c r="K474" s="9"/>
      <c r="L474" s="17"/>
      <c r="M474" s="9"/>
      <c r="N474" s="30"/>
      <c r="O474" s="30"/>
      <c r="P474" s="30"/>
      <c r="Q474" s="30"/>
      <c r="R474" s="30"/>
      <c r="S474" s="30"/>
      <c r="T474" s="30"/>
      <c r="U474" s="30"/>
      <c r="V474" s="30"/>
      <c r="W474" s="30"/>
      <c r="X474" s="30"/>
      <c r="Y474" s="30"/>
      <c r="Z474" s="30"/>
    </row>
    <row r="475">
      <c r="A475" s="10">
        <v>220.0</v>
      </c>
      <c r="B475" s="11" t="s">
        <v>17</v>
      </c>
      <c r="C475" s="9" t="s">
        <v>959</v>
      </c>
      <c r="D475" s="9" t="s">
        <v>1450</v>
      </c>
      <c r="E475" s="12" t="s">
        <v>1451</v>
      </c>
      <c r="F475" s="9"/>
      <c r="G475" s="13" t="s">
        <v>1452</v>
      </c>
      <c r="H475" s="14" t="s">
        <v>1452</v>
      </c>
      <c r="I475" s="74"/>
      <c r="J475" s="73"/>
      <c r="K475" s="9"/>
      <c r="L475" s="17"/>
      <c r="M475" s="9"/>
      <c r="N475" s="30"/>
      <c r="O475" s="30"/>
      <c r="P475" s="30"/>
      <c r="Q475" s="30"/>
      <c r="R475" s="30"/>
      <c r="S475" s="30"/>
      <c r="T475" s="30"/>
      <c r="U475" s="30"/>
      <c r="V475" s="30"/>
      <c r="W475" s="30"/>
      <c r="X475" s="30"/>
      <c r="Y475" s="30"/>
      <c r="Z475" s="30"/>
    </row>
    <row r="476">
      <c r="A476" s="10">
        <v>221.0</v>
      </c>
      <c r="B476" s="11" t="s">
        <v>17</v>
      </c>
      <c r="C476" s="9" t="s">
        <v>959</v>
      </c>
      <c r="D476" s="9" t="s">
        <v>1453</v>
      </c>
      <c r="E476" s="12" t="s">
        <v>1454</v>
      </c>
      <c r="F476" s="13" t="s">
        <v>114</v>
      </c>
      <c r="G476" s="10" t="s">
        <v>1455</v>
      </c>
      <c r="H476" s="84" t="s">
        <v>1455</v>
      </c>
      <c r="I476" s="73"/>
      <c r="J476" s="73"/>
      <c r="K476" s="9"/>
      <c r="L476" s="17"/>
      <c r="M476" s="9"/>
      <c r="N476" s="9"/>
      <c r="O476" s="30"/>
      <c r="P476" s="30"/>
      <c r="Q476" s="30"/>
      <c r="R476" s="30"/>
      <c r="S476" s="30"/>
      <c r="T476" s="30"/>
      <c r="U476" s="30"/>
      <c r="V476" s="30"/>
      <c r="W476" s="30"/>
      <c r="X476" s="30"/>
      <c r="Y476" s="30"/>
      <c r="Z476" s="30"/>
    </row>
    <row r="477">
      <c r="A477" s="10">
        <v>222.0</v>
      </c>
      <c r="B477" s="11" t="s">
        <v>17</v>
      </c>
      <c r="C477" s="9" t="s">
        <v>959</v>
      </c>
      <c r="D477" s="9" t="s">
        <v>960</v>
      </c>
      <c r="E477" s="12" t="s">
        <v>962</v>
      </c>
      <c r="F477" s="9"/>
      <c r="G477" s="9" t="s">
        <v>963</v>
      </c>
      <c r="H477" s="5" t="s">
        <v>963</v>
      </c>
      <c r="I477" s="74"/>
      <c r="J477" s="73"/>
      <c r="K477" s="9"/>
      <c r="L477" s="17"/>
      <c r="M477" s="9"/>
      <c r="N477" s="30"/>
      <c r="O477" s="30"/>
      <c r="P477" s="30"/>
      <c r="Q477" s="30"/>
      <c r="R477" s="30"/>
      <c r="S477" s="30"/>
      <c r="T477" s="30"/>
      <c r="U477" s="30"/>
      <c r="V477" s="30"/>
      <c r="W477" s="30"/>
      <c r="X477" s="30"/>
      <c r="Y477" s="30"/>
      <c r="Z477" s="30"/>
    </row>
    <row r="478">
      <c r="A478" s="10">
        <v>223.0</v>
      </c>
      <c r="B478" s="11" t="s">
        <v>17</v>
      </c>
      <c r="C478" s="10" t="s">
        <v>959</v>
      </c>
      <c r="D478" s="10" t="s">
        <v>1450</v>
      </c>
      <c r="E478" s="12" t="s">
        <v>1451</v>
      </c>
      <c r="F478" s="9"/>
      <c r="G478" s="9" t="s">
        <v>1452</v>
      </c>
      <c r="H478" s="5" t="s">
        <v>1452</v>
      </c>
      <c r="I478" s="74"/>
      <c r="J478" s="73"/>
      <c r="K478" s="9"/>
      <c r="L478" s="17"/>
      <c r="M478" s="9"/>
      <c r="N478" s="30"/>
      <c r="O478" s="30"/>
      <c r="P478" s="30"/>
      <c r="Q478" s="30"/>
      <c r="R478" s="30"/>
      <c r="S478" s="30"/>
      <c r="T478" s="30"/>
      <c r="U478" s="30"/>
      <c r="V478" s="30"/>
      <c r="W478" s="30"/>
      <c r="X478" s="30"/>
      <c r="Y478" s="30"/>
      <c r="Z478" s="30"/>
    </row>
    <row r="479">
      <c r="A479" s="10">
        <v>224.0</v>
      </c>
      <c r="B479" s="13" t="s">
        <v>17</v>
      </c>
      <c r="C479" s="9" t="s">
        <v>643</v>
      </c>
      <c r="D479" s="9" t="s">
        <v>1239</v>
      </c>
      <c r="E479" s="12" t="s">
        <v>1237</v>
      </c>
      <c r="F479" s="9"/>
      <c r="G479" s="10" t="s">
        <v>1240</v>
      </c>
      <c r="H479" s="5" t="s">
        <v>1240</v>
      </c>
      <c r="I479" s="74"/>
      <c r="J479" s="92"/>
      <c r="K479" s="30"/>
      <c r="L479" s="17"/>
      <c r="M479" s="30"/>
      <c r="N479" s="30"/>
      <c r="O479" s="30"/>
      <c r="P479" s="30"/>
      <c r="Q479" s="30"/>
      <c r="R479" s="30"/>
      <c r="S479" s="30"/>
      <c r="T479" s="30"/>
      <c r="U479" s="30"/>
      <c r="V479" s="30"/>
      <c r="W479" s="30"/>
      <c r="X479" s="30"/>
      <c r="Y479" s="30"/>
      <c r="Z479" s="30"/>
    </row>
    <row r="480">
      <c r="A480" s="10">
        <v>225.0</v>
      </c>
      <c r="B480" s="13" t="s">
        <v>125</v>
      </c>
      <c r="C480" s="10" t="s">
        <v>133</v>
      </c>
      <c r="D480" s="10" t="s">
        <v>1456</v>
      </c>
      <c r="E480" s="21" t="s">
        <v>1457</v>
      </c>
      <c r="F480" s="19"/>
      <c r="G480" s="13" t="s">
        <v>1458</v>
      </c>
      <c r="H480" s="31" t="s">
        <v>1458</v>
      </c>
      <c r="I480" s="74"/>
      <c r="J480" s="92"/>
      <c r="K480" s="30"/>
      <c r="L480" s="17"/>
      <c r="M480" s="30"/>
      <c r="N480" s="30"/>
      <c r="O480" s="30"/>
      <c r="P480" s="30"/>
      <c r="Q480" s="30"/>
      <c r="R480" s="30"/>
      <c r="S480" s="30"/>
      <c r="T480" s="30"/>
      <c r="U480" s="30"/>
      <c r="V480" s="30"/>
      <c r="W480" s="30"/>
      <c r="X480" s="30"/>
      <c r="Y480" s="30"/>
      <c r="Z480" s="30"/>
    </row>
    <row r="481">
      <c r="A481" s="10">
        <v>226.0</v>
      </c>
      <c r="B481" s="13" t="s">
        <v>17</v>
      </c>
      <c r="C481" s="9" t="s">
        <v>18</v>
      </c>
      <c r="D481" s="9" t="s">
        <v>57</v>
      </c>
      <c r="E481" s="12" t="s">
        <v>58</v>
      </c>
      <c r="F481" s="19"/>
      <c r="G481" s="9" t="s">
        <v>59</v>
      </c>
      <c r="H481" s="5" t="s">
        <v>59</v>
      </c>
      <c r="I481" s="74"/>
      <c r="J481" s="92"/>
      <c r="K481" s="30"/>
      <c r="L481" s="17"/>
      <c r="M481" s="9"/>
      <c r="N481" s="30"/>
      <c r="O481" s="30"/>
      <c r="P481" s="30"/>
      <c r="Q481" s="30"/>
      <c r="R481" s="30"/>
      <c r="S481" s="30"/>
      <c r="T481" s="30"/>
      <c r="U481" s="30"/>
      <c r="V481" s="30"/>
      <c r="W481" s="30"/>
      <c r="X481" s="30"/>
      <c r="Y481" s="30"/>
      <c r="Z481" s="30"/>
    </row>
    <row r="482">
      <c r="A482" s="10">
        <v>227.0</v>
      </c>
      <c r="B482" s="13" t="s">
        <v>17</v>
      </c>
      <c r="C482" s="9" t="s">
        <v>18</v>
      </c>
      <c r="D482" s="9" t="s">
        <v>57</v>
      </c>
      <c r="E482" s="12" t="s">
        <v>58</v>
      </c>
      <c r="F482" s="19"/>
      <c r="G482" s="9" t="s">
        <v>59</v>
      </c>
      <c r="H482" s="5" t="s">
        <v>59</v>
      </c>
      <c r="I482" s="74"/>
      <c r="J482" s="92"/>
      <c r="K482" s="30"/>
      <c r="L482" s="17"/>
      <c r="M482" s="9"/>
      <c r="N482" s="30"/>
      <c r="O482" s="30"/>
      <c r="P482" s="30"/>
      <c r="Q482" s="30"/>
      <c r="R482" s="30"/>
      <c r="S482" s="30"/>
      <c r="T482" s="30"/>
      <c r="U482" s="30"/>
      <c r="V482" s="30"/>
      <c r="W482" s="30"/>
      <c r="X482" s="30"/>
      <c r="Y482" s="30"/>
      <c r="Z482" s="30"/>
    </row>
    <row r="483">
      <c r="A483" s="10">
        <v>228.0</v>
      </c>
      <c r="B483" s="11" t="s">
        <v>17</v>
      </c>
      <c r="C483" s="9" t="s">
        <v>18</v>
      </c>
      <c r="D483" s="9" t="s">
        <v>1309</v>
      </c>
      <c r="E483" s="12" t="s">
        <v>1310</v>
      </c>
      <c r="F483" s="9"/>
      <c r="G483" s="10" t="s">
        <v>1311</v>
      </c>
      <c r="H483" s="5" t="s">
        <v>1311</v>
      </c>
      <c r="I483" s="74"/>
      <c r="J483" s="92"/>
      <c r="K483" s="30"/>
      <c r="L483" s="17"/>
      <c r="M483" s="9"/>
      <c r="N483" s="30"/>
      <c r="O483" s="30"/>
      <c r="P483" s="30"/>
      <c r="Q483" s="30"/>
      <c r="R483" s="30"/>
      <c r="S483" s="30"/>
      <c r="T483" s="30"/>
      <c r="U483" s="30"/>
      <c r="V483" s="30"/>
      <c r="W483" s="30"/>
      <c r="X483" s="30"/>
      <c r="Y483" s="30"/>
      <c r="Z483" s="30"/>
    </row>
    <row r="484">
      <c r="A484" s="10">
        <v>229.0</v>
      </c>
      <c r="B484" s="13" t="s">
        <v>17</v>
      </c>
      <c r="C484" s="10" t="s">
        <v>29</v>
      </c>
      <c r="D484" s="10" t="s">
        <v>36</v>
      </c>
      <c r="E484" s="21" t="s">
        <v>37</v>
      </c>
      <c r="F484" s="13"/>
      <c r="G484" s="13" t="s">
        <v>38</v>
      </c>
      <c r="H484" s="14" t="s">
        <v>38</v>
      </c>
      <c r="I484" s="74"/>
      <c r="J484" s="92"/>
      <c r="K484" s="30"/>
      <c r="L484" s="17"/>
      <c r="M484" s="9"/>
      <c r="N484" s="30"/>
      <c r="O484" s="30"/>
      <c r="P484" s="30"/>
      <c r="Q484" s="30"/>
      <c r="R484" s="30"/>
      <c r="S484" s="30"/>
      <c r="T484" s="30"/>
      <c r="U484" s="30"/>
      <c r="V484" s="30"/>
      <c r="W484" s="30"/>
      <c r="X484" s="30"/>
      <c r="Y484" s="30"/>
      <c r="Z484" s="30"/>
    </row>
    <row r="485">
      <c r="A485" s="10">
        <v>230.0</v>
      </c>
      <c r="B485" s="11" t="s">
        <v>17</v>
      </c>
      <c r="C485" s="9" t="s">
        <v>18</v>
      </c>
      <c r="D485" s="9" t="s">
        <v>438</v>
      </c>
      <c r="E485" s="12" t="s">
        <v>439</v>
      </c>
      <c r="F485" s="13"/>
      <c r="G485" s="10" t="s">
        <v>440</v>
      </c>
      <c r="H485" s="5" t="s">
        <v>440</v>
      </c>
      <c r="I485" s="74"/>
      <c r="J485" s="92"/>
      <c r="K485" s="30"/>
      <c r="L485" s="17"/>
      <c r="M485" s="9"/>
      <c r="N485" s="30"/>
      <c r="O485" s="30"/>
      <c r="P485" s="30"/>
      <c r="Q485" s="30"/>
      <c r="R485" s="30"/>
      <c r="S485" s="30"/>
      <c r="T485" s="30"/>
      <c r="U485" s="30"/>
      <c r="V485" s="30"/>
      <c r="W485" s="30"/>
      <c r="X485" s="30"/>
      <c r="Y485" s="30"/>
      <c r="Z485" s="30"/>
    </row>
    <row r="486">
      <c r="A486" s="10">
        <v>231.0</v>
      </c>
      <c r="B486" s="11" t="s">
        <v>17</v>
      </c>
      <c r="C486" s="9" t="s">
        <v>18</v>
      </c>
      <c r="D486" s="9" t="s">
        <v>1309</v>
      </c>
      <c r="E486" s="12" t="s">
        <v>1310</v>
      </c>
      <c r="F486" s="9"/>
      <c r="G486" s="10" t="s">
        <v>1311</v>
      </c>
      <c r="H486" s="5" t="s">
        <v>1311</v>
      </c>
      <c r="I486" s="74"/>
      <c r="J486" s="92"/>
      <c r="K486" s="30"/>
      <c r="L486" s="17"/>
      <c r="M486" s="9"/>
      <c r="N486" s="30"/>
      <c r="O486" s="30"/>
      <c r="P486" s="30"/>
      <c r="Q486" s="30"/>
      <c r="R486" s="30"/>
      <c r="S486" s="30"/>
      <c r="T486" s="30"/>
      <c r="U486" s="30"/>
      <c r="V486" s="30"/>
      <c r="W486" s="30"/>
      <c r="X486" s="30"/>
      <c r="Y486" s="30"/>
      <c r="Z486" s="30"/>
    </row>
    <row r="487">
      <c r="A487" s="10">
        <v>232.0</v>
      </c>
      <c r="B487" s="13" t="s">
        <v>17</v>
      </c>
      <c r="C487" s="9" t="s">
        <v>18</v>
      </c>
      <c r="D487" s="9" t="s">
        <v>57</v>
      </c>
      <c r="E487" s="12" t="s">
        <v>58</v>
      </c>
      <c r="F487" s="19"/>
      <c r="G487" s="9" t="s">
        <v>59</v>
      </c>
      <c r="H487" s="5" t="s">
        <v>59</v>
      </c>
      <c r="I487" s="74"/>
      <c r="J487" s="92"/>
      <c r="K487" s="30"/>
      <c r="L487" s="17"/>
      <c r="M487" s="9"/>
      <c r="N487" s="30"/>
      <c r="O487" s="30"/>
      <c r="P487" s="30"/>
      <c r="Q487" s="30"/>
      <c r="R487" s="30"/>
      <c r="S487" s="30"/>
      <c r="T487" s="30"/>
      <c r="U487" s="30"/>
      <c r="V487" s="30"/>
      <c r="W487" s="30"/>
      <c r="X487" s="30"/>
      <c r="Y487" s="30"/>
      <c r="Z487" s="30"/>
    </row>
    <row r="488">
      <c r="A488" s="10">
        <v>233.0</v>
      </c>
      <c r="B488" s="13" t="s">
        <v>17</v>
      </c>
      <c r="C488" s="9" t="s">
        <v>18</v>
      </c>
      <c r="D488" s="9" t="s">
        <v>57</v>
      </c>
      <c r="E488" s="12" t="s">
        <v>58</v>
      </c>
      <c r="F488" s="19"/>
      <c r="G488" s="9" t="s">
        <v>59</v>
      </c>
      <c r="H488" s="5" t="s">
        <v>59</v>
      </c>
      <c r="I488" s="74"/>
      <c r="J488" s="92"/>
      <c r="K488" s="30"/>
      <c r="L488" s="17"/>
      <c r="M488" s="9"/>
      <c r="N488" s="30"/>
      <c r="O488" s="30"/>
      <c r="P488" s="30"/>
      <c r="Q488" s="30"/>
      <c r="R488" s="30"/>
      <c r="S488" s="30"/>
      <c r="T488" s="30"/>
      <c r="U488" s="30"/>
      <c r="V488" s="30"/>
      <c r="W488" s="30"/>
      <c r="X488" s="30"/>
      <c r="Y488" s="30"/>
      <c r="Z488" s="30"/>
    </row>
    <row r="489">
      <c r="A489" s="10">
        <v>234.0</v>
      </c>
      <c r="B489" s="13" t="s">
        <v>17</v>
      </c>
      <c r="C489" s="9" t="s">
        <v>18</v>
      </c>
      <c r="D489" s="9" t="s">
        <v>57</v>
      </c>
      <c r="E489" s="12" t="s">
        <v>58</v>
      </c>
      <c r="F489" s="19"/>
      <c r="G489" s="9" t="s">
        <v>59</v>
      </c>
      <c r="H489" s="5" t="s">
        <v>59</v>
      </c>
      <c r="I489" s="74"/>
      <c r="J489" s="92"/>
      <c r="K489" s="30"/>
      <c r="L489" s="17"/>
      <c r="M489" s="9"/>
      <c r="N489" s="30"/>
      <c r="O489" s="30"/>
      <c r="P489" s="30"/>
      <c r="Q489" s="30"/>
      <c r="R489" s="30"/>
      <c r="S489" s="30"/>
      <c r="T489" s="30"/>
      <c r="U489" s="30"/>
      <c r="V489" s="30"/>
      <c r="W489" s="30"/>
      <c r="X489" s="30"/>
      <c r="Y489" s="30"/>
      <c r="Z489" s="30"/>
    </row>
    <row r="490">
      <c r="A490" s="10">
        <v>235.0</v>
      </c>
      <c r="B490" s="11" t="s">
        <v>17</v>
      </c>
      <c r="C490" s="9" t="s">
        <v>18</v>
      </c>
      <c r="D490" s="9" t="s">
        <v>57</v>
      </c>
      <c r="E490" s="12" t="s">
        <v>58</v>
      </c>
      <c r="F490" s="19"/>
      <c r="G490" s="9" t="s">
        <v>59</v>
      </c>
      <c r="H490" s="5" t="s">
        <v>59</v>
      </c>
      <c r="I490" s="74"/>
      <c r="J490" s="92"/>
      <c r="K490" s="30"/>
      <c r="L490" s="17"/>
      <c r="M490" s="9"/>
      <c r="N490" s="30"/>
      <c r="O490" s="30"/>
      <c r="P490" s="30"/>
      <c r="Q490" s="30"/>
      <c r="R490" s="30"/>
      <c r="S490" s="30"/>
      <c r="T490" s="30"/>
      <c r="U490" s="30"/>
      <c r="V490" s="30"/>
      <c r="W490" s="30"/>
      <c r="X490" s="30"/>
      <c r="Y490" s="30"/>
      <c r="Z490" s="30"/>
    </row>
    <row r="491">
      <c r="A491" s="10">
        <v>236.0</v>
      </c>
      <c r="B491" s="11" t="s">
        <v>17</v>
      </c>
      <c r="C491" s="9" t="s">
        <v>18</v>
      </c>
      <c r="D491" s="9" t="s">
        <v>57</v>
      </c>
      <c r="E491" s="12" t="s">
        <v>58</v>
      </c>
      <c r="F491" s="19"/>
      <c r="G491" s="9" t="s">
        <v>59</v>
      </c>
      <c r="H491" s="5" t="s">
        <v>59</v>
      </c>
      <c r="I491" s="74"/>
      <c r="J491" s="92"/>
      <c r="K491" s="30"/>
      <c r="L491" s="17"/>
      <c r="M491" s="9"/>
      <c r="N491" s="30"/>
      <c r="O491" s="30"/>
      <c r="P491" s="30"/>
      <c r="Q491" s="30"/>
      <c r="R491" s="30"/>
      <c r="S491" s="30"/>
      <c r="T491" s="30"/>
      <c r="U491" s="30"/>
      <c r="V491" s="30"/>
      <c r="W491" s="30"/>
      <c r="X491" s="30"/>
      <c r="Y491" s="30"/>
      <c r="Z491" s="30"/>
    </row>
    <row r="492">
      <c r="A492" s="10">
        <v>237.0</v>
      </c>
      <c r="B492" s="13" t="s">
        <v>125</v>
      </c>
      <c r="C492" s="10" t="s">
        <v>133</v>
      </c>
      <c r="D492" s="10" t="s">
        <v>1459</v>
      </c>
      <c r="E492" s="21" t="s">
        <v>1460</v>
      </c>
      <c r="F492" s="19"/>
      <c r="G492" s="32" t="s">
        <v>1461</v>
      </c>
      <c r="H492" s="14" t="s">
        <v>1461</v>
      </c>
      <c r="I492" s="74"/>
      <c r="J492" s="92"/>
      <c r="K492" s="30"/>
      <c r="L492" s="17"/>
      <c r="M492" s="9"/>
      <c r="N492" s="30"/>
      <c r="O492" s="30"/>
      <c r="P492" s="30"/>
      <c r="Q492" s="30"/>
      <c r="R492" s="30"/>
      <c r="S492" s="30"/>
      <c r="T492" s="30"/>
      <c r="U492" s="30"/>
      <c r="V492" s="30"/>
      <c r="W492" s="30"/>
      <c r="X492" s="30"/>
      <c r="Y492" s="30"/>
      <c r="Z492" s="30"/>
    </row>
    <row r="493">
      <c r="A493" s="10">
        <v>238.0</v>
      </c>
      <c r="B493" s="13" t="s">
        <v>125</v>
      </c>
      <c r="C493" s="10" t="s">
        <v>133</v>
      </c>
      <c r="D493" s="10" t="s">
        <v>1459</v>
      </c>
      <c r="E493" s="21" t="s">
        <v>1460</v>
      </c>
      <c r="F493" s="19"/>
      <c r="G493" s="32" t="s">
        <v>1461</v>
      </c>
      <c r="H493" s="14" t="s">
        <v>1461</v>
      </c>
      <c r="I493" s="74"/>
      <c r="J493" s="92"/>
      <c r="K493" s="30"/>
      <c r="L493" s="17"/>
      <c r="M493" s="9"/>
      <c r="N493" s="30"/>
      <c r="O493" s="30"/>
      <c r="P493" s="30"/>
      <c r="Q493" s="30"/>
      <c r="R493" s="30"/>
      <c r="S493" s="30"/>
      <c r="T493" s="30"/>
      <c r="U493" s="30"/>
      <c r="V493" s="30"/>
      <c r="W493" s="30"/>
      <c r="X493" s="30"/>
      <c r="Y493" s="30"/>
      <c r="Z493" s="30"/>
    </row>
    <row r="494">
      <c r="A494" s="10">
        <v>239.0</v>
      </c>
      <c r="B494" s="13" t="s">
        <v>125</v>
      </c>
      <c r="C494" s="10" t="s">
        <v>133</v>
      </c>
      <c r="D494" s="10" t="s">
        <v>1459</v>
      </c>
      <c r="E494" s="21" t="s">
        <v>1460</v>
      </c>
      <c r="F494" s="19"/>
      <c r="G494" s="32" t="s">
        <v>1461</v>
      </c>
      <c r="H494" s="14" t="s">
        <v>1461</v>
      </c>
      <c r="I494" s="74"/>
      <c r="J494" s="92"/>
      <c r="K494" s="30"/>
      <c r="L494" s="17"/>
      <c r="M494" s="9"/>
      <c r="N494" s="30"/>
      <c r="O494" s="30"/>
      <c r="P494" s="30"/>
      <c r="Q494" s="30"/>
      <c r="R494" s="30"/>
      <c r="S494" s="30"/>
      <c r="T494" s="30"/>
      <c r="U494" s="30"/>
      <c r="V494" s="30"/>
      <c r="W494" s="30"/>
      <c r="X494" s="30"/>
      <c r="Y494" s="30"/>
      <c r="Z494" s="30"/>
    </row>
    <row r="495">
      <c r="A495" s="10">
        <v>240.0</v>
      </c>
      <c r="B495" s="13" t="s">
        <v>17</v>
      </c>
      <c r="C495" s="13" t="s">
        <v>116</v>
      </c>
      <c r="D495" s="9" t="s">
        <v>1162</v>
      </c>
      <c r="E495" s="93" t="s">
        <v>1462</v>
      </c>
      <c r="F495" s="19"/>
      <c r="G495" s="9" t="s">
        <v>1463</v>
      </c>
      <c r="H495" s="5" t="s">
        <v>1463</v>
      </c>
      <c r="I495" s="74"/>
      <c r="J495" s="92"/>
      <c r="K495" s="30"/>
      <c r="L495" s="17"/>
      <c r="M495" s="9"/>
      <c r="N495" s="30"/>
      <c r="O495" s="30"/>
      <c r="P495" s="30"/>
      <c r="Q495" s="30"/>
      <c r="R495" s="30"/>
      <c r="S495" s="30"/>
      <c r="T495" s="30"/>
      <c r="U495" s="30"/>
      <c r="V495" s="30"/>
      <c r="W495" s="30"/>
      <c r="X495" s="30"/>
      <c r="Y495" s="30"/>
      <c r="Z495" s="30"/>
    </row>
    <row r="496">
      <c r="A496" s="10">
        <v>241.0</v>
      </c>
      <c r="B496" s="13" t="s">
        <v>17</v>
      </c>
      <c r="C496" s="13" t="s">
        <v>116</v>
      </c>
      <c r="D496" s="9" t="s">
        <v>1162</v>
      </c>
      <c r="E496" s="93" t="s">
        <v>1462</v>
      </c>
      <c r="F496" s="19"/>
      <c r="G496" s="9" t="s">
        <v>1463</v>
      </c>
      <c r="H496" s="5" t="s">
        <v>1463</v>
      </c>
      <c r="I496" s="74"/>
      <c r="J496" s="92"/>
      <c r="K496" s="30"/>
      <c r="L496" s="17"/>
      <c r="M496" s="9"/>
      <c r="N496" s="30"/>
      <c r="O496" s="30"/>
      <c r="P496" s="30"/>
      <c r="Q496" s="30"/>
      <c r="R496" s="30"/>
      <c r="S496" s="30"/>
      <c r="T496" s="30"/>
      <c r="U496" s="30"/>
      <c r="V496" s="30"/>
      <c r="W496" s="30"/>
      <c r="X496" s="30"/>
      <c r="Y496" s="30"/>
      <c r="Z496" s="30"/>
    </row>
    <row r="497">
      <c r="A497" s="10">
        <v>242.0</v>
      </c>
      <c r="B497" s="13" t="s">
        <v>17</v>
      </c>
      <c r="C497" s="9" t="s">
        <v>18</v>
      </c>
      <c r="D497" s="19"/>
      <c r="E497" s="9"/>
      <c r="F497" s="13" t="s">
        <v>114</v>
      </c>
      <c r="G497" s="9"/>
      <c r="H497" s="5" t="s">
        <v>122</v>
      </c>
      <c r="I497" s="74"/>
      <c r="J497" s="92"/>
      <c r="K497" s="30"/>
      <c r="L497" s="17"/>
      <c r="M497" s="9"/>
      <c r="N497" s="30"/>
      <c r="O497" s="30"/>
      <c r="P497" s="30"/>
      <c r="Q497" s="30"/>
      <c r="R497" s="30"/>
      <c r="S497" s="30"/>
      <c r="T497" s="30"/>
      <c r="U497" s="30"/>
      <c r="V497" s="30"/>
      <c r="W497" s="30"/>
      <c r="X497" s="30"/>
      <c r="Y497" s="30"/>
      <c r="Z497" s="30"/>
    </row>
    <row r="498">
      <c r="A498" s="10">
        <v>243.0</v>
      </c>
      <c r="B498" s="13" t="s">
        <v>125</v>
      </c>
      <c r="C498" s="10" t="s">
        <v>133</v>
      </c>
      <c r="D498" s="10" t="s">
        <v>134</v>
      </c>
      <c r="E498" s="21" t="s">
        <v>135</v>
      </c>
      <c r="F498" s="19"/>
      <c r="G498" s="9" t="s">
        <v>136</v>
      </c>
      <c r="H498" s="5" t="s">
        <v>136</v>
      </c>
      <c r="I498" s="74"/>
      <c r="J498" s="92"/>
      <c r="K498" s="30"/>
      <c r="L498" s="17"/>
      <c r="M498" s="9"/>
      <c r="N498" s="30"/>
      <c r="O498" s="30"/>
      <c r="P498" s="30"/>
      <c r="Q498" s="30"/>
      <c r="R498" s="30"/>
      <c r="S498" s="30"/>
      <c r="T498" s="30"/>
      <c r="U498" s="30"/>
      <c r="V498" s="30"/>
      <c r="W498" s="30"/>
      <c r="X498" s="30"/>
      <c r="Y498" s="30"/>
      <c r="Z498" s="30"/>
    </row>
    <row r="499">
      <c r="A499" s="10">
        <v>244.0</v>
      </c>
      <c r="B499" s="11" t="s">
        <v>17</v>
      </c>
      <c r="C499" s="9" t="s">
        <v>159</v>
      </c>
      <c r="D499" s="9" t="s">
        <v>1278</v>
      </c>
      <c r="E499" s="12" t="s">
        <v>1279</v>
      </c>
      <c r="F499" s="19"/>
      <c r="G499" s="9" t="s">
        <v>1280</v>
      </c>
      <c r="H499" s="5" t="s">
        <v>1280</v>
      </c>
      <c r="I499" s="74"/>
      <c r="J499" s="92"/>
      <c r="K499" s="30"/>
      <c r="L499" s="17"/>
      <c r="M499" s="9"/>
      <c r="N499" s="30"/>
      <c r="O499" s="30"/>
      <c r="P499" s="30"/>
      <c r="Q499" s="30"/>
      <c r="R499" s="30"/>
      <c r="S499" s="30"/>
      <c r="T499" s="30"/>
      <c r="U499" s="30"/>
      <c r="V499" s="30"/>
      <c r="W499" s="30"/>
      <c r="X499" s="30"/>
      <c r="Y499" s="30"/>
      <c r="Z499" s="30"/>
    </row>
    <row r="500">
      <c r="A500" s="10">
        <v>245.0</v>
      </c>
      <c r="B500" s="13" t="s">
        <v>125</v>
      </c>
      <c r="C500" s="10" t="s">
        <v>133</v>
      </c>
      <c r="D500" s="10" t="s">
        <v>134</v>
      </c>
      <c r="E500" s="21" t="s">
        <v>135</v>
      </c>
      <c r="F500" s="19"/>
      <c r="G500" s="9" t="s">
        <v>136</v>
      </c>
      <c r="H500" s="5" t="s">
        <v>136</v>
      </c>
      <c r="I500" s="74"/>
      <c r="J500" s="92"/>
      <c r="K500" s="30"/>
      <c r="L500" s="17"/>
      <c r="M500" s="9"/>
      <c r="N500" s="30"/>
      <c r="O500" s="30"/>
      <c r="P500" s="30"/>
      <c r="Q500" s="30"/>
      <c r="R500" s="30"/>
      <c r="S500" s="30"/>
      <c r="T500" s="30"/>
      <c r="U500" s="30"/>
      <c r="V500" s="30"/>
      <c r="W500" s="30"/>
      <c r="X500" s="30"/>
      <c r="Y500" s="30"/>
      <c r="Z500" s="30"/>
    </row>
    <row r="501">
      <c r="A501" s="10">
        <v>246.0</v>
      </c>
      <c r="B501" s="13" t="s">
        <v>17</v>
      </c>
      <c r="C501" s="9" t="s">
        <v>643</v>
      </c>
      <c r="D501" s="9" t="s">
        <v>1239</v>
      </c>
      <c r="E501" s="12" t="s">
        <v>1237</v>
      </c>
      <c r="F501" s="9"/>
      <c r="G501" s="10" t="s">
        <v>1240</v>
      </c>
      <c r="H501" s="5" t="s">
        <v>1240</v>
      </c>
      <c r="I501" s="74"/>
      <c r="J501" s="92"/>
      <c r="K501" s="30"/>
      <c r="L501" s="17"/>
      <c r="M501" s="9"/>
      <c r="N501" s="30"/>
      <c r="O501" s="30"/>
      <c r="P501" s="30"/>
      <c r="Q501" s="30"/>
      <c r="R501" s="30"/>
      <c r="S501" s="30"/>
      <c r="T501" s="30"/>
      <c r="U501" s="30"/>
      <c r="V501" s="30"/>
      <c r="W501" s="30"/>
      <c r="X501" s="30"/>
      <c r="Y501" s="30"/>
      <c r="Z501" s="30"/>
    </row>
    <row r="502">
      <c r="A502" s="10">
        <v>247.0</v>
      </c>
      <c r="B502" s="13" t="s">
        <v>17</v>
      </c>
      <c r="C502" s="13" t="s">
        <v>1307</v>
      </c>
      <c r="D502" s="9" t="s">
        <v>1308</v>
      </c>
      <c r="E502" s="93" t="s">
        <v>1464</v>
      </c>
      <c r="F502" s="13"/>
      <c r="G502" s="9" t="s">
        <v>1465</v>
      </c>
      <c r="H502" s="5" t="s">
        <v>1465</v>
      </c>
      <c r="I502" s="74"/>
      <c r="J502" s="92"/>
      <c r="K502" s="30"/>
      <c r="L502" s="17"/>
      <c r="M502" s="9"/>
      <c r="N502" s="30"/>
      <c r="O502" s="30"/>
      <c r="P502" s="30"/>
      <c r="Q502" s="30"/>
      <c r="R502" s="30"/>
      <c r="S502" s="30"/>
      <c r="T502" s="30"/>
      <c r="U502" s="30"/>
      <c r="V502" s="30"/>
      <c r="W502" s="30"/>
      <c r="X502" s="30"/>
      <c r="Y502" s="30"/>
      <c r="Z502" s="30"/>
    </row>
    <row r="503">
      <c r="A503" s="10">
        <v>248.0</v>
      </c>
      <c r="B503" s="13" t="s">
        <v>125</v>
      </c>
      <c r="C503" s="10" t="s">
        <v>140</v>
      </c>
      <c r="D503" s="10" t="s">
        <v>1466</v>
      </c>
      <c r="E503" s="21" t="s">
        <v>1467</v>
      </c>
      <c r="F503" s="19"/>
      <c r="G503" s="13" t="s">
        <v>1468</v>
      </c>
      <c r="H503" s="31" t="s">
        <v>1468</v>
      </c>
      <c r="I503" s="74"/>
      <c r="J503" s="92"/>
      <c r="K503" s="30"/>
      <c r="L503" s="17"/>
      <c r="M503" s="9"/>
      <c r="N503" s="30"/>
      <c r="O503" s="30"/>
      <c r="P503" s="30"/>
      <c r="Q503" s="30"/>
      <c r="R503" s="30"/>
      <c r="S503" s="30"/>
      <c r="T503" s="30"/>
      <c r="U503" s="30"/>
      <c r="V503" s="30"/>
      <c r="W503" s="30"/>
      <c r="X503" s="30"/>
      <c r="Y503" s="30"/>
      <c r="Z503" s="30"/>
    </row>
    <row r="504">
      <c r="A504" s="10">
        <v>249.0</v>
      </c>
      <c r="B504" s="13" t="s">
        <v>125</v>
      </c>
      <c r="C504" s="10" t="s">
        <v>126</v>
      </c>
      <c r="D504" s="10" t="s">
        <v>1469</v>
      </c>
      <c r="E504" s="21" t="s">
        <v>1470</v>
      </c>
      <c r="F504" s="19"/>
      <c r="G504" s="13" t="s">
        <v>1471</v>
      </c>
      <c r="H504" s="31" t="s">
        <v>1471</v>
      </c>
      <c r="I504" s="74"/>
      <c r="J504" s="92"/>
      <c r="K504" s="30"/>
      <c r="L504" s="17"/>
      <c r="M504" s="9"/>
      <c r="N504" s="30"/>
      <c r="O504" s="30"/>
      <c r="P504" s="30"/>
      <c r="Q504" s="30"/>
      <c r="R504" s="30"/>
      <c r="S504" s="30"/>
      <c r="T504" s="30"/>
      <c r="U504" s="30"/>
      <c r="V504" s="30"/>
      <c r="W504" s="30"/>
      <c r="X504" s="30"/>
      <c r="Y504" s="30"/>
      <c r="Z504" s="30"/>
    </row>
    <row r="505">
      <c r="A505" s="10">
        <v>250.0</v>
      </c>
      <c r="B505" s="13" t="s">
        <v>125</v>
      </c>
      <c r="C505" s="10" t="s">
        <v>140</v>
      </c>
      <c r="D505" s="10" t="s">
        <v>1466</v>
      </c>
      <c r="E505" s="21" t="s">
        <v>1467</v>
      </c>
      <c r="F505" s="19"/>
      <c r="G505" s="13" t="s">
        <v>1468</v>
      </c>
      <c r="H505" s="31" t="s">
        <v>1468</v>
      </c>
      <c r="I505" s="74"/>
      <c r="J505" s="92"/>
      <c r="K505" s="30"/>
      <c r="L505" s="17"/>
      <c r="M505" s="9"/>
      <c r="N505" s="30"/>
      <c r="O505" s="30"/>
      <c r="P505" s="30"/>
      <c r="Q505" s="30"/>
      <c r="R505" s="30"/>
      <c r="S505" s="30"/>
      <c r="T505" s="30"/>
      <c r="U505" s="30"/>
      <c r="V505" s="30"/>
      <c r="W505" s="30"/>
      <c r="X505" s="30"/>
      <c r="Y505" s="30"/>
      <c r="Z505" s="30"/>
    </row>
    <row r="506">
      <c r="A506" s="10">
        <v>251.0</v>
      </c>
      <c r="B506" s="13" t="s">
        <v>17</v>
      </c>
      <c r="C506" s="82" t="s">
        <v>395</v>
      </c>
      <c r="D506" s="82" t="s">
        <v>1435</v>
      </c>
      <c r="E506" s="94" t="s">
        <v>1436</v>
      </c>
      <c r="F506" s="90"/>
      <c r="G506" s="82" t="s">
        <v>1437</v>
      </c>
      <c r="H506" s="95" t="s">
        <v>1437</v>
      </c>
      <c r="I506" s="74"/>
      <c r="J506" s="92"/>
      <c r="K506" s="30"/>
      <c r="L506" s="17"/>
      <c r="M506" s="9"/>
      <c r="N506" s="30"/>
      <c r="O506" s="30"/>
      <c r="P506" s="30"/>
      <c r="Q506" s="30"/>
      <c r="R506" s="30"/>
      <c r="S506" s="30"/>
      <c r="T506" s="30"/>
      <c r="U506" s="30"/>
      <c r="V506" s="30"/>
      <c r="W506" s="30"/>
      <c r="X506" s="30"/>
      <c r="Y506" s="30"/>
      <c r="Z506" s="30"/>
    </row>
    <row r="507">
      <c r="A507" s="10">
        <v>252.0</v>
      </c>
      <c r="B507" s="13" t="s">
        <v>17</v>
      </c>
      <c r="C507" s="9" t="s">
        <v>18</v>
      </c>
      <c r="D507" s="19"/>
      <c r="E507" s="9"/>
      <c r="F507" s="13" t="s">
        <v>114</v>
      </c>
      <c r="G507" s="82"/>
      <c r="H507" s="5" t="s">
        <v>122</v>
      </c>
      <c r="I507" s="74"/>
      <c r="J507" s="92"/>
      <c r="K507" s="30"/>
      <c r="L507" s="17"/>
      <c r="M507" s="9"/>
      <c r="N507" s="30"/>
      <c r="O507" s="30"/>
      <c r="P507" s="30"/>
      <c r="Q507" s="30"/>
      <c r="R507" s="30"/>
      <c r="S507" s="30"/>
      <c r="T507" s="30"/>
      <c r="U507" s="30"/>
      <c r="V507" s="30"/>
      <c r="W507" s="30"/>
      <c r="X507" s="30"/>
      <c r="Y507" s="30"/>
      <c r="Z507" s="30"/>
    </row>
    <row r="508">
      <c r="A508" s="10">
        <v>253.0</v>
      </c>
      <c r="B508" s="11" t="s">
        <v>17</v>
      </c>
      <c r="C508" s="9" t="s">
        <v>315</v>
      </c>
      <c r="D508" s="9" t="s">
        <v>1231</v>
      </c>
      <c r="E508" s="12" t="s">
        <v>1232</v>
      </c>
      <c r="F508" s="19"/>
      <c r="G508" s="82" t="s">
        <v>1233</v>
      </c>
      <c r="H508" s="5" t="s">
        <v>1233</v>
      </c>
      <c r="I508" s="74"/>
      <c r="J508" s="92"/>
      <c r="K508" s="30"/>
      <c r="L508" s="17"/>
      <c r="M508" s="9"/>
      <c r="N508" s="30"/>
      <c r="O508" s="30"/>
      <c r="P508" s="30"/>
      <c r="Q508" s="30"/>
      <c r="R508" s="30"/>
      <c r="S508" s="30"/>
      <c r="T508" s="30"/>
      <c r="U508" s="30"/>
      <c r="V508" s="30"/>
      <c r="W508" s="30"/>
      <c r="X508" s="30"/>
      <c r="Y508" s="30"/>
      <c r="Z508" s="30"/>
    </row>
    <row r="509">
      <c r="A509" s="10">
        <v>254.0</v>
      </c>
      <c r="B509" s="13" t="s">
        <v>17</v>
      </c>
      <c r="C509" s="9" t="s">
        <v>18</v>
      </c>
      <c r="D509" s="19"/>
      <c r="E509" s="9"/>
      <c r="F509" s="13" t="s">
        <v>114</v>
      </c>
      <c r="G509" s="82"/>
      <c r="H509" s="5" t="s">
        <v>122</v>
      </c>
      <c r="I509" s="74"/>
      <c r="J509" s="92"/>
      <c r="K509" s="30"/>
      <c r="L509" s="17"/>
      <c r="M509" s="9"/>
      <c r="N509" s="30"/>
      <c r="O509" s="30"/>
      <c r="P509" s="30"/>
      <c r="Q509" s="30"/>
      <c r="R509" s="30"/>
      <c r="S509" s="30"/>
      <c r="T509" s="30"/>
      <c r="U509" s="30"/>
      <c r="V509" s="30"/>
      <c r="W509" s="30"/>
      <c r="X509" s="30"/>
      <c r="Y509" s="30"/>
      <c r="Z509" s="30"/>
    </row>
    <row r="510">
      <c r="A510" s="10">
        <v>255.0</v>
      </c>
      <c r="B510" s="13" t="s">
        <v>17</v>
      </c>
      <c r="C510" s="9" t="s">
        <v>18</v>
      </c>
      <c r="D510" s="19"/>
      <c r="E510" s="9"/>
      <c r="F510" s="13" t="s">
        <v>114</v>
      </c>
      <c r="G510" s="82"/>
      <c r="H510" s="5" t="s">
        <v>122</v>
      </c>
      <c r="I510" s="74"/>
      <c r="J510" s="92"/>
      <c r="K510" s="30"/>
      <c r="L510" s="17"/>
      <c r="M510" s="9"/>
      <c r="N510" s="30"/>
      <c r="O510" s="30"/>
      <c r="P510" s="30"/>
      <c r="Q510" s="30"/>
      <c r="R510" s="30"/>
      <c r="S510" s="30"/>
      <c r="T510" s="30"/>
      <c r="U510" s="30"/>
      <c r="V510" s="30"/>
      <c r="W510" s="30"/>
      <c r="X510" s="30"/>
      <c r="Y510" s="30"/>
      <c r="Z510" s="30"/>
    </row>
    <row r="511">
      <c r="A511" s="10">
        <v>256.0</v>
      </c>
      <c r="B511" s="13" t="s">
        <v>17</v>
      </c>
      <c r="C511" s="10" t="s">
        <v>29</v>
      </c>
      <c r="D511" s="10" t="s">
        <v>1472</v>
      </c>
      <c r="E511" s="21" t="s">
        <v>1473</v>
      </c>
      <c r="F511" s="19"/>
      <c r="G511" s="13" t="s">
        <v>1474</v>
      </c>
      <c r="H511" s="31" t="s">
        <v>1474</v>
      </c>
      <c r="I511" s="74"/>
      <c r="J511" s="92"/>
      <c r="K511" s="30"/>
      <c r="L511" s="17"/>
      <c r="M511" s="9"/>
      <c r="N511" s="30"/>
      <c r="O511" s="30"/>
      <c r="P511" s="30"/>
      <c r="Q511" s="30"/>
      <c r="R511" s="30"/>
      <c r="S511" s="30"/>
      <c r="T511" s="30"/>
      <c r="U511" s="30"/>
      <c r="V511" s="30"/>
      <c r="W511" s="30"/>
      <c r="X511" s="30"/>
      <c r="Y511" s="30"/>
      <c r="Z511" s="30"/>
    </row>
    <row r="512">
      <c r="A512" s="10">
        <v>257.0</v>
      </c>
      <c r="B512" s="11" t="s">
        <v>17</v>
      </c>
      <c r="C512" s="9" t="s">
        <v>651</v>
      </c>
      <c r="D512" s="19"/>
      <c r="E512" s="19"/>
      <c r="F512" s="13" t="s">
        <v>114</v>
      </c>
      <c r="G512" s="13"/>
      <c r="H512" s="14" t="s">
        <v>115</v>
      </c>
      <c r="I512" s="74"/>
      <c r="J512" s="73"/>
      <c r="K512" s="9"/>
      <c r="L512" s="17"/>
      <c r="M512" s="9"/>
      <c r="N512" s="30"/>
      <c r="O512" s="30"/>
      <c r="P512" s="30"/>
      <c r="Q512" s="30"/>
      <c r="R512" s="30"/>
      <c r="S512" s="30"/>
      <c r="T512" s="30"/>
      <c r="U512" s="30"/>
      <c r="V512" s="30"/>
      <c r="W512" s="30"/>
      <c r="X512" s="30"/>
      <c r="Y512" s="30"/>
      <c r="Z512" s="30"/>
    </row>
    <row r="513">
      <c r="A513" s="10">
        <v>258.0</v>
      </c>
      <c r="B513" s="11" t="s">
        <v>125</v>
      </c>
      <c r="C513" s="10" t="s">
        <v>651</v>
      </c>
      <c r="D513" s="10" t="s">
        <v>1475</v>
      </c>
      <c r="E513" s="21" t="s">
        <v>1476</v>
      </c>
      <c r="F513" s="19"/>
      <c r="G513" s="13" t="s">
        <v>1477</v>
      </c>
      <c r="H513" s="31" t="s">
        <v>1477</v>
      </c>
      <c r="I513" s="74"/>
      <c r="J513" s="73"/>
      <c r="K513" s="9"/>
      <c r="L513" s="17"/>
      <c r="M513" s="9"/>
      <c r="N513" s="30"/>
      <c r="O513" s="30"/>
      <c r="P513" s="30"/>
      <c r="Q513" s="30"/>
      <c r="R513" s="30"/>
      <c r="S513" s="30"/>
      <c r="T513" s="30"/>
      <c r="U513" s="30"/>
      <c r="V513" s="30"/>
      <c r="W513" s="30"/>
      <c r="X513" s="30"/>
      <c r="Y513" s="30"/>
      <c r="Z513" s="30"/>
    </row>
    <row r="514">
      <c r="A514" s="10">
        <v>259.0</v>
      </c>
      <c r="B514" s="11" t="s">
        <v>125</v>
      </c>
      <c r="C514" s="9" t="s">
        <v>305</v>
      </c>
      <c r="D514" s="9" t="s">
        <v>306</v>
      </c>
      <c r="E514" s="12" t="s">
        <v>307</v>
      </c>
      <c r="F514" s="13"/>
      <c r="G514" s="10" t="s">
        <v>308</v>
      </c>
      <c r="H514" s="14" t="s">
        <v>308</v>
      </c>
      <c r="I514" s="74"/>
      <c r="J514" s="73"/>
      <c r="K514" s="9"/>
      <c r="L514" s="17"/>
      <c r="M514" s="9"/>
      <c r="N514" s="30"/>
      <c r="O514" s="30"/>
      <c r="P514" s="30"/>
      <c r="Q514" s="30"/>
      <c r="R514" s="30"/>
      <c r="S514" s="30"/>
      <c r="T514" s="30"/>
      <c r="U514" s="30"/>
      <c r="V514" s="30"/>
      <c r="W514" s="30"/>
      <c r="X514" s="30"/>
      <c r="Y514" s="30"/>
      <c r="Z514" s="30"/>
    </row>
    <row r="515">
      <c r="A515" s="10">
        <v>260.0</v>
      </c>
      <c r="B515" s="11" t="s">
        <v>125</v>
      </c>
      <c r="C515" s="10" t="s">
        <v>651</v>
      </c>
      <c r="D515" s="10" t="s">
        <v>652</v>
      </c>
      <c r="E515" s="21" t="s">
        <v>653</v>
      </c>
      <c r="F515" s="19"/>
      <c r="G515" s="13" t="s">
        <v>654</v>
      </c>
      <c r="H515" s="31" t="s">
        <v>654</v>
      </c>
      <c r="I515" s="74"/>
      <c r="J515" s="73"/>
      <c r="K515" s="9"/>
      <c r="L515" s="17"/>
      <c r="M515" s="9"/>
      <c r="N515" s="30"/>
      <c r="O515" s="30"/>
      <c r="P515" s="30"/>
      <c r="Q515" s="30"/>
      <c r="R515" s="30"/>
      <c r="S515" s="30"/>
      <c r="T515" s="30"/>
      <c r="U515" s="30"/>
      <c r="V515" s="30"/>
      <c r="W515" s="30"/>
      <c r="X515" s="30"/>
      <c r="Y515" s="30"/>
      <c r="Z515" s="30"/>
    </row>
    <row r="516">
      <c r="A516" s="10">
        <v>261.0</v>
      </c>
      <c r="B516" s="11" t="s">
        <v>125</v>
      </c>
      <c r="C516" s="9" t="s">
        <v>305</v>
      </c>
      <c r="D516" s="9" t="s">
        <v>459</v>
      </c>
      <c r="E516" s="12" t="s">
        <v>460</v>
      </c>
      <c r="F516" s="13"/>
      <c r="G516" s="10" t="s">
        <v>461</v>
      </c>
      <c r="H516" s="5" t="s">
        <v>461</v>
      </c>
      <c r="I516" s="74"/>
      <c r="J516" s="73"/>
      <c r="K516" s="9"/>
      <c r="L516" s="17"/>
      <c r="M516" s="9"/>
      <c r="N516" s="30"/>
      <c r="O516" s="30"/>
      <c r="P516" s="30"/>
      <c r="Q516" s="30"/>
      <c r="R516" s="30"/>
      <c r="S516" s="30"/>
      <c r="T516" s="30"/>
      <c r="U516" s="30"/>
      <c r="V516" s="30"/>
      <c r="W516" s="30"/>
      <c r="X516" s="30"/>
      <c r="Y516" s="30"/>
      <c r="Z516" s="30"/>
    </row>
    <row r="517">
      <c r="A517" s="10">
        <v>262.0</v>
      </c>
      <c r="B517" s="11" t="s">
        <v>120</v>
      </c>
      <c r="C517" s="9" t="s">
        <v>651</v>
      </c>
      <c r="D517" s="19"/>
      <c r="E517" s="9"/>
      <c r="F517" s="13" t="s">
        <v>114</v>
      </c>
      <c r="G517" s="9"/>
      <c r="H517" s="5" t="s">
        <v>122</v>
      </c>
      <c r="I517" s="74"/>
      <c r="J517" s="73"/>
      <c r="K517" s="9"/>
      <c r="L517" s="17"/>
      <c r="M517" s="9"/>
      <c r="N517" s="30"/>
      <c r="O517" s="30"/>
      <c r="P517" s="30"/>
      <c r="Q517" s="30"/>
      <c r="R517" s="30"/>
      <c r="S517" s="30"/>
      <c r="T517" s="30"/>
      <c r="U517" s="30"/>
      <c r="V517" s="30"/>
      <c r="W517" s="30"/>
      <c r="X517" s="30"/>
      <c r="Y517" s="30"/>
      <c r="Z517" s="30"/>
    </row>
    <row r="518">
      <c r="A518" s="10">
        <v>263.0</v>
      </c>
      <c r="B518" s="11" t="s">
        <v>17</v>
      </c>
      <c r="C518" s="9" t="s">
        <v>159</v>
      </c>
      <c r="D518" s="9" t="s">
        <v>761</v>
      </c>
      <c r="E518" s="12" t="s">
        <v>762</v>
      </c>
      <c r="F518" s="19"/>
      <c r="G518" s="13" t="s">
        <v>763</v>
      </c>
      <c r="H518" s="14" t="s">
        <v>763</v>
      </c>
      <c r="I518" s="74"/>
      <c r="J518" s="73"/>
      <c r="K518" s="9"/>
      <c r="L518" s="17"/>
      <c r="M518" s="9"/>
      <c r="N518" s="30"/>
      <c r="O518" s="30"/>
      <c r="P518" s="30"/>
      <c r="Q518" s="30"/>
      <c r="R518" s="30"/>
      <c r="S518" s="30"/>
      <c r="T518" s="30"/>
      <c r="U518" s="30"/>
      <c r="V518" s="30"/>
      <c r="W518" s="30"/>
      <c r="X518" s="30"/>
      <c r="Y518" s="30"/>
      <c r="Z518" s="30"/>
    </row>
    <row r="519">
      <c r="A519" s="10">
        <v>264.0</v>
      </c>
      <c r="B519" s="11" t="s">
        <v>17</v>
      </c>
      <c r="C519" s="9" t="s">
        <v>387</v>
      </c>
      <c r="D519" s="9" t="s">
        <v>388</v>
      </c>
      <c r="E519" s="12" t="s">
        <v>389</v>
      </c>
      <c r="F519" s="19"/>
      <c r="G519" s="13" t="s">
        <v>390</v>
      </c>
      <c r="H519" s="14" t="s">
        <v>390</v>
      </c>
      <c r="I519" s="74"/>
      <c r="J519" s="73"/>
      <c r="K519" s="9"/>
      <c r="L519" s="17"/>
      <c r="M519" s="9"/>
      <c r="N519" s="30"/>
      <c r="O519" s="30"/>
      <c r="P519" s="30"/>
      <c r="Q519" s="30"/>
      <c r="R519" s="30"/>
      <c r="S519" s="30"/>
      <c r="T519" s="30"/>
      <c r="U519" s="30"/>
      <c r="V519" s="30"/>
      <c r="W519" s="30"/>
      <c r="X519" s="30"/>
      <c r="Y519" s="30"/>
      <c r="Z519" s="30"/>
    </row>
    <row r="520">
      <c r="A520" s="10">
        <v>265.0</v>
      </c>
      <c r="B520" s="11" t="s">
        <v>17</v>
      </c>
      <c r="C520" s="9" t="s">
        <v>159</v>
      </c>
      <c r="D520" s="9" t="s">
        <v>761</v>
      </c>
      <c r="E520" s="12" t="s">
        <v>762</v>
      </c>
      <c r="F520" s="19"/>
      <c r="G520" s="13" t="s">
        <v>763</v>
      </c>
      <c r="H520" s="14" t="s">
        <v>763</v>
      </c>
      <c r="I520" s="74"/>
      <c r="J520" s="73"/>
      <c r="K520" s="9"/>
      <c r="L520" s="17"/>
      <c r="M520" s="9"/>
      <c r="N520" s="30"/>
      <c r="O520" s="30"/>
      <c r="P520" s="30"/>
      <c r="Q520" s="30"/>
      <c r="R520" s="30"/>
      <c r="S520" s="30"/>
      <c r="T520" s="30"/>
      <c r="U520" s="30"/>
      <c r="V520" s="30"/>
      <c r="W520" s="30"/>
      <c r="X520" s="30"/>
      <c r="Y520" s="30"/>
      <c r="Z520" s="30"/>
    </row>
    <row r="521">
      <c r="A521" s="10">
        <v>266.0</v>
      </c>
      <c r="B521" s="11" t="s">
        <v>17</v>
      </c>
      <c r="C521" s="9" t="s">
        <v>159</v>
      </c>
      <c r="D521" s="9" t="s">
        <v>761</v>
      </c>
      <c r="E521" s="12" t="s">
        <v>762</v>
      </c>
      <c r="F521" s="19"/>
      <c r="G521" s="13" t="s">
        <v>763</v>
      </c>
      <c r="H521" s="14" t="s">
        <v>763</v>
      </c>
      <c r="I521" s="74"/>
      <c r="J521" s="73"/>
      <c r="K521" s="9"/>
      <c r="L521" s="17"/>
      <c r="M521" s="9"/>
      <c r="N521" s="30"/>
      <c r="O521" s="30"/>
      <c r="P521" s="30"/>
      <c r="Q521" s="30"/>
      <c r="R521" s="30"/>
      <c r="S521" s="30"/>
      <c r="T521" s="30"/>
      <c r="U521" s="30"/>
      <c r="V521" s="30"/>
      <c r="W521" s="30"/>
      <c r="X521" s="30"/>
      <c r="Y521" s="30"/>
      <c r="Z521" s="30"/>
    </row>
    <row r="522">
      <c r="A522" s="10">
        <v>267.0</v>
      </c>
      <c r="B522" s="11" t="s">
        <v>17</v>
      </c>
      <c r="C522" s="10" t="s">
        <v>959</v>
      </c>
      <c r="D522" s="10" t="s">
        <v>1450</v>
      </c>
      <c r="E522" s="12" t="s">
        <v>1451</v>
      </c>
      <c r="F522" s="9"/>
      <c r="G522" s="9" t="s">
        <v>1452</v>
      </c>
      <c r="H522" s="14" t="s">
        <v>1452</v>
      </c>
      <c r="I522" s="74"/>
      <c r="J522" s="73"/>
      <c r="K522" s="9"/>
      <c r="L522" s="17"/>
      <c r="M522" s="9"/>
      <c r="N522" s="30"/>
      <c r="O522" s="30"/>
      <c r="P522" s="30"/>
      <c r="Q522" s="30"/>
      <c r="R522" s="30"/>
      <c r="S522" s="30"/>
      <c r="T522" s="30"/>
      <c r="U522" s="30"/>
      <c r="V522" s="30"/>
      <c r="W522" s="30"/>
      <c r="X522" s="30"/>
      <c r="Y522" s="30"/>
      <c r="Z522" s="30"/>
    </row>
    <row r="523">
      <c r="A523" s="10">
        <v>268.0</v>
      </c>
      <c r="B523" s="11" t="s">
        <v>17</v>
      </c>
      <c r="C523" s="10" t="s">
        <v>959</v>
      </c>
      <c r="D523" s="10" t="s">
        <v>1450</v>
      </c>
      <c r="E523" s="12" t="s">
        <v>1451</v>
      </c>
      <c r="F523" s="9"/>
      <c r="G523" s="9" t="s">
        <v>1452</v>
      </c>
      <c r="H523" s="14" t="s">
        <v>1452</v>
      </c>
      <c r="I523" s="74"/>
      <c r="J523" s="73"/>
      <c r="K523" s="9"/>
      <c r="L523" s="17"/>
      <c r="M523" s="9"/>
      <c r="N523" s="30"/>
      <c r="O523" s="30"/>
      <c r="P523" s="30"/>
      <c r="Q523" s="30"/>
      <c r="R523" s="30"/>
      <c r="S523" s="30"/>
      <c r="T523" s="30"/>
      <c r="U523" s="30"/>
      <c r="V523" s="30"/>
      <c r="W523" s="30"/>
      <c r="X523" s="30"/>
      <c r="Y523" s="30"/>
      <c r="Z523" s="30"/>
    </row>
    <row r="524">
      <c r="A524" s="10">
        <v>269.0</v>
      </c>
      <c r="B524" s="11" t="s">
        <v>17</v>
      </c>
      <c r="C524" s="96" t="s">
        <v>217</v>
      </c>
      <c r="D524" s="19"/>
      <c r="E524" s="19"/>
      <c r="F524" s="13" t="s">
        <v>114</v>
      </c>
      <c r="H524" s="14"/>
      <c r="I524" s="74"/>
      <c r="J524" s="73"/>
      <c r="K524" s="9"/>
      <c r="L524" s="17"/>
      <c r="M524" s="9"/>
      <c r="N524" s="30"/>
      <c r="O524" s="30"/>
      <c r="P524" s="30"/>
      <c r="Q524" s="30"/>
      <c r="R524" s="30"/>
      <c r="S524" s="30"/>
      <c r="T524" s="30"/>
      <c r="U524" s="30"/>
      <c r="V524" s="30"/>
      <c r="W524" s="30"/>
      <c r="X524" s="30"/>
      <c r="Y524" s="30"/>
      <c r="Z524" s="30"/>
    </row>
    <row r="525">
      <c r="A525" s="10">
        <v>270.0</v>
      </c>
      <c r="B525" s="13" t="s">
        <v>257</v>
      </c>
      <c r="C525" s="10" t="s">
        <v>1340</v>
      </c>
      <c r="D525" s="10" t="s">
        <v>1478</v>
      </c>
      <c r="E525" s="21" t="s">
        <v>1479</v>
      </c>
      <c r="F525" s="13"/>
      <c r="G525" s="13" t="s">
        <v>1480</v>
      </c>
      <c r="H525" s="31" t="s">
        <v>1480</v>
      </c>
      <c r="I525" s="74"/>
      <c r="J525" s="73"/>
      <c r="K525" s="9"/>
      <c r="L525" s="17"/>
      <c r="M525" s="9"/>
      <c r="N525" s="30"/>
      <c r="O525" s="30"/>
      <c r="P525" s="30"/>
      <c r="Q525" s="30"/>
      <c r="R525" s="30"/>
      <c r="S525" s="30"/>
      <c r="T525" s="30"/>
      <c r="U525" s="30"/>
      <c r="V525" s="30"/>
      <c r="W525" s="30"/>
      <c r="X525" s="30"/>
      <c r="Y525" s="30"/>
      <c r="Z525" s="30"/>
    </row>
    <row r="526">
      <c r="A526" s="10">
        <v>271.0</v>
      </c>
      <c r="B526" s="13" t="s">
        <v>17</v>
      </c>
      <c r="C526" s="9" t="s">
        <v>643</v>
      </c>
      <c r="D526" s="9" t="s">
        <v>1239</v>
      </c>
      <c r="E526" s="12" t="s">
        <v>1237</v>
      </c>
      <c r="F526" s="9"/>
      <c r="G526" s="10" t="s">
        <v>1240</v>
      </c>
      <c r="H526" s="5" t="s">
        <v>1240</v>
      </c>
      <c r="I526" s="74"/>
      <c r="J526" s="73"/>
      <c r="K526" s="9"/>
      <c r="L526" s="17"/>
      <c r="M526" s="9"/>
      <c r="N526" s="30"/>
      <c r="O526" s="30"/>
      <c r="P526" s="30"/>
      <c r="Q526" s="30"/>
      <c r="R526" s="30"/>
      <c r="S526" s="30"/>
      <c r="T526" s="30"/>
      <c r="U526" s="30"/>
      <c r="V526" s="30"/>
      <c r="W526" s="30"/>
      <c r="X526" s="30"/>
      <c r="Y526" s="30"/>
      <c r="Z526" s="30"/>
    </row>
    <row r="527">
      <c r="A527" s="10">
        <v>272.0</v>
      </c>
      <c r="B527" s="13" t="s">
        <v>17</v>
      </c>
      <c r="C527" s="9" t="s">
        <v>643</v>
      </c>
      <c r="D527" s="9" t="s">
        <v>644</v>
      </c>
      <c r="E527" s="12" t="s">
        <v>645</v>
      </c>
      <c r="F527" s="13"/>
      <c r="G527" s="10" t="s">
        <v>646</v>
      </c>
      <c r="H527" s="5" t="s">
        <v>646</v>
      </c>
      <c r="I527" s="74"/>
      <c r="J527" s="73"/>
      <c r="K527" s="9"/>
      <c r="L527" s="17"/>
      <c r="M527" s="9"/>
      <c r="N527" s="30"/>
      <c r="O527" s="30"/>
      <c r="P527" s="30"/>
      <c r="Q527" s="30"/>
      <c r="R527" s="30"/>
      <c r="S527" s="30"/>
      <c r="T527" s="30"/>
      <c r="U527" s="30"/>
      <c r="V527" s="30"/>
      <c r="W527" s="30"/>
      <c r="X527" s="30"/>
      <c r="Y527" s="30"/>
      <c r="Z527" s="30"/>
    </row>
    <row r="528">
      <c r="A528" s="10">
        <v>273.0</v>
      </c>
      <c r="B528" s="90" t="s">
        <v>125</v>
      </c>
      <c r="C528" s="13" t="s">
        <v>1197</v>
      </c>
      <c r="D528" s="82" t="s">
        <v>1198</v>
      </c>
      <c r="E528" s="97" t="s">
        <v>1481</v>
      </c>
      <c r="F528" s="19"/>
      <c r="G528" s="32" t="s">
        <v>1482</v>
      </c>
      <c r="H528" s="5" t="s">
        <v>1482</v>
      </c>
      <c r="I528" s="74"/>
      <c r="J528" s="73"/>
      <c r="K528" s="9"/>
      <c r="L528" s="17"/>
      <c r="M528" s="9"/>
      <c r="N528" s="30"/>
      <c r="O528" s="30"/>
      <c r="P528" s="30"/>
      <c r="Q528" s="30"/>
      <c r="R528" s="30"/>
      <c r="S528" s="30"/>
      <c r="T528" s="30"/>
      <c r="U528" s="30"/>
      <c r="V528" s="30"/>
      <c r="W528" s="30"/>
      <c r="X528" s="30"/>
      <c r="Y528" s="30"/>
      <c r="Z528" s="30"/>
    </row>
    <row r="529">
      <c r="A529" s="10">
        <v>274.0</v>
      </c>
      <c r="B529" s="11" t="s">
        <v>125</v>
      </c>
      <c r="C529" s="10" t="s">
        <v>1483</v>
      </c>
      <c r="D529" s="10" t="s">
        <v>1484</v>
      </c>
      <c r="E529" s="21" t="s">
        <v>1485</v>
      </c>
      <c r="F529" s="13"/>
      <c r="G529" s="13" t="s">
        <v>1486</v>
      </c>
      <c r="H529" s="14" t="s">
        <v>1486</v>
      </c>
      <c r="I529" s="74"/>
      <c r="J529" s="73"/>
      <c r="K529" s="9"/>
      <c r="L529" s="17"/>
      <c r="M529" s="9"/>
      <c r="N529" s="30"/>
      <c r="O529" s="30"/>
      <c r="P529" s="30"/>
      <c r="Q529" s="30"/>
      <c r="R529" s="30"/>
      <c r="S529" s="30"/>
      <c r="T529" s="30"/>
      <c r="U529" s="30"/>
      <c r="V529" s="30"/>
      <c r="W529" s="30"/>
      <c r="X529" s="30"/>
      <c r="Y529" s="30"/>
      <c r="Z529" s="30"/>
    </row>
    <row r="530">
      <c r="A530" s="10">
        <v>275.0</v>
      </c>
      <c r="B530" s="11" t="s">
        <v>120</v>
      </c>
      <c r="C530" s="13" t="s">
        <v>116</v>
      </c>
      <c r="D530" s="9" t="s">
        <v>1169</v>
      </c>
      <c r="E530" s="93" t="s">
        <v>1487</v>
      </c>
      <c r="F530" s="19"/>
      <c r="G530" s="32" t="s">
        <v>1488</v>
      </c>
      <c r="H530" s="5" t="s">
        <v>1488</v>
      </c>
      <c r="I530" s="74"/>
      <c r="J530" s="73"/>
      <c r="K530" s="9"/>
      <c r="L530" s="17"/>
      <c r="M530" s="9"/>
      <c r="N530" s="30"/>
      <c r="O530" s="30"/>
      <c r="P530" s="30"/>
      <c r="Q530" s="30"/>
      <c r="R530" s="30"/>
      <c r="S530" s="30"/>
      <c r="T530" s="30"/>
      <c r="U530" s="30"/>
      <c r="V530" s="30"/>
      <c r="W530" s="30"/>
      <c r="X530" s="30"/>
      <c r="Y530" s="30"/>
      <c r="Z530" s="30"/>
    </row>
    <row r="531">
      <c r="A531" s="10">
        <v>276.0</v>
      </c>
      <c r="B531" s="13" t="s">
        <v>17</v>
      </c>
      <c r="C531" s="9" t="s">
        <v>643</v>
      </c>
      <c r="D531" s="9" t="s">
        <v>1239</v>
      </c>
      <c r="E531" s="12" t="s">
        <v>1237</v>
      </c>
      <c r="F531" s="9"/>
      <c r="G531" s="10" t="s">
        <v>1240</v>
      </c>
      <c r="H531" s="5" t="s">
        <v>1240</v>
      </c>
      <c r="I531" s="74"/>
      <c r="J531" s="73"/>
      <c r="K531" s="9"/>
      <c r="L531" s="17"/>
      <c r="M531" s="9"/>
      <c r="N531" s="30"/>
      <c r="O531" s="30"/>
      <c r="P531" s="30"/>
      <c r="Q531" s="30"/>
      <c r="R531" s="30"/>
      <c r="S531" s="30"/>
      <c r="T531" s="30"/>
      <c r="U531" s="30"/>
      <c r="V531" s="30"/>
      <c r="W531" s="30"/>
      <c r="X531" s="30"/>
      <c r="Y531" s="30"/>
      <c r="Z531" s="30"/>
    </row>
    <row r="532">
      <c r="A532" s="10">
        <v>277.0</v>
      </c>
      <c r="B532" s="13" t="s">
        <v>17</v>
      </c>
      <c r="C532" s="9" t="s">
        <v>643</v>
      </c>
      <c r="D532" s="9" t="s">
        <v>1239</v>
      </c>
      <c r="E532" s="12" t="s">
        <v>1237</v>
      </c>
      <c r="F532" s="9"/>
      <c r="G532" s="10" t="s">
        <v>1240</v>
      </c>
      <c r="H532" s="5" t="s">
        <v>1240</v>
      </c>
      <c r="I532" s="74"/>
      <c r="J532" s="73"/>
      <c r="K532" s="9"/>
      <c r="L532" s="17"/>
      <c r="M532" s="9"/>
      <c r="N532" s="30"/>
      <c r="O532" s="30"/>
      <c r="P532" s="30"/>
      <c r="Q532" s="30"/>
      <c r="R532" s="30"/>
      <c r="S532" s="30"/>
      <c r="T532" s="30"/>
      <c r="U532" s="30"/>
      <c r="V532" s="30"/>
      <c r="W532" s="30"/>
      <c r="X532" s="30"/>
      <c r="Y532" s="30"/>
      <c r="Z532" s="30"/>
    </row>
    <row r="533">
      <c r="A533" s="10">
        <v>278.0</v>
      </c>
      <c r="B533" s="11" t="s">
        <v>17</v>
      </c>
      <c r="C533" s="9" t="s">
        <v>315</v>
      </c>
      <c r="D533" s="9" t="s">
        <v>1218</v>
      </c>
      <c r="E533" s="12" t="s">
        <v>1219</v>
      </c>
      <c r="F533" s="9"/>
      <c r="G533" s="10" t="s">
        <v>1220</v>
      </c>
      <c r="H533" s="5" t="s">
        <v>1220</v>
      </c>
      <c r="I533" s="74"/>
      <c r="J533" s="73"/>
      <c r="K533" s="9"/>
      <c r="L533" s="17"/>
      <c r="M533" s="9"/>
      <c r="N533" s="30"/>
      <c r="O533" s="30"/>
      <c r="P533" s="30"/>
      <c r="Q533" s="30"/>
      <c r="R533" s="30"/>
      <c r="S533" s="30"/>
      <c r="T533" s="30"/>
      <c r="U533" s="30"/>
      <c r="V533" s="30"/>
      <c r="W533" s="30"/>
      <c r="X533" s="30"/>
      <c r="Y533" s="30"/>
      <c r="Z533" s="30"/>
    </row>
    <row r="534">
      <c r="A534" s="10">
        <v>279.0</v>
      </c>
      <c r="B534" s="11" t="s">
        <v>17</v>
      </c>
      <c r="C534" s="9" t="s">
        <v>315</v>
      </c>
      <c r="D534" s="9" t="s">
        <v>1218</v>
      </c>
      <c r="E534" s="12" t="s">
        <v>1219</v>
      </c>
      <c r="F534" s="9"/>
      <c r="G534" s="10" t="s">
        <v>1220</v>
      </c>
      <c r="H534" s="5" t="s">
        <v>1220</v>
      </c>
      <c r="I534" s="74"/>
      <c r="J534" s="73"/>
      <c r="K534" s="9"/>
      <c r="L534" s="17"/>
      <c r="M534" s="9"/>
      <c r="N534" s="30"/>
      <c r="O534" s="30"/>
      <c r="P534" s="30"/>
      <c r="Q534" s="30"/>
      <c r="R534" s="30"/>
      <c r="S534" s="30"/>
      <c r="T534" s="30"/>
      <c r="U534" s="30"/>
      <c r="V534" s="30"/>
      <c r="W534" s="30"/>
      <c r="X534" s="30"/>
      <c r="Y534" s="30"/>
      <c r="Z534" s="30"/>
    </row>
    <row r="535">
      <c r="A535" s="10">
        <v>280.0</v>
      </c>
      <c r="B535" s="11" t="s">
        <v>17</v>
      </c>
      <c r="C535" s="9" t="s">
        <v>315</v>
      </c>
      <c r="D535" s="9" t="s">
        <v>1218</v>
      </c>
      <c r="E535" s="12" t="s">
        <v>1219</v>
      </c>
      <c r="F535" s="9"/>
      <c r="G535" s="10" t="s">
        <v>1220</v>
      </c>
      <c r="H535" s="5" t="s">
        <v>1220</v>
      </c>
      <c r="I535" s="74"/>
      <c r="J535" s="73"/>
      <c r="K535" s="9"/>
      <c r="L535" s="17"/>
      <c r="M535" s="9"/>
      <c r="N535" s="30"/>
      <c r="O535" s="30"/>
      <c r="P535" s="30"/>
      <c r="Q535" s="30"/>
      <c r="R535" s="30"/>
      <c r="S535" s="30"/>
      <c r="T535" s="30"/>
      <c r="U535" s="30"/>
      <c r="V535" s="30"/>
      <c r="W535" s="30"/>
      <c r="X535" s="30"/>
      <c r="Y535" s="30"/>
      <c r="Z535" s="30"/>
    </row>
    <row r="536">
      <c r="A536" s="10">
        <v>281.0</v>
      </c>
      <c r="B536" s="11" t="s">
        <v>17</v>
      </c>
      <c r="C536" s="9" t="s">
        <v>18</v>
      </c>
      <c r="D536" s="9" t="s">
        <v>438</v>
      </c>
      <c r="E536" s="12" t="s">
        <v>439</v>
      </c>
      <c r="F536" s="13"/>
      <c r="G536" s="10" t="s">
        <v>440</v>
      </c>
      <c r="H536" s="5" t="s">
        <v>440</v>
      </c>
      <c r="I536" s="74"/>
      <c r="J536" s="73"/>
      <c r="K536" s="9"/>
      <c r="L536" s="17"/>
      <c r="M536" s="9"/>
      <c r="N536" s="30"/>
      <c r="O536" s="30"/>
      <c r="P536" s="30"/>
      <c r="Q536" s="30"/>
      <c r="R536" s="30"/>
      <c r="S536" s="30"/>
      <c r="T536" s="30"/>
      <c r="U536" s="30"/>
      <c r="V536" s="30"/>
      <c r="W536" s="30"/>
      <c r="X536" s="30"/>
      <c r="Y536" s="30"/>
      <c r="Z536" s="30"/>
    </row>
    <row r="537">
      <c r="A537" s="10">
        <v>282.0</v>
      </c>
      <c r="B537" s="11" t="s">
        <v>17</v>
      </c>
      <c r="C537" s="9" t="s">
        <v>495</v>
      </c>
      <c r="D537" s="9" t="s">
        <v>496</v>
      </c>
      <c r="E537" s="12" t="s">
        <v>497</v>
      </c>
      <c r="F537" s="19"/>
      <c r="G537" s="13" t="s">
        <v>498</v>
      </c>
      <c r="H537" s="14" t="s">
        <v>508</v>
      </c>
      <c r="I537" s="74"/>
      <c r="J537" s="73"/>
      <c r="K537" s="9"/>
      <c r="L537" s="17"/>
      <c r="M537" s="9"/>
      <c r="N537" s="30"/>
      <c r="O537" s="30"/>
      <c r="P537" s="30"/>
      <c r="Q537" s="30"/>
      <c r="R537" s="30"/>
      <c r="S537" s="30"/>
      <c r="T537" s="30"/>
      <c r="U537" s="30"/>
      <c r="V537" s="30"/>
      <c r="W537" s="30"/>
      <c r="X537" s="30"/>
      <c r="Y537" s="30"/>
      <c r="Z537" s="30"/>
    </row>
    <row r="538">
      <c r="A538" s="10">
        <v>283.0</v>
      </c>
      <c r="B538" s="11" t="s">
        <v>17</v>
      </c>
      <c r="C538" s="9" t="s">
        <v>181</v>
      </c>
      <c r="D538" s="9" t="s">
        <v>1174</v>
      </c>
      <c r="E538" s="12" t="s">
        <v>1175</v>
      </c>
      <c r="F538" s="19"/>
      <c r="G538" s="9" t="s">
        <v>1176</v>
      </c>
      <c r="H538" s="5" t="s">
        <v>1176</v>
      </c>
      <c r="I538" s="74"/>
      <c r="J538" s="73"/>
      <c r="K538" s="9"/>
      <c r="L538" s="17"/>
      <c r="M538" s="9"/>
      <c r="N538" s="30"/>
      <c r="O538" s="30"/>
      <c r="P538" s="30"/>
      <c r="Q538" s="30"/>
      <c r="R538" s="30"/>
      <c r="S538" s="30"/>
      <c r="T538" s="30"/>
      <c r="U538" s="30"/>
      <c r="V538" s="30"/>
      <c r="W538" s="30"/>
      <c r="X538" s="30"/>
      <c r="Y538" s="30"/>
      <c r="Z538" s="30"/>
    </row>
    <row r="539">
      <c r="A539" s="10">
        <v>284.0</v>
      </c>
      <c r="B539" s="11" t="s">
        <v>17</v>
      </c>
      <c r="C539" s="19" t="s">
        <v>387</v>
      </c>
      <c r="D539" s="19" t="s">
        <v>1256</v>
      </c>
      <c r="E539" s="12" t="s">
        <v>1257</v>
      </c>
      <c r="F539" s="19"/>
      <c r="G539" s="13" t="s">
        <v>1258</v>
      </c>
      <c r="H539" s="14" t="s">
        <v>1258</v>
      </c>
      <c r="I539" s="74"/>
      <c r="J539" s="73"/>
      <c r="K539" s="9"/>
      <c r="L539" s="17"/>
      <c r="M539" s="9"/>
      <c r="N539" s="30"/>
      <c r="O539" s="30"/>
      <c r="P539" s="30"/>
      <c r="Q539" s="30"/>
      <c r="R539" s="30"/>
      <c r="S539" s="30"/>
      <c r="T539" s="30"/>
      <c r="U539" s="30"/>
      <c r="V539" s="30"/>
      <c r="W539" s="30"/>
      <c r="X539" s="30"/>
      <c r="Y539" s="30"/>
      <c r="Z539" s="30"/>
    </row>
    <row r="540">
      <c r="A540" s="10">
        <v>285.0</v>
      </c>
      <c r="B540" s="13" t="s">
        <v>17</v>
      </c>
      <c r="C540" s="10" t="s">
        <v>29</v>
      </c>
      <c r="D540" s="10" t="s">
        <v>51</v>
      </c>
      <c r="E540" s="21" t="s">
        <v>52</v>
      </c>
      <c r="F540" s="19"/>
      <c r="G540" s="32" t="s">
        <v>53</v>
      </c>
      <c r="H540" s="14" t="s">
        <v>53</v>
      </c>
      <c r="I540" s="74"/>
      <c r="J540" s="73"/>
      <c r="K540" s="9"/>
      <c r="L540" s="17"/>
      <c r="M540" s="9"/>
      <c r="N540" s="30"/>
      <c r="O540" s="30"/>
      <c r="P540" s="30"/>
      <c r="Q540" s="30"/>
      <c r="R540" s="30"/>
      <c r="S540" s="30"/>
      <c r="T540" s="30"/>
      <c r="U540" s="30"/>
      <c r="V540" s="30"/>
      <c r="W540" s="30"/>
      <c r="X540" s="30"/>
      <c r="Y540" s="30"/>
      <c r="Z540" s="30"/>
    </row>
    <row r="541">
      <c r="A541" s="10">
        <v>286.0</v>
      </c>
      <c r="B541" s="13" t="s">
        <v>17</v>
      </c>
      <c r="C541" s="10" t="s">
        <v>29</v>
      </c>
      <c r="D541" s="10" t="s">
        <v>51</v>
      </c>
      <c r="E541" s="21" t="s">
        <v>52</v>
      </c>
      <c r="F541" s="19"/>
      <c r="G541" s="32" t="s">
        <v>53</v>
      </c>
      <c r="H541" s="14" t="s">
        <v>53</v>
      </c>
      <c r="I541" s="74"/>
      <c r="J541" s="73"/>
      <c r="K541" s="9"/>
      <c r="L541" s="17"/>
      <c r="M541" s="9"/>
      <c r="N541" s="30"/>
      <c r="O541" s="30"/>
      <c r="P541" s="30"/>
      <c r="Q541" s="30"/>
      <c r="R541" s="30"/>
      <c r="S541" s="30"/>
      <c r="T541" s="30"/>
      <c r="U541" s="30"/>
      <c r="V541" s="30"/>
      <c r="W541" s="30"/>
      <c r="X541" s="30"/>
      <c r="Y541" s="30"/>
      <c r="Z541" s="30"/>
    </row>
    <row r="542">
      <c r="A542" s="10">
        <v>287.0</v>
      </c>
      <c r="B542" s="13" t="s">
        <v>125</v>
      </c>
      <c r="C542" s="10" t="s">
        <v>140</v>
      </c>
      <c r="D542" s="10" t="s">
        <v>141</v>
      </c>
      <c r="E542" s="21" t="s">
        <v>142</v>
      </c>
      <c r="F542" s="13"/>
      <c r="G542" s="13" t="s">
        <v>143</v>
      </c>
      <c r="H542" s="31" t="s">
        <v>143</v>
      </c>
      <c r="I542" s="74"/>
      <c r="J542" s="73"/>
      <c r="K542" s="9"/>
      <c r="L542" s="17"/>
      <c r="M542" s="9"/>
      <c r="N542" s="30"/>
      <c r="O542" s="30"/>
      <c r="P542" s="30"/>
      <c r="Q542" s="30"/>
      <c r="R542" s="30"/>
      <c r="S542" s="30"/>
      <c r="T542" s="30"/>
      <c r="U542" s="30"/>
      <c r="V542" s="30"/>
      <c r="W542" s="30"/>
      <c r="X542" s="30"/>
      <c r="Y542" s="30"/>
      <c r="Z542" s="30"/>
    </row>
    <row r="543">
      <c r="A543" s="10">
        <v>288.0</v>
      </c>
      <c r="B543" s="11" t="s">
        <v>17</v>
      </c>
      <c r="C543" s="19"/>
      <c r="D543" s="19"/>
      <c r="E543" s="19"/>
      <c r="F543" s="13" t="s">
        <v>114</v>
      </c>
      <c r="G543" s="9"/>
      <c r="H543" s="14"/>
      <c r="I543" s="74"/>
      <c r="J543" s="73"/>
      <c r="K543" s="9"/>
      <c r="L543" s="17"/>
      <c r="M543" s="9"/>
      <c r="N543" s="30"/>
      <c r="O543" s="30"/>
      <c r="P543" s="30"/>
      <c r="Q543" s="30"/>
      <c r="R543" s="30"/>
      <c r="S543" s="30"/>
      <c r="T543" s="30"/>
      <c r="U543" s="30"/>
      <c r="V543" s="30"/>
      <c r="W543" s="30"/>
      <c r="X543" s="30"/>
      <c r="Y543" s="30"/>
      <c r="Z543" s="30"/>
    </row>
    <row r="544">
      <c r="A544" s="10">
        <v>289.0</v>
      </c>
      <c r="B544" s="11" t="s">
        <v>17</v>
      </c>
      <c r="C544" s="19"/>
      <c r="D544" s="19"/>
      <c r="E544" s="19"/>
      <c r="F544" s="13" t="s">
        <v>114</v>
      </c>
      <c r="G544" s="9"/>
      <c r="H544" s="14"/>
      <c r="I544" s="74"/>
      <c r="J544" s="73"/>
      <c r="K544" s="9"/>
      <c r="L544" s="17"/>
      <c r="M544" s="9"/>
      <c r="N544" s="30"/>
      <c r="O544" s="30"/>
      <c r="P544" s="30"/>
      <c r="Q544" s="30"/>
      <c r="R544" s="30"/>
      <c r="S544" s="30"/>
      <c r="T544" s="30"/>
      <c r="U544" s="30"/>
      <c r="V544" s="30"/>
      <c r="W544" s="30"/>
      <c r="X544" s="30"/>
      <c r="Y544" s="30"/>
      <c r="Z544" s="30"/>
    </row>
    <row r="545">
      <c r="A545" s="10">
        <v>290.0</v>
      </c>
      <c r="B545" s="11" t="s">
        <v>17</v>
      </c>
      <c r="C545" s="19"/>
      <c r="D545" s="19"/>
      <c r="E545" s="19"/>
      <c r="F545" s="13" t="s">
        <v>114</v>
      </c>
      <c r="G545" s="9"/>
      <c r="H545" s="14"/>
      <c r="I545" s="74"/>
      <c r="J545" s="73"/>
      <c r="K545" s="9"/>
      <c r="L545" s="17"/>
      <c r="M545" s="9"/>
      <c r="N545" s="30"/>
      <c r="O545" s="30"/>
      <c r="P545" s="30"/>
      <c r="Q545" s="30"/>
      <c r="R545" s="30"/>
      <c r="S545" s="30"/>
      <c r="T545" s="30"/>
      <c r="U545" s="30"/>
      <c r="V545" s="30"/>
      <c r="W545" s="30"/>
      <c r="X545" s="30"/>
      <c r="Y545" s="30"/>
      <c r="Z545" s="30"/>
    </row>
    <row r="546">
      <c r="A546" s="10">
        <v>291.0</v>
      </c>
      <c r="B546" s="13" t="s">
        <v>125</v>
      </c>
      <c r="C546" s="10" t="s">
        <v>126</v>
      </c>
      <c r="D546" s="10" t="s">
        <v>127</v>
      </c>
      <c r="E546" s="21" t="s">
        <v>128</v>
      </c>
      <c r="F546" s="19"/>
      <c r="G546" s="32" t="s">
        <v>129</v>
      </c>
      <c r="H546" s="14" t="s">
        <v>129</v>
      </c>
      <c r="I546" s="74"/>
      <c r="J546" s="73"/>
      <c r="K546" s="9"/>
      <c r="L546" s="17"/>
      <c r="M546" s="30"/>
      <c r="N546" s="30"/>
      <c r="O546" s="30"/>
      <c r="P546" s="30"/>
      <c r="Q546" s="30"/>
      <c r="R546" s="30"/>
      <c r="S546" s="30"/>
      <c r="T546" s="30"/>
      <c r="U546" s="30"/>
      <c r="V546" s="30"/>
      <c r="W546" s="30"/>
      <c r="X546" s="30"/>
      <c r="Y546" s="30"/>
      <c r="Z546" s="30"/>
    </row>
    <row r="547">
      <c r="A547" s="10">
        <v>292.0</v>
      </c>
      <c r="B547" s="11" t="s">
        <v>17</v>
      </c>
      <c r="C547" s="19"/>
      <c r="D547" s="19"/>
      <c r="E547" s="19"/>
      <c r="F547" s="13" t="s">
        <v>114</v>
      </c>
      <c r="G547" s="9"/>
      <c r="H547" s="14"/>
      <c r="I547" s="74"/>
      <c r="J547" s="73"/>
      <c r="K547" s="9"/>
      <c r="L547" s="17"/>
      <c r="M547" s="9"/>
      <c r="N547" s="30"/>
      <c r="O547" s="30"/>
      <c r="P547" s="30"/>
      <c r="Q547" s="30"/>
      <c r="R547" s="30"/>
      <c r="S547" s="30"/>
      <c r="T547" s="30"/>
      <c r="U547" s="30"/>
      <c r="V547" s="30"/>
      <c r="W547" s="30"/>
      <c r="X547" s="30"/>
      <c r="Y547" s="30"/>
      <c r="Z547" s="30"/>
    </row>
    <row r="548">
      <c r="A548" s="10">
        <v>293.0</v>
      </c>
      <c r="B548" s="11" t="s">
        <v>17</v>
      </c>
      <c r="C548" s="9" t="s">
        <v>387</v>
      </c>
      <c r="D548" s="9" t="s">
        <v>352</v>
      </c>
      <c r="E548" s="12" t="s">
        <v>756</v>
      </c>
      <c r="F548" s="19"/>
      <c r="G548" s="13" t="s">
        <v>757</v>
      </c>
      <c r="H548" s="14" t="s">
        <v>757</v>
      </c>
      <c r="I548" s="74"/>
      <c r="J548" s="73"/>
      <c r="K548" s="9"/>
      <c r="L548" s="17"/>
      <c r="M548" s="9"/>
      <c r="N548" s="30"/>
      <c r="O548" s="30"/>
      <c r="P548" s="30"/>
      <c r="Q548" s="30"/>
      <c r="R548" s="30"/>
      <c r="S548" s="30"/>
      <c r="T548" s="30"/>
      <c r="U548" s="30"/>
      <c r="V548" s="30"/>
      <c r="W548" s="30"/>
      <c r="X548" s="30"/>
      <c r="Y548" s="30"/>
      <c r="Z548" s="30"/>
    </row>
    <row r="549">
      <c r="A549" s="10">
        <v>294.0</v>
      </c>
      <c r="B549" s="11" t="s">
        <v>120</v>
      </c>
      <c r="C549" s="19"/>
      <c r="D549" s="19"/>
      <c r="E549" s="9"/>
      <c r="F549" s="13" t="s">
        <v>114</v>
      </c>
      <c r="G549" s="9"/>
      <c r="H549" s="5" t="s">
        <v>122</v>
      </c>
      <c r="I549" s="74"/>
      <c r="J549" s="73"/>
      <c r="K549" s="9"/>
      <c r="L549" s="17"/>
      <c r="M549" s="9"/>
      <c r="N549" s="30"/>
      <c r="O549" s="30"/>
      <c r="P549" s="30"/>
      <c r="Q549" s="30"/>
      <c r="R549" s="30"/>
      <c r="S549" s="30"/>
      <c r="T549" s="30"/>
      <c r="U549" s="30"/>
      <c r="V549" s="30"/>
      <c r="W549" s="30"/>
      <c r="X549" s="30"/>
      <c r="Y549" s="30"/>
      <c r="Z549" s="30"/>
    </row>
    <row r="550">
      <c r="A550" s="10">
        <v>295.0</v>
      </c>
      <c r="B550" s="11" t="s">
        <v>17</v>
      </c>
      <c r="C550" s="9" t="s">
        <v>387</v>
      </c>
      <c r="D550" s="9" t="s">
        <v>803</v>
      </c>
      <c r="E550" s="12" t="s">
        <v>804</v>
      </c>
      <c r="F550" s="19"/>
      <c r="G550" s="13" t="s">
        <v>805</v>
      </c>
      <c r="H550" s="14" t="s">
        <v>805</v>
      </c>
      <c r="I550" s="74"/>
      <c r="J550" s="73"/>
      <c r="K550" s="9"/>
      <c r="L550" s="17"/>
      <c r="M550" s="9"/>
      <c r="N550" s="30"/>
      <c r="O550" s="30"/>
      <c r="P550" s="30"/>
      <c r="Q550" s="30"/>
      <c r="R550" s="30"/>
      <c r="S550" s="30"/>
      <c r="T550" s="30"/>
      <c r="U550" s="30"/>
      <c r="V550" s="30"/>
      <c r="W550" s="30"/>
      <c r="X550" s="30"/>
      <c r="Y550" s="30"/>
      <c r="Z550" s="30"/>
    </row>
    <row r="551">
      <c r="A551" s="10">
        <v>296.0</v>
      </c>
      <c r="B551" s="11" t="s">
        <v>120</v>
      </c>
      <c r="C551" s="19"/>
      <c r="D551" s="19"/>
      <c r="E551" s="9"/>
      <c r="F551" s="13" t="s">
        <v>114</v>
      </c>
      <c r="G551" s="9"/>
      <c r="H551" s="5" t="s">
        <v>122</v>
      </c>
      <c r="I551" s="74"/>
      <c r="J551" s="73"/>
      <c r="K551" s="9"/>
      <c r="L551" s="17"/>
      <c r="M551" s="9"/>
      <c r="N551" s="30"/>
      <c r="O551" s="30"/>
      <c r="P551" s="30"/>
      <c r="Q551" s="30"/>
      <c r="R551" s="30"/>
      <c r="S551" s="30"/>
      <c r="T551" s="30"/>
      <c r="U551" s="30"/>
      <c r="V551" s="30"/>
      <c r="W551" s="30"/>
      <c r="X551" s="30"/>
      <c r="Y551" s="30"/>
      <c r="Z551" s="30"/>
    </row>
    <row r="552">
      <c r="A552" s="10">
        <v>297.0</v>
      </c>
      <c r="B552" s="11" t="s">
        <v>120</v>
      </c>
      <c r="C552" s="19"/>
      <c r="D552" s="19"/>
      <c r="E552" s="9"/>
      <c r="F552" s="13" t="s">
        <v>114</v>
      </c>
      <c r="G552" s="9"/>
      <c r="H552" s="5" t="s">
        <v>122</v>
      </c>
      <c r="I552" s="74"/>
      <c r="J552" s="73"/>
      <c r="K552" s="9"/>
      <c r="L552" s="17"/>
      <c r="M552" s="9"/>
      <c r="N552" s="30"/>
      <c r="O552" s="30"/>
      <c r="P552" s="30"/>
      <c r="Q552" s="30"/>
      <c r="R552" s="30"/>
      <c r="S552" s="30"/>
      <c r="T552" s="30"/>
      <c r="U552" s="30"/>
      <c r="V552" s="30"/>
      <c r="W552" s="30"/>
      <c r="X552" s="30"/>
      <c r="Y552" s="30"/>
      <c r="Z552" s="30"/>
    </row>
    <row r="553">
      <c r="A553" s="10">
        <v>298.0</v>
      </c>
      <c r="B553" s="11" t="s">
        <v>120</v>
      </c>
      <c r="C553" s="19"/>
      <c r="D553" s="19"/>
      <c r="E553" s="9"/>
      <c r="F553" s="13" t="s">
        <v>114</v>
      </c>
      <c r="G553" s="9"/>
      <c r="H553" s="5" t="s">
        <v>122</v>
      </c>
      <c r="I553" s="74"/>
      <c r="J553" s="73"/>
      <c r="K553" s="9"/>
      <c r="L553" s="17"/>
      <c r="M553" s="9"/>
      <c r="N553" s="30"/>
      <c r="O553" s="30"/>
      <c r="P553" s="30"/>
      <c r="Q553" s="30"/>
      <c r="R553" s="30"/>
      <c r="S553" s="30"/>
      <c r="T553" s="30"/>
      <c r="U553" s="30"/>
      <c r="V553" s="30"/>
      <c r="W553" s="30"/>
      <c r="X553" s="30"/>
      <c r="Y553" s="30"/>
      <c r="Z553" s="30"/>
    </row>
    <row r="554">
      <c r="A554" s="10">
        <v>299.0</v>
      </c>
      <c r="B554" s="11" t="s">
        <v>17</v>
      </c>
      <c r="C554" s="9" t="s">
        <v>395</v>
      </c>
      <c r="D554" s="9" t="s">
        <v>1427</v>
      </c>
      <c r="E554" s="12" t="s">
        <v>1428</v>
      </c>
      <c r="F554" s="19"/>
      <c r="G554" s="10" t="s">
        <v>1429</v>
      </c>
      <c r="H554" s="14" t="s">
        <v>1429</v>
      </c>
      <c r="I554" s="74"/>
      <c r="J554" s="73"/>
      <c r="K554" s="9"/>
      <c r="L554" s="17"/>
      <c r="M554" s="9"/>
      <c r="N554" s="30"/>
      <c r="O554" s="30"/>
      <c r="P554" s="30"/>
      <c r="Q554" s="30"/>
      <c r="R554" s="30"/>
      <c r="S554" s="30"/>
      <c r="T554" s="30"/>
      <c r="U554" s="30"/>
      <c r="V554" s="30"/>
      <c r="W554" s="30"/>
      <c r="X554" s="30"/>
      <c r="Y554" s="30"/>
      <c r="Z554" s="30"/>
    </row>
    <row r="555">
      <c r="A555" s="10">
        <v>300.0</v>
      </c>
      <c r="B555" s="11" t="s">
        <v>120</v>
      </c>
      <c r="C555" s="19"/>
      <c r="D555" s="19"/>
      <c r="E555" s="9"/>
      <c r="F555" s="13" t="s">
        <v>114</v>
      </c>
      <c r="G555" s="9"/>
      <c r="H555" s="5" t="s">
        <v>122</v>
      </c>
      <c r="I555" s="74"/>
      <c r="J555" s="73"/>
      <c r="K555" s="9"/>
      <c r="L555" s="17"/>
      <c r="M555" s="9"/>
      <c r="N555" s="30"/>
      <c r="O555" s="30"/>
      <c r="P555" s="30"/>
      <c r="Q555" s="30"/>
      <c r="R555" s="30"/>
      <c r="S555" s="30"/>
      <c r="T555" s="30"/>
      <c r="U555" s="30"/>
      <c r="V555" s="30"/>
      <c r="W555" s="30"/>
      <c r="X555" s="30"/>
      <c r="Y555" s="30"/>
      <c r="Z555" s="30"/>
    </row>
    <row r="556">
      <c r="A556" s="10">
        <v>301.0</v>
      </c>
      <c r="B556" s="13" t="s">
        <v>125</v>
      </c>
      <c r="C556" s="10" t="s">
        <v>133</v>
      </c>
      <c r="D556" s="10" t="s">
        <v>1489</v>
      </c>
      <c r="E556" s="21" t="s">
        <v>1490</v>
      </c>
      <c r="F556" s="13"/>
      <c r="G556" s="13" t="s">
        <v>1491</v>
      </c>
      <c r="H556" s="31" t="s">
        <v>1491</v>
      </c>
      <c r="I556" s="74"/>
      <c r="J556" s="73"/>
      <c r="K556" s="9"/>
      <c r="L556" s="17"/>
      <c r="M556" s="9"/>
      <c r="N556" s="30"/>
      <c r="O556" s="30"/>
      <c r="P556" s="30"/>
      <c r="Q556" s="30"/>
      <c r="R556" s="30"/>
      <c r="S556" s="30"/>
      <c r="T556" s="30"/>
      <c r="U556" s="30"/>
      <c r="V556" s="30"/>
      <c r="W556" s="30"/>
      <c r="X556" s="30"/>
      <c r="Y556" s="30"/>
      <c r="Z556" s="30"/>
    </row>
    <row r="557">
      <c r="A557" s="10">
        <v>302.0</v>
      </c>
      <c r="B557" s="11" t="s">
        <v>17</v>
      </c>
      <c r="C557" s="9" t="s">
        <v>387</v>
      </c>
      <c r="D557" s="9" t="s">
        <v>848</v>
      </c>
      <c r="E557" s="12" t="s">
        <v>849</v>
      </c>
      <c r="F557" s="19"/>
      <c r="G557" s="13" t="s">
        <v>850</v>
      </c>
      <c r="H557" s="14" t="s">
        <v>850</v>
      </c>
      <c r="I557" s="74"/>
      <c r="J557" s="73"/>
      <c r="K557" s="9"/>
      <c r="L557" s="17"/>
      <c r="M557" s="9"/>
      <c r="N557" s="30"/>
      <c r="O557" s="30"/>
      <c r="P557" s="30"/>
      <c r="Q557" s="30"/>
      <c r="R557" s="30"/>
      <c r="S557" s="30"/>
      <c r="T557" s="30"/>
      <c r="U557" s="30"/>
      <c r="V557" s="30"/>
      <c r="W557" s="30"/>
      <c r="X557" s="30"/>
      <c r="Y557" s="30"/>
      <c r="Z557" s="30"/>
    </row>
    <row r="558">
      <c r="A558" s="10">
        <v>303.0</v>
      </c>
      <c r="B558" s="11" t="s">
        <v>17</v>
      </c>
      <c r="C558" s="9" t="s">
        <v>387</v>
      </c>
      <c r="D558" s="9" t="s">
        <v>848</v>
      </c>
      <c r="E558" s="12" t="s">
        <v>849</v>
      </c>
      <c r="F558" s="19"/>
      <c r="G558" s="13" t="s">
        <v>850</v>
      </c>
      <c r="H558" s="14" t="s">
        <v>850</v>
      </c>
      <c r="I558" s="74"/>
      <c r="J558" s="73"/>
      <c r="K558" s="9"/>
      <c r="L558" s="17"/>
      <c r="M558" s="9"/>
      <c r="N558" s="30"/>
      <c r="O558" s="30"/>
      <c r="P558" s="30"/>
      <c r="Q558" s="30"/>
      <c r="R558" s="30"/>
      <c r="S558" s="30"/>
      <c r="T558" s="30"/>
      <c r="U558" s="30"/>
      <c r="V558" s="30"/>
      <c r="W558" s="30"/>
      <c r="X558" s="30"/>
      <c r="Y558" s="30"/>
      <c r="Z558" s="30"/>
    </row>
    <row r="559">
      <c r="A559" s="13">
        <v>304.0</v>
      </c>
      <c r="B559" s="13" t="s">
        <v>257</v>
      </c>
      <c r="C559" s="9"/>
      <c r="D559" s="9"/>
      <c r="E559" s="9"/>
      <c r="F559" s="13" t="s">
        <v>114</v>
      </c>
      <c r="G559" s="13"/>
      <c r="H559" s="14" t="s">
        <v>257</v>
      </c>
      <c r="I559" s="74"/>
      <c r="J559" s="73"/>
      <c r="K559" s="9"/>
      <c r="L559" s="17"/>
      <c r="M559" s="9"/>
      <c r="N559" s="30"/>
      <c r="O559" s="30"/>
      <c r="P559" s="30"/>
      <c r="Q559" s="30"/>
      <c r="R559" s="30"/>
      <c r="S559" s="30"/>
      <c r="T559" s="30"/>
      <c r="U559" s="30"/>
      <c r="V559" s="30"/>
      <c r="W559" s="30"/>
      <c r="X559" s="30"/>
      <c r="Y559" s="30"/>
      <c r="Z559" s="30"/>
    </row>
    <row r="560">
      <c r="A560" s="13">
        <v>305.0</v>
      </c>
      <c r="B560" s="13" t="s">
        <v>257</v>
      </c>
      <c r="C560" s="19"/>
      <c r="D560" s="19"/>
      <c r="E560" s="9"/>
      <c r="F560" s="13" t="s">
        <v>114</v>
      </c>
      <c r="G560" s="13"/>
      <c r="H560" s="14" t="s">
        <v>257</v>
      </c>
      <c r="I560" s="74"/>
      <c r="J560" s="73"/>
      <c r="K560" s="9"/>
      <c r="L560" s="17"/>
      <c r="M560" s="9"/>
      <c r="N560" s="30"/>
      <c r="O560" s="30"/>
      <c r="P560" s="30"/>
      <c r="Q560" s="30"/>
      <c r="R560" s="30"/>
      <c r="S560" s="30"/>
      <c r="T560" s="30"/>
      <c r="U560" s="30"/>
      <c r="V560" s="30"/>
      <c r="W560" s="30"/>
      <c r="X560" s="30"/>
      <c r="Y560" s="30"/>
      <c r="Z560" s="30"/>
    </row>
    <row r="561">
      <c r="A561" s="13">
        <v>306.0</v>
      </c>
      <c r="B561" s="13" t="s">
        <v>257</v>
      </c>
      <c r="C561" s="19"/>
      <c r="D561" s="19"/>
      <c r="E561" s="9"/>
      <c r="F561" s="13" t="s">
        <v>114</v>
      </c>
      <c r="G561" s="13"/>
      <c r="H561" s="14" t="s">
        <v>257</v>
      </c>
      <c r="I561" s="74"/>
      <c r="J561" s="73"/>
      <c r="K561" s="9"/>
      <c r="L561" s="17"/>
      <c r="M561" s="9"/>
      <c r="N561" s="30"/>
      <c r="O561" s="30"/>
      <c r="P561" s="30"/>
      <c r="Q561" s="30"/>
      <c r="R561" s="30"/>
      <c r="S561" s="30"/>
      <c r="T561" s="30"/>
      <c r="U561" s="30"/>
      <c r="V561" s="30"/>
      <c r="W561" s="30"/>
      <c r="X561" s="30"/>
      <c r="Y561" s="30"/>
      <c r="Z561" s="30"/>
    </row>
    <row r="562">
      <c r="A562" s="13">
        <v>307.0</v>
      </c>
      <c r="B562" s="13" t="s">
        <v>257</v>
      </c>
      <c r="C562" s="19"/>
      <c r="D562" s="19"/>
      <c r="E562" s="9"/>
      <c r="F562" s="13" t="s">
        <v>114</v>
      </c>
      <c r="G562" s="13"/>
      <c r="H562" s="14" t="s">
        <v>257</v>
      </c>
      <c r="I562" s="74"/>
      <c r="J562" s="73"/>
      <c r="K562" s="9"/>
      <c r="L562" s="17"/>
      <c r="M562" s="9"/>
      <c r="N562" s="30"/>
      <c r="O562" s="30"/>
      <c r="P562" s="30"/>
      <c r="Q562" s="30"/>
      <c r="R562" s="30"/>
      <c r="S562" s="30"/>
      <c r="T562" s="30"/>
      <c r="U562" s="30"/>
      <c r="V562" s="30"/>
      <c r="W562" s="30"/>
      <c r="X562" s="30"/>
      <c r="Y562" s="30"/>
      <c r="Z562" s="30"/>
    </row>
    <row r="563">
      <c r="A563" s="13">
        <v>308.0</v>
      </c>
      <c r="B563" s="13" t="s">
        <v>257</v>
      </c>
      <c r="C563" s="19"/>
      <c r="D563" s="19"/>
      <c r="E563" s="9"/>
      <c r="F563" s="13" t="s">
        <v>114</v>
      </c>
      <c r="G563" s="13"/>
      <c r="H563" s="14" t="s">
        <v>257</v>
      </c>
      <c r="I563" s="74"/>
      <c r="J563" s="73"/>
      <c r="K563" s="9"/>
      <c r="L563" s="17"/>
      <c r="M563" s="9"/>
      <c r="N563" s="30"/>
      <c r="O563" s="30"/>
      <c r="P563" s="30"/>
      <c r="Q563" s="30"/>
      <c r="R563" s="30"/>
      <c r="S563" s="30"/>
      <c r="T563" s="30"/>
      <c r="U563" s="30"/>
      <c r="V563" s="30"/>
      <c r="W563" s="30"/>
      <c r="X563" s="30"/>
      <c r="Y563" s="30"/>
      <c r="Z563" s="30"/>
    </row>
    <row r="564">
      <c r="A564" s="13">
        <v>309.0</v>
      </c>
      <c r="B564" s="13" t="s">
        <v>257</v>
      </c>
      <c r="C564" s="19"/>
      <c r="D564" s="19"/>
      <c r="E564" s="9"/>
      <c r="F564" s="13" t="s">
        <v>114</v>
      </c>
      <c r="G564" s="13"/>
      <c r="H564" s="14" t="s">
        <v>257</v>
      </c>
      <c r="I564" s="74"/>
      <c r="J564" s="73"/>
      <c r="K564" s="9"/>
      <c r="L564" s="17"/>
      <c r="M564" s="9"/>
      <c r="N564" s="30"/>
      <c r="O564" s="30"/>
      <c r="P564" s="30"/>
      <c r="Q564" s="30"/>
      <c r="R564" s="30"/>
      <c r="S564" s="30"/>
      <c r="T564" s="30"/>
      <c r="U564" s="30"/>
      <c r="V564" s="30"/>
      <c r="W564" s="30"/>
      <c r="X564" s="30"/>
      <c r="Y564" s="30"/>
      <c r="Z564" s="30"/>
    </row>
    <row r="565">
      <c r="A565" s="13">
        <v>310.0</v>
      </c>
      <c r="B565" s="13" t="s">
        <v>257</v>
      </c>
      <c r="C565" s="19"/>
      <c r="D565" s="19"/>
      <c r="E565" s="9"/>
      <c r="F565" s="13" t="s">
        <v>114</v>
      </c>
      <c r="G565" s="13"/>
      <c r="H565" s="14" t="s">
        <v>257</v>
      </c>
      <c r="I565" s="74"/>
      <c r="J565" s="73"/>
      <c r="K565" s="9"/>
      <c r="L565" s="17"/>
      <c r="M565" s="9"/>
      <c r="N565" s="30"/>
      <c r="O565" s="30"/>
      <c r="P565" s="30"/>
      <c r="Q565" s="30"/>
      <c r="R565" s="30"/>
      <c r="S565" s="30"/>
      <c r="T565" s="30"/>
      <c r="U565" s="30"/>
      <c r="V565" s="30"/>
      <c r="W565" s="30"/>
      <c r="X565" s="30"/>
      <c r="Y565" s="30"/>
      <c r="Z565" s="30"/>
    </row>
    <row r="566">
      <c r="A566" s="13">
        <v>311.0</v>
      </c>
      <c r="B566" s="13" t="s">
        <v>257</v>
      </c>
      <c r="C566" s="19"/>
      <c r="D566" s="19"/>
      <c r="E566" s="9"/>
      <c r="F566" s="13" t="s">
        <v>114</v>
      </c>
      <c r="G566" s="13"/>
      <c r="H566" s="14" t="s">
        <v>257</v>
      </c>
      <c r="I566" s="74"/>
      <c r="J566" s="73"/>
      <c r="K566" s="9"/>
      <c r="L566" s="17"/>
      <c r="M566" s="30"/>
      <c r="N566" s="30"/>
      <c r="O566" s="30"/>
      <c r="P566" s="30"/>
      <c r="Q566" s="30"/>
      <c r="R566" s="30"/>
      <c r="S566" s="30"/>
      <c r="T566" s="30"/>
      <c r="U566" s="30"/>
      <c r="V566" s="30"/>
      <c r="W566" s="30"/>
      <c r="X566" s="30"/>
      <c r="Y566" s="30"/>
      <c r="Z566" s="30"/>
    </row>
    <row r="567">
      <c r="A567" s="13">
        <v>312.0</v>
      </c>
      <c r="B567" s="13" t="s">
        <v>257</v>
      </c>
      <c r="C567" s="19"/>
      <c r="D567" s="19"/>
      <c r="E567" s="9"/>
      <c r="F567" s="13" t="s">
        <v>114</v>
      </c>
      <c r="G567" s="13"/>
      <c r="H567" s="14" t="s">
        <v>257</v>
      </c>
      <c r="I567" s="74"/>
      <c r="J567" s="73"/>
      <c r="K567" s="9"/>
      <c r="L567" s="17"/>
      <c r="M567" s="9"/>
      <c r="N567" s="30"/>
      <c r="O567" s="30"/>
      <c r="P567" s="30"/>
      <c r="Q567" s="30"/>
      <c r="R567" s="30"/>
      <c r="S567" s="30"/>
      <c r="T567" s="30"/>
      <c r="U567" s="30"/>
      <c r="V567" s="30"/>
      <c r="W567" s="30"/>
      <c r="X567" s="30"/>
      <c r="Y567" s="30"/>
      <c r="Z567" s="30"/>
    </row>
    <row r="568">
      <c r="A568" s="13">
        <v>313.0</v>
      </c>
      <c r="B568" s="13" t="s">
        <v>257</v>
      </c>
      <c r="C568" s="19"/>
      <c r="D568" s="19"/>
      <c r="E568" s="9"/>
      <c r="F568" s="13" t="s">
        <v>114</v>
      </c>
      <c r="G568" s="13"/>
      <c r="H568" s="14" t="s">
        <v>257</v>
      </c>
      <c r="I568" s="74"/>
      <c r="J568" s="73"/>
      <c r="K568" s="9"/>
      <c r="L568" s="17"/>
      <c r="M568" s="9"/>
      <c r="N568" s="30"/>
      <c r="O568" s="30"/>
      <c r="P568" s="30"/>
      <c r="Q568" s="30"/>
      <c r="R568" s="30"/>
      <c r="S568" s="30"/>
      <c r="T568" s="30"/>
      <c r="U568" s="30"/>
      <c r="V568" s="30"/>
      <c r="W568" s="30"/>
      <c r="X568" s="30"/>
      <c r="Y568" s="30"/>
      <c r="Z568" s="30"/>
    </row>
    <row r="569">
      <c r="A569" s="10">
        <v>314.0</v>
      </c>
      <c r="B569" s="11" t="s">
        <v>120</v>
      </c>
      <c r="C569" s="19"/>
      <c r="D569" s="19"/>
      <c r="E569" s="9"/>
      <c r="F569" s="13" t="s">
        <v>114</v>
      </c>
      <c r="G569" s="9"/>
      <c r="H569" s="5" t="s">
        <v>122</v>
      </c>
      <c r="I569" s="74"/>
      <c r="J569" s="73"/>
      <c r="K569" s="9"/>
      <c r="L569" s="17"/>
      <c r="M569" s="9"/>
      <c r="N569" s="30"/>
      <c r="O569" s="30"/>
      <c r="P569" s="30"/>
      <c r="Q569" s="30"/>
      <c r="R569" s="30"/>
      <c r="S569" s="30"/>
      <c r="T569" s="30"/>
      <c r="U569" s="30"/>
      <c r="V569" s="30"/>
      <c r="W569" s="30"/>
      <c r="X569" s="30"/>
      <c r="Y569" s="30"/>
      <c r="Z569" s="30"/>
    </row>
    <row r="570">
      <c r="A570" s="10">
        <v>315.0</v>
      </c>
      <c r="B570" s="11" t="s">
        <v>17</v>
      </c>
      <c r="C570" s="9" t="s">
        <v>959</v>
      </c>
      <c r="D570" s="9" t="s">
        <v>960</v>
      </c>
      <c r="E570" s="12" t="s">
        <v>962</v>
      </c>
      <c r="F570" s="9"/>
      <c r="G570" s="9" t="s">
        <v>963</v>
      </c>
      <c r="H570" s="5" t="s">
        <v>963</v>
      </c>
      <c r="I570" s="74"/>
      <c r="J570" s="73"/>
      <c r="K570" s="9"/>
      <c r="L570" s="17"/>
      <c r="M570" s="9"/>
      <c r="N570" s="30"/>
      <c r="O570" s="30"/>
      <c r="P570" s="30"/>
      <c r="Q570" s="30"/>
      <c r="R570" s="30"/>
      <c r="S570" s="30"/>
      <c r="T570" s="30"/>
      <c r="U570" s="30"/>
      <c r="V570" s="30"/>
      <c r="W570" s="30"/>
      <c r="X570" s="30"/>
      <c r="Y570" s="30"/>
      <c r="Z570" s="30"/>
    </row>
    <row r="571">
      <c r="A571" s="10">
        <v>316.0</v>
      </c>
      <c r="B571" s="11" t="s">
        <v>17</v>
      </c>
      <c r="C571" s="9" t="s">
        <v>959</v>
      </c>
      <c r="D571" s="9" t="s">
        <v>960</v>
      </c>
      <c r="E571" s="12" t="s">
        <v>962</v>
      </c>
      <c r="F571" s="9"/>
      <c r="G571" s="9" t="s">
        <v>963</v>
      </c>
      <c r="H571" s="5" t="s">
        <v>963</v>
      </c>
      <c r="I571" s="74"/>
      <c r="J571" s="73"/>
      <c r="K571" s="9"/>
      <c r="L571" s="17"/>
      <c r="M571" s="9"/>
      <c r="N571" s="30"/>
      <c r="O571" s="30"/>
      <c r="P571" s="30"/>
      <c r="Q571" s="30"/>
      <c r="R571" s="30"/>
      <c r="S571" s="30"/>
      <c r="T571" s="30"/>
      <c r="U571" s="30"/>
      <c r="V571" s="30"/>
      <c r="W571" s="30"/>
      <c r="X571" s="30"/>
      <c r="Y571" s="30"/>
      <c r="Z571" s="30"/>
    </row>
    <row r="572">
      <c r="A572" s="10">
        <v>317.0</v>
      </c>
      <c r="B572" s="11" t="s">
        <v>125</v>
      </c>
      <c r="C572" s="10" t="s">
        <v>425</v>
      </c>
      <c r="D572" s="10" t="s">
        <v>451</v>
      </c>
      <c r="E572" s="21" t="s">
        <v>452</v>
      </c>
      <c r="F572" s="9"/>
      <c r="G572" s="32" t="s">
        <v>453</v>
      </c>
      <c r="H572" s="14" t="s">
        <v>453</v>
      </c>
      <c r="I572" s="74"/>
      <c r="J572" s="73"/>
      <c r="K572" s="9"/>
      <c r="L572" s="17"/>
      <c r="M572" s="9"/>
      <c r="N572" s="30"/>
      <c r="O572" s="30"/>
      <c r="P572" s="30"/>
      <c r="Q572" s="30"/>
      <c r="R572" s="30"/>
      <c r="S572" s="30"/>
      <c r="T572" s="30"/>
      <c r="U572" s="30"/>
      <c r="V572" s="30"/>
      <c r="W572" s="30"/>
      <c r="X572" s="30"/>
      <c r="Y572" s="30"/>
      <c r="Z572" s="30"/>
    </row>
    <row r="573">
      <c r="A573" s="10">
        <v>318.0</v>
      </c>
      <c r="B573" s="11" t="s">
        <v>17</v>
      </c>
      <c r="C573" s="10" t="s">
        <v>959</v>
      </c>
      <c r="D573" s="10" t="s">
        <v>1450</v>
      </c>
      <c r="E573" s="12" t="s">
        <v>1451</v>
      </c>
      <c r="F573" s="9"/>
      <c r="G573" s="9" t="s">
        <v>1452</v>
      </c>
      <c r="H573" s="14" t="s">
        <v>1452</v>
      </c>
      <c r="I573" s="74"/>
      <c r="J573" s="73"/>
      <c r="K573" s="9"/>
      <c r="L573" s="17"/>
      <c r="M573" s="9"/>
      <c r="N573" s="30"/>
      <c r="O573" s="30"/>
      <c r="P573" s="30"/>
      <c r="Q573" s="30"/>
      <c r="R573" s="30"/>
      <c r="S573" s="30"/>
      <c r="T573" s="30"/>
      <c r="U573" s="30"/>
      <c r="V573" s="30"/>
      <c r="W573" s="30"/>
      <c r="X573" s="30"/>
      <c r="Y573" s="30"/>
      <c r="Z573" s="30"/>
    </row>
    <row r="574">
      <c r="A574" s="10">
        <v>319.0</v>
      </c>
      <c r="B574" s="11" t="s">
        <v>17</v>
      </c>
      <c r="C574" s="9" t="s">
        <v>18</v>
      </c>
      <c r="D574" s="9" t="s">
        <v>438</v>
      </c>
      <c r="E574" s="12" t="s">
        <v>439</v>
      </c>
      <c r="F574" s="13"/>
      <c r="G574" s="10" t="s">
        <v>440</v>
      </c>
      <c r="H574" s="5" t="s">
        <v>440</v>
      </c>
      <c r="I574" s="74"/>
      <c r="J574" s="73"/>
      <c r="K574" s="9"/>
      <c r="L574" s="17"/>
      <c r="M574" s="9"/>
      <c r="N574" s="30"/>
      <c r="O574" s="30"/>
      <c r="P574" s="30"/>
      <c r="Q574" s="30"/>
      <c r="R574" s="30"/>
      <c r="S574" s="30"/>
      <c r="T574" s="30"/>
      <c r="U574" s="30"/>
      <c r="V574" s="30"/>
      <c r="W574" s="30"/>
      <c r="X574" s="30"/>
      <c r="Y574" s="30"/>
      <c r="Z574" s="30"/>
    </row>
    <row r="575">
      <c r="A575" s="13">
        <v>320.0</v>
      </c>
      <c r="B575" s="13" t="s">
        <v>257</v>
      </c>
      <c r="C575" s="9"/>
      <c r="D575" s="9"/>
      <c r="E575" s="9"/>
      <c r="F575" s="13" t="s">
        <v>114</v>
      </c>
      <c r="G575" s="13"/>
      <c r="H575" s="14" t="s">
        <v>257</v>
      </c>
      <c r="I575" s="74"/>
      <c r="J575" s="73"/>
      <c r="K575" s="9"/>
      <c r="L575" s="17"/>
      <c r="M575" s="9"/>
      <c r="N575" s="30"/>
      <c r="O575" s="30"/>
      <c r="P575" s="30"/>
      <c r="Q575" s="30"/>
      <c r="R575" s="30"/>
      <c r="S575" s="30"/>
      <c r="T575" s="30"/>
      <c r="U575" s="30"/>
      <c r="V575" s="30"/>
      <c r="W575" s="30"/>
      <c r="X575" s="30"/>
      <c r="Y575" s="30"/>
      <c r="Z575" s="30"/>
    </row>
    <row r="576">
      <c r="A576" s="13">
        <v>321.0</v>
      </c>
      <c r="B576" s="13" t="s">
        <v>257</v>
      </c>
      <c r="C576" s="9"/>
      <c r="D576" s="9"/>
      <c r="E576" s="9"/>
      <c r="F576" s="13" t="s">
        <v>114</v>
      </c>
      <c r="G576" s="13"/>
      <c r="H576" s="14" t="s">
        <v>257</v>
      </c>
      <c r="I576" s="74"/>
      <c r="J576" s="73"/>
      <c r="K576" s="9"/>
      <c r="L576" s="17"/>
      <c r="M576" s="9"/>
      <c r="N576" s="30"/>
      <c r="O576" s="30"/>
      <c r="P576" s="30"/>
      <c r="Q576" s="30"/>
      <c r="R576" s="30"/>
      <c r="S576" s="30"/>
      <c r="T576" s="30"/>
      <c r="U576" s="30"/>
      <c r="V576" s="30"/>
      <c r="W576" s="30"/>
      <c r="X576" s="30"/>
      <c r="Y576" s="30"/>
      <c r="Z576" s="30"/>
    </row>
    <row r="577">
      <c r="A577" s="13">
        <v>322.0</v>
      </c>
      <c r="B577" s="13" t="s">
        <v>125</v>
      </c>
      <c r="C577" s="10" t="s">
        <v>1492</v>
      </c>
      <c r="D577" s="10" t="s">
        <v>1493</v>
      </c>
      <c r="E577" s="21" t="s">
        <v>1494</v>
      </c>
      <c r="F577" s="13"/>
      <c r="G577" s="13" t="s">
        <v>1495</v>
      </c>
      <c r="H577" s="31" t="s">
        <v>1495</v>
      </c>
      <c r="I577" s="74"/>
      <c r="J577" s="73"/>
      <c r="K577" s="9"/>
      <c r="L577" s="17"/>
      <c r="M577" s="9"/>
      <c r="N577" s="9"/>
      <c r="O577" s="30"/>
      <c r="P577" s="30"/>
      <c r="Q577" s="30"/>
      <c r="R577" s="30"/>
      <c r="S577" s="30"/>
      <c r="T577" s="30"/>
      <c r="U577" s="30"/>
      <c r="V577" s="30"/>
      <c r="W577" s="30"/>
      <c r="X577" s="30"/>
      <c r="Y577" s="30"/>
      <c r="Z577" s="30"/>
    </row>
    <row r="578">
      <c r="A578" s="10">
        <v>323.0</v>
      </c>
      <c r="B578" s="11" t="s">
        <v>17</v>
      </c>
      <c r="C578" s="82" t="s">
        <v>495</v>
      </c>
      <c r="D578" s="82" t="s">
        <v>506</v>
      </c>
      <c r="E578" s="94" t="s">
        <v>507</v>
      </c>
      <c r="F578" s="82"/>
      <c r="G578" s="82" t="s">
        <v>508</v>
      </c>
      <c r="H578" s="98" t="s">
        <v>508</v>
      </c>
      <c r="I578" s="74"/>
      <c r="J578" s="73"/>
      <c r="K578" s="9"/>
      <c r="L578" s="17"/>
      <c r="M578" s="9"/>
      <c r="N578" s="30"/>
      <c r="O578" s="30"/>
      <c r="P578" s="30"/>
      <c r="Q578" s="30"/>
      <c r="R578" s="30"/>
      <c r="S578" s="30"/>
      <c r="T578" s="30"/>
      <c r="U578" s="30"/>
      <c r="V578" s="30"/>
      <c r="W578" s="30"/>
      <c r="X578" s="30"/>
      <c r="Y578" s="30"/>
      <c r="Z578" s="30"/>
    </row>
    <row r="579">
      <c r="A579" s="10">
        <v>324.0</v>
      </c>
      <c r="B579" s="11" t="s">
        <v>17</v>
      </c>
      <c r="C579" s="9" t="s">
        <v>315</v>
      </c>
      <c r="D579" s="9" t="s">
        <v>1218</v>
      </c>
      <c r="E579" s="12" t="s">
        <v>1219</v>
      </c>
      <c r="F579" s="9"/>
      <c r="G579" s="10" t="s">
        <v>1220</v>
      </c>
      <c r="H579" s="5" t="s">
        <v>1220</v>
      </c>
      <c r="I579" s="74"/>
      <c r="J579" s="73"/>
      <c r="K579" s="9"/>
      <c r="L579" s="17"/>
      <c r="M579" s="9"/>
      <c r="N579" s="30"/>
      <c r="O579" s="30"/>
      <c r="P579" s="30"/>
      <c r="Q579" s="30"/>
      <c r="R579" s="30"/>
      <c r="S579" s="30"/>
      <c r="T579" s="30"/>
      <c r="U579" s="30"/>
      <c r="V579" s="30"/>
      <c r="W579" s="30"/>
      <c r="X579" s="30"/>
      <c r="Y579" s="30"/>
      <c r="Z579" s="30"/>
    </row>
    <row r="580">
      <c r="A580" s="10">
        <v>325.0</v>
      </c>
      <c r="B580" s="11" t="s">
        <v>17</v>
      </c>
      <c r="C580" s="9" t="s">
        <v>315</v>
      </c>
      <c r="D580" s="9" t="s">
        <v>1218</v>
      </c>
      <c r="E580" s="12" t="s">
        <v>1219</v>
      </c>
      <c r="F580" s="9"/>
      <c r="G580" s="10" t="s">
        <v>1220</v>
      </c>
      <c r="H580" s="5" t="s">
        <v>1220</v>
      </c>
      <c r="I580" s="74"/>
      <c r="J580" s="73"/>
      <c r="K580" s="9"/>
      <c r="L580" s="17"/>
      <c r="M580" s="9"/>
      <c r="N580" s="30"/>
      <c r="O580" s="30"/>
      <c r="P580" s="30"/>
      <c r="Q580" s="30"/>
      <c r="R580" s="30"/>
      <c r="S580" s="30"/>
      <c r="T580" s="30"/>
      <c r="U580" s="30"/>
      <c r="V580" s="30"/>
      <c r="W580" s="30"/>
      <c r="X580" s="30"/>
      <c r="Y580" s="30"/>
      <c r="Z580" s="30"/>
    </row>
    <row r="581">
      <c r="A581" s="10">
        <v>326.0</v>
      </c>
      <c r="B581" s="13" t="s">
        <v>125</v>
      </c>
      <c r="C581" s="10" t="s">
        <v>217</v>
      </c>
      <c r="D581" s="10" t="s">
        <v>1190</v>
      </c>
      <c r="E581" s="12" t="s">
        <v>1191</v>
      </c>
      <c r="F581" s="13"/>
      <c r="G581" s="10" t="s">
        <v>1192</v>
      </c>
      <c r="H581" s="5" t="s">
        <v>1192</v>
      </c>
      <c r="I581" s="74"/>
      <c r="J581" s="73"/>
      <c r="K581" s="9"/>
      <c r="L581" s="17"/>
      <c r="M581" s="9"/>
      <c r="N581" s="30"/>
      <c r="O581" s="30"/>
      <c r="P581" s="30"/>
      <c r="Q581" s="30"/>
      <c r="R581" s="30"/>
      <c r="S581" s="30"/>
      <c r="T581" s="30"/>
      <c r="U581" s="30"/>
      <c r="V581" s="30"/>
      <c r="W581" s="30"/>
      <c r="X581" s="30"/>
      <c r="Y581" s="30"/>
      <c r="Z581" s="30"/>
    </row>
    <row r="582">
      <c r="A582" s="10">
        <v>327.0</v>
      </c>
      <c r="B582" s="11" t="s">
        <v>125</v>
      </c>
      <c r="C582" s="9" t="s">
        <v>1483</v>
      </c>
      <c r="D582" s="9" t="s">
        <v>1496</v>
      </c>
      <c r="E582" s="21" t="s">
        <v>1497</v>
      </c>
      <c r="F582" s="9"/>
      <c r="G582" s="13" t="s">
        <v>1498</v>
      </c>
      <c r="H582" s="31" t="s">
        <v>1498</v>
      </c>
      <c r="I582" s="74"/>
      <c r="J582" s="73"/>
      <c r="K582" s="9"/>
      <c r="L582" s="17"/>
      <c r="M582" s="9"/>
      <c r="N582" s="30"/>
      <c r="O582" s="30"/>
      <c r="P582" s="30"/>
      <c r="Q582" s="30"/>
      <c r="R582" s="30"/>
      <c r="S582" s="30"/>
      <c r="T582" s="30"/>
      <c r="U582" s="30"/>
      <c r="V582" s="30"/>
      <c r="W582" s="30"/>
      <c r="X582" s="30"/>
      <c r="Y582" s="30"/>
      <c r="Z582" s="30"/>
    </row>
    <row r="583">
      <c r="A583" s="10">
        <v>328.0</v>
      </c>
      <c r="B583" s="11" t="s">
        <v>125</v>
      </c>
      <c r="C583" s="9" t="s">
        <v>1483</v>
      </c>
      <c r="D583" s="9" t="s">
        <v>1496</v>
      </c>
      <c r="E583" s="21" t="s">
        <v>1497</v>
      </c>
      <c r="F583" s="9"/>
      <c r="G583" s="13" t="s">
        <v>1498</v>
      </c>
      <c r="H583" s="31" t="s">
        <v>1498</v>
      </c>
      <c r="I583" s="74"/>
      <c r="J583" s="73"/>
      <c r="K583" s="9"/>
      <c r="L583" s="17"/>
      <c r="M583" s="9"/>
      <c r="N583" s="30"/>
      <c r="O583" s="30"/>
      <c r="P583" s="30"/>
      <c r="Q583" s="30"/>
      <c r="R583" s="30"/>
      <c r="S583" s="30"/>
      <c r="T583" s="30"/>
      <c r="U583" s="30"/>
      <c r="V583" s="30"/>
      <c r="W583" s="30"/>
      <c r="X583" s="30"/>
      <c r="Y583" s="30"/>
      <c r="Z583" s="30"/>
    </row>
    <row r="584">
      <c r="A584" s="10">
        <v>329.0</v>
      </c>
      <c r="B584" s="11" t="s">
        <v>125</v>
      </c>
      <c r="C584" s="9" t="s">
        <v>1483</v>
      </c>
      <c r="D584" s="9" t="s">
        <v>1496</v>
      </c>
      <c r="E584" s="21" t="s">
        <v>1497</v>
      </c>
      <c r="F584" s="9"/>
      <c r="G584" s="13" t="s">
        <v>1498</v>
      </c>
      <c r="H584" s="31" t="s">
        <v>1498</v>
      </c>
      <c r="I584" s="74"/>
      <c r="J584" s="73"/>
      <c r="K584" s="9"/>
      <c r="L584" s="17"/>
      <c r="M584" s="9"/>
      <c r="N584" s="30"/>
      <c r="O584" s="30"/>
      <c r="P584" s="30"/>
      <c r="Q584" s="30"/>
      <c r="R584" s="30"/>
      <c r="S584" s="30"/>
      <c r="T584" s="30"/>
      <c r="U584" s="30"/>
      <c r="V584" s="30"/>
      <c r="W584" s="30"/>
      <c r="X584" s="30"/>
      <c r="Y584" s="30"/>
      <c r="Z584" s="30"/>
    </row>
    <row r="585">
      <c r="A585" s="10">
        <v>330.0</v>
      </c>
      <c r="B585" s="11" t="s">
        <v>120</v>
      </c>
      <c r="C585" s="9"/>
      <c r="D585" s="9"/>
      <c r="E585" s="9"/>
      <c r="F585" s="13" t="s">
        <v>114</v>
      </c>
      <c r="G585" s="9"/>
      <c r="H585" s="5" t="s">
        <v>122</v>
      </c>
      <c r="I585" s="74"/>
      <c r="J585" s="73"/>
      <c r="K585" s="9"/>
      <c r="L585" s="17"/>
      <c r="M585" s="9"/>
      <c r="N585" s="30"/>
      <c r="O585" s="30"/>
      <c r="P585" s="30"/>
      <c r="Q585" s="30"/>
      <c r="R585" s="30"/>
      <c r="S585" s="30"/>
      <c r="T585" s="30"/>
      <c r="U585" s="30"/>
      <c r="V585" s="30"/>
      <c r="W585" s="30"/>
      <c r="X585" s="30"/>
      <c r="Y585" s="30"/>
      <c r="Z585" s="30"/>
    </row>
    <row r="586">
      <c r="A586" s="10">
        <v>331.0</v>
      </c>
      <c r="B586" s="11" t="s">
        <v>120</v>
      </c>
      <c r="C586" s="9"/>
      <c r="D586" s="9"/>
      <c r="E586" s="9"/>
      <c r="F586" s="13" t="s">
        <v>114</v>
      </c>
      <c r="G586" s="9"/>
      <c r="H586" s="5" t="s">
        <v>122</v>
      </c>
      <c r="I586" s="74"/>
      <c r="J586" s="73"/>
      <c r="K586" s="9"/>
      <c r="L586" s="17"/>
      <c r="M586" s="9"/>
      <c r="N586" s="30"/>
      <c r="O586" s="30"/>
      <c r="P586" s="30"/>
      <c r="Q586" s="30"/>
      <c r="R586" s="30"/>
      <c r="S586" s="30"/>
      <c r="T586" s="30"/>
      <c r="U586" s="30"/>
      <c r="V586" s="30"/>
      <c r="W586" s="30"/>
      <c r="X586" s="30"/>
      <c r="Y586" s="30"/>
      <c r="Z586" s="30"/>
    </row>
    <row r="587">
      <c r="A587" s="10">
        <v>332.0</v>
      </c>
      <c r="B587" s="11" t="s">
        <v>120</v>
      </c>
      <c r="C587" s="9"/>
      <c r="D587" s="9"/>
      <c r="E587" s="9"/>
      <c r="F587" s="13" t="s">
        <v>114</v>
      </c>
      <c r="G587" s="9"/>
      <c r="H587" s="5" t="s">
        <v>122</v>
      </c>
      <c r="I587" s="74"/>
      <c r="J587" s="73"/>
      <c r="K587" s="9"/>
      <c r="L587" s="17"/>
      <c r="M587" s="9"/>
      <c r="N587" s="30"/>
      <c r="O587" s="30"/>
      <c r="P587" s="30"/>
      <c r="Q587" s="30"/>
      <c r="R587" s="30"/>
      <c r="S587" s="30"/>
      <c r="T587" s="30"/>
      <c r="U587" s="30"/>
      <c r="V587" s="30"/>
      <c r="W587" s="30"/>
      <c r="X587" s="30"/>
      <c r="Y587" s="30"/>
      <c r="Z587" s="30"/>
    </row>
    <row r="588">
      <c r="A588" s="10">
        <v>333.0</v>
      </c>
      <c r="B588" s="11" t="s">
        <v>120</v>
      </c>
      <c r="C588" s="9"/>
      <c r="D588" s="9"/>
      <c r="E588" s="9"/>
      <c r="F588" s="13" t="s">
        <v>114</v>
      </c>
      <c r="G588" s="9"/>
      <c r="H588" s="5" t="s">
        <v>122</v>
      </c>
      <c r="I588" s="74"/>
      <c r="J588" s="73"/>
      <c r="K588" s="9"/>
      <c r="L588" s="17"/>
      <c r="M588" s="9"/>
      <c r="N588" s="30"/>
      <c r="O588" s="30"/>
      <c r="P588" s="30"/>
      <c r="Q588" s="30"/>
      <c r="R588" s="30"/>
      <c r="S588" s="30"/>
      <c r="T588" s="30"/>
      <c r="U588" s="30"/>
      <c r="V588" s="30"/>
      <c r="W588" s="30"/>
      <c r="X588" s="30"/>
      <c r="Y588" s="30"/>
      <c r="Z588" s="30"/>
    </row>
    <row r="589">
      <c r="A589" s="10">
        <v>334.0</v>
      </c>
      <c r="B589" s="11" t="s">
        <v>17</v>
      </c>
      <c r="C589" s="9" t="s">
        <v>679</v>
      </c>
      <c r="D589" s="9" t="s">
        <v>712</v>
      </c>
      <c r="E589" s="12" t="s">
        <v>713</v>
      </c>
      <c r="F589" s="19"/>
      <c r="G589" s="10" t="s">
        <v>714</v>
      </c>
      <c r="H589" s="5" t="s">
        <v>714</v>
      </c>
      <c r="I589" s="74"/>
      <c r="J589" s="73"/>
      <c r="K589" s="9"/>
      <c r="L589" s="17"/>
      <c r="M589" s="9"/>
      <c r="N589" s="9"/>
      <c r="O589" s="30"/>
      <c r="P589" s="30"/>
      <c r="Q589" s="30"/>
      <c r="R589" s="30"/>
      <c r="S589" s="30"/>
      <c r="T589" s="30"/>
      <c r="U589" s="30"/>
      <c r="V589" s="30"/>
      <c r="W589" s="30"/>
      <c r="X589" s="30"/>
      <c r="Y589" s="30"/>
      <c r="Z589" s="30"/>
    </row>
    <row r="590">
      <c r="A590" s="10">
        <v>335.0</v>
      </c>
      <c r="B590" s="11" t="s">
        <v>17</v>
      </c>
      <c r="C590" s="9" t="s">
        <v>679</v>
      </c>
      <c r="D590" s="9" t="s">
        <v>712</v>
      </c>
      <c r="E590" s="12" t="s">
        <v>713</v>
      </c>
      <c r="F590" s="19"/>
      <c r="G590" s="10" t="s">
        <v>714</v>
      </c>
      <c r="H590" s="5" t="s">
        <v>714</v>
      </c>
      <c r="I590" s="74"/>
      <c r="J590" s="73"/>
      <c r="K590" s="9"/>
      <c r="L590" s="17"/>
      <c r="M590" s="9"/>
      <c r="N590" s="9"/>
      <c r="O590" s="30"/>
      <c r="P590" s="30"/>
      <c r="Q590" s="30"/>
      <c r="R590" s="30"/>
      <c r="S590" s="30"/>
      <c r="T590" s="30"/>
      <c r="U590" s="30"/>
      <c r="V590" s="30"/>
      <c r="W590" s="30"/>
      <c r="X590" s="30"/>
      <c r="Y590" s="30"/>
      <c r="Z590" s="30"/>
    </row>
    <row r="591">
      <c r="A591" s="10">
        <v>336.0</v>
      </c>
      <c r="B591" s="11" t="s">
        <v>17</v>
      </c>
      <c r="C591" s="9" t="s">
        <v>679</v>
      </c>
      <c r="D591" s="9" t="s">
        <v>712</v>
      </c>
      <c r="E591" s="12" t="s">
        <v>713</v>
      </c>
      <c r="F591" s="19"/>
      <c r="G591" s="10" t="s">
        <v>714</v>
      </c>
      <c r="H591" s="5" t="s">
        <v>714</v>
      </c>
      <c r="I591" s="74"/>
      <c r="J591" s="73"/>
      <c r="K591" s="9"/>
      <c r="L591" s="17"/>
      <c r="M591" s="9"/>
      <c r="N591" s="9"/>
      <c r="O591" s="30"/>
      <c r="P591" s="30"/>
      <c r="Q591" s="30"/>
      <c r="R591" s="30"/>
      <c r="S591" s="30"/>
      <c r="T591" s="30"/>
      <c r="U591" s="30"/>
      <c r="V591" s="30"/>
      <c r="W591" s="30"/>
      <c r="X591" s="30"/>
      <c r="Y591" s="30"/>
      <c r="Z591" s="30"/>
    </row>
    <row r="592">
      <c r="A592" s="10">
        <v>337.0</v>
      </c>
      <c r="B592" s="11" t="s">
        <v>17</v>
      </c>
      <c r="C592" s="9" t="s">
        <v>679</v>
      </c>
      <c r="D592" s="9" t="s">
        <v>712</v>
      </c>
      <c r="E592" s="12" t="s">
        <v>713</v>
      </c>
      <c r="F592" s="19"/>
      <c r="G592" s="10" t="s">
        <v>714</v>
      </c>
      <c r="H592" s="5" t="s">
        <v>714</v>
      </c>
      <c r="I592" s="74"/>
      <c r="J592" s="73"/>
      <c r="K592" s="9"/>
      <c r="L592" s="17"/>
      <c r="M592" s="9"/>
      <c r="N592" s="9"/>
      <c r="O592" s="30"/>
      <c r="P592" s="30"/>
      <c r="Q592" s="30"/>
      <c r="R592" s="30"/>
      <c r="S592" s="30"/>
      <c r="T592" s="30"/>
      <c r="U592" s="30"/>
      <c r="V592" s="30"/>
      <c r="W592" s="30"/>
      <c r="X592" s="30"/>
      <c r="Y592" s="30"/>
      <c r="Z592" s="30"/>
    </row>
    <row r="593">
      <c r="A593" s="10">
        <v>338.0</v>
      </c>
      <c r="B593" s="11" t="s">
        <v>17</v>
      </c>
      <c r="C593" s="9" t="s">
        <v>679</v>
      </c>
      <c r="D593" s="9" t="s">
        <v>712</v>
      </c>
      <c r="E593" s="12" t="s">
        <v>713</v>
      </c>
      <c r="F593" s="19"/>
      <c r="G593" s="10" t="s">
        <v>714</v>
      </c>
      <c r="H593" s="5" t="s">
        <v>714</v>
      </c>
      <c r="I593" s="74"/>
      <c r="J593" s="73"/>
      <c r="K593" s="9"/>
      <c r="L593" s="17"/>
      <c r="M593" s="9"/>
      <c r="N593" s="9"/>
      <c r="O593" s="30"/>
      <c r="P593" s="30"/>
      <c r="Q593" s="30"/>
      <c r="R593" s="30"/>
      <c r="S593" s="30"/>
      <c r="T593" s="30"/>
      <c r="U593" s="30"/>
      <c r="V593" s="30"/>
      <c r="W593" s="30"/>
      <c r="X593" s="30"/>
      <c r="Y593" s="30"/>
      <c r="Z593" s="30"/>
    </row>
    <row r="594">
      <c r="A594" s="10">
        <v>339.0</v>
      </c>
      <c r="B594" s="11" t="s">
        <v>17</v>
      </c>
      <c r="C594" s="9" t="s">
        <v>679</v>
      </c>
      <c r="D594" s="9" t="s">
        <v>712</v>
      </c>
      <c r="E594" s="12" t="s">
        <v>713</v>
      </c>
      <c r="F594" s="19"/>
      <c r="G594" s="10" t="s">
        <v>714</v>
      </c>
      <c r="H594" s="5" t="s">
        <v>714</v>
      </c>
      <c r="I594" s="74"/>
      <c r="J594" s="73"/>
      <c r="K594" s="9"/>
      <c r="L594" s="17"/>
      <c r="M594" s="9"/>
      <c r="N594" s="9"/>
      <c r="O594" s="30"/>
      <c r="P594" s="30"/>
      <c r="Q594" s="30"/>
      <c r="R594" s="30"/>
      <c r="S594" s="30"/>
      <c r="T594" s="30"/>
      <c r="U594" s="30"/>
      <c r="V594" s="30"/>
      <c r="W594" s="30"/>
      <c r="X594" s="30"/>
      <c r="Y594" s="30"/>
      <c r="Z594" s="30"/>
    </row>
    <row r="595">
      <c r="A595" s="10">
        <v>340.0</v>
      </c>
      <c r="B595" s="13" t="s">
        <v>17</v>
      </c>
      <c r="C595" s="10" t="s">
        <v>643</v>
      </c>
      <c r="D595" s="10" t="s">
        <v>866</v>
      </c>
      <c r="E595" s="12" t="s">
        <v>867</v>
      </c>
      <c r="F595" s="13"/>
      <c r="G595" s="10" t="s">
        <v>868</v>
      </c>
      <c r="H595" s="5" t="s">
        <v>868</v>
      </c>
      <c r="I595" s="74"/>
      <c r="J595" s="73"/>
      <c r="K595" s="9"/>
      <c r="L595" s="17"/>
      <c r="M595" s="9"/>
      <c r="N595" s="9"/>
      <c r="O595" s="30"/>
      <c r="P595" s="30"/>
      <c r="Q595" s="30"/>
      <c r="R595" s="30"/>
      <c r="S595" s="30"/>
      <c r="T595" s="30"/>
      <c r="U595" s="30"/>
      <c r="V595" s="30"/>
      <c r="W595" s="30"/>
      <c r="X595" s="30"/>
      <c r="Y595" s="30"/>
      <c r="Z595" s="30"/>
    </row>
    <row r="596">
      <c r="A596" s="10">
        <v>341.0</v>
      </c>
      <c r="B596" s="11" t="s">
        <v>17</v>
      </c>
      <c r="C596" s="9" t="s">
        <v>679</v>
      </c>
      <c r="D596" s="9" t="s">
        <v>712</v>
      </c>
      <c r="E596" s="12" t="s">
        <v>713</v>
      </c>
      <c r="F596" s="19"/>
      <c r="G596" s="10" t="s">
        <v>714</v>
      </c>
      <c r="H596" s="5" t="s">
        <v>714</v>
      </c>
      <c r="I596" s="74"/>
      <c r="J596" s="73"/>
      <c r="K596" s="9"/>
      <c r="L596" s="17"/>
      <c r="M596" s="9"/>
      <c r="N596" s="9"/>
      <c r="O596" s="30"/>
      <c r="P596" s="30"/>
      <c r="Q596" s="30"/>
      <c r="R596" s="30"/>
      <c r="S596" s="30"/>
      <c r="T596" s="30"/>
      <c r="U596" s="30"/>
      <c r="V596" s="30"/>
      <c r="W596" s="30"/>
      <c r="X596" s="30"/>
      <c r="Y596" s="30"/>
      <c r="Z596" s="30"/>
    </row>
    <row r="597">
      <c r="A597" s="10">
        <v>342.0</v>
      </c>
      <c r="B597" s="11" t="s">
        <v>17</v>
      </c>
      <c r="C597" s="9" t="s">
        <v>679</v>
      </c>
      <c r="D597" s="9" t="s">
        <v>712</v>
      </c>
      <c r="E597" s="12" t="s">
        <v>713</v>
      </c>
      <c r="F597" s="19"/>
      <c r="G597" s="10" t="s">
        <v>714</v>
      </c>
      <c r="H597" s="5" t="s">
        <v>714</v>
      </c>
      <c r="I597" s="74"/>
      <c r="J597" s="73"/>
      <c r="K597" s="9"/>
      <c r="L597" s="17"/>
      <c r="M597" s="9"/>
      <c r="N597" s="9"/>
      <c r="O597" s="30"/>
      <c r="P597" s="30"/>
      <c r="Q597" s="30"/>
      <c r="R597" s="30"/>
      <c r="S597" s="30"/>
      <c r="T597" s="30"/>
      <c r="U597" s="30"/>
      <c r="V597" s="30"/>
      <c r="W597" s="30"/>
      <c r="X597" s="30"/>
      <c r="Y597" s="30"/>
      <c r="Z597" s="30"/>
    </row>
    <row r="598">
      <c r="A598" s="10">
        <v>343.0</v>
      </c>
      <c r="B598" s="11" t="s">
        <v>17</v>
      </c>
      <c r="C598" s="9" t="s">
        <v>679</v>
      </c>
      <c r="D598" s="9" t="s">
        <v>712</v>
      </c>
      <c r="E598" s="12" t="s">
        <v>713</v>
      </c>
      <c r="F598" s="19"/>
      <c r="G598" s="10" t="s">
        <v>714</v>
      </c>
      <c r="H598" s="5" t="s">
        <v>714</v>
      </c>
      <c r="I598" s="74"/>
      <c r="J598" s="73"/>
      <c r="K598" s="9"/>
      <c r="L598" s="17"/>
      <c r="M598" s="9"/>
      <c r="N598" s="9"/>
      <c r="O598" s="30"/>
      <c r="P598" s="30"/>
      <c r="Q598" s="30"/>
      <c r="R598" s="30"/>
      <c r="S598" s="30"/>
      <c r="T598" s="30"/>
      <c r="U598" s="30"/>
      <c r="V598" s="30"/>
      <c r="W598" s="30"/>
      <c r="X598" s="30"/>
      <c r="Y598" s="30"/>
      <c r="Z598" s="30"/>
    </row>
    <row r="599">
      <c r="A599" s="10">
        <v>344.0</v>
      </c>
      <c r="B599" s="11" t="s">
        <v>17</v>
      </c>
      <c r="C599" s="9" t="s">
        <v>679</v>
      </c>
      <c r="D599" s="9" t="s">
        <v>712</v>
      </c>
      <c r="E599" s="12" t="s">
        <v>713</v>
      </c>
      <c r="F599" s="19"/>
      <c r="G599" s="10" t="s">
        <v>714</v>
      </c>
      <c r="H599" s="5" t="s">
        <v>714</v>
      </c>
      <c r="I599" s="74"/>
      <c r="J599" s="73"/>
      <c r="K599" s="9"/>
      <c r="L599" s="17"/>
      <c r="M599" s="9"/>
      <c r="N599" s="9"/>
      <c r="O599" s="30"/>
      <c r="P599" s="30"/>
      <c r="Q599" s="30"/>
      <c r="R599" s="30"/>
      <c r="S599" s="30"/>
      <c r="T599" s="30"/>
      <c r="U599" s="30"/>
      <c r="V599" s="30"/>
      <c r="W599" s="30"/>
      <c r="X599" s="30"/>
      <c r="Y599" s="30"/>
      <c r="Z599" s="30"/>
    </row>
    <row r="600">
      <c r="A600" s="10">
        <v>345.0</v>
      </c>
      <c r="B600" s="11" t="s">
        <v>17</v>
      </c>
      <c r="C600" s="9" t="s">
        <v>679</v>
      </c>
      <c r="D600" s="9" t="s">
        <v>712</v>
      </c>
      <c r="E600" s="12" t="s">
        <v>713</v>
      </c>
      <c r="F600" s="19"/>
      <c r="G600" s="10" t="s">
        <v>714</v>
      </c>
      <c r="H600" s="5" t="s">
        <v>714</v>
      </c>
      <c r="I600" s="74"/>
      <c r="J600" s="73"/>
      <c r="K600" s="9"/>
      <c r="L600" s="17"/>
      <c r="M600" s="9"/>
      <c r="N600" s="9"/>
      <c r="O600" s="30"/>
      <c r="P600" s="30"/>
      <c r="Q600" s="30"/>
      <c r="R600" s="30"/>
      <c r="S600" s="30"/>
      <c r="T600" s="30"/>
      <c r="U600" s="30"/>
      <c r="V600" s="30"/>
      <c r="W600" s="30"/>
      <c r="X600" s="30"/>
      <c r="Y600" s="30"/>
      <c r="Z600" s="30"/>
    </row>
    <row r="601">
      <c r="A601" s="10">
        <v>346.0</v>
      </c>
      <c r="B601" s="11" t="s">
        <v>17</v>
      </c>
      <c r="C601" s="9" t="s">
        <v>679</v>
      </c>
      <c r="D601" s="9" t="s">
        <v>712</v>
      </c>
      <c r="E601" s="12" t="s">
        <v>713</v>
      </c>
      <c r="F601" s="19"/>
      <c r="G601" s="10" t="s">
        <v>714</v>
      </c>
      <c r="H601" s="5" t="s">
        <v>714</v>
      </c>
      <c r="I601" s="74"/>
      <c r="J601" s="73"/>
      <c r="K601" s="9"/>
      <c r="L601" s="17"/>
      <c r="M601" s="9"/>
      <c r="N601" s="9"/>
      <c r="O601" s="30"/>
      <c r="P601" s="30"/>
      <c r="Q601" s="30"/>
      <c r="R601" s="30"/>
      <c r="S601" s="30"/>
      <c r="T601" s="30"/>
      <c r="U601" s="30"/>
      <c r="V601" s="30"/>
      <c r="W601" s="30"/>
      <c r="X601" s="30"/>
      <c r="Y601" s="30"/>
      <c r="Z601" s="30"/>
    </row>
    <row r="602">
      <c r="A602" s="10">
        <v>347.0</v>
      </c>
      <c r="B602" s="11" t="s">
        <v>17</v>
      </c>
      <c r="C602" s="9" t="s">
        <v>679</v>
      </c>
      <c r="D602" s="9" t="s">
        <v>712</v>
      </c>
      <c r="E602" s="12" t="s">
        <v>713</v>
      </c>
      <c r="F602" s="19"/>
      <c r="G602" s="10" t="s">
        <v>714</v>
      </c>
      <c r="H602" s="5" t="s">
        <v>714</v>
      </c>
      <c r="I602" s="74"/>
      <c r="J602" s="73"/>
      <c r="K602" s="9"/>
      <c r="L602" s="17"/>
      <c r="M602" s="9"/>
      <c r="N602" s="9"/>
      <c r="O602" s="30"/>
      <c r="P602" s="30"/>
      <c r="Q602" s="30"/>
      <c r="R602" s="30"/>
      <c r="S602" s="30"/>
      <c r="T602" s="30"/>
      <c r="U602" s="30"/>
      <c r="V602" s="30"/>
      <c r="W602" s="30"/>
      <c r="X602" s="30"/>
      <c r="Y602" s="30"/>
      <c r="Z602" s="30"/>
    </row>
    <row r="603">
      <c r="A603" s="10">
        <v>348.0</v>
      </c>
      <c r="B603" s="11" t="s">
        <v>17</v>
      </c>
      <c r="C603" s="9" t="s">
        <v>679</v>
      </c>
      <c r="D603" s="9" t="s">
        <v>712</v>
      </c>
      <c r="E603" s="12" t="s">
        <v>713</v>
      </c>
      <c r="F603" s="19"/>
      <c r="G603" s="10" t="s">
        <v>714</v>
      </c>
      <c r="H603" s="5" t="s">
        <v>714</v>
      </c>
      <c r="I603" s="74"/>
      <c r="J603" s="73"/>
      <c r="K603" s="9"/>
      <c r="L603" s="17"/>
      <c r="M603" s="9"/>
      <c r="N603" s="9"/>
      <c r="O603" s="30"/>
      <c r="P603" s="30"/>
      <c r="Q603" s="30"/>
      <c r="R603" s="30"/>
      <c r="S603" s="30"/>
      <c r="T603" s="30"/>
      <c r="U603" s="30"/>
      <c r="V603" s="30"/>
      <c r="W603" s="30"/>
      <c r="X603" s="30"/>
      <c r="Y603" s="30"/>
      <c r="Z603" s="30"/>
    </row>
    <row r="604">
      <c r="A604" s="10">
        <v>349.0</v>
      </c>
      <c r="B604" s="11" t="s">
        <v>17</v>
      </c>
      <c r="C604" s="9" t="s">
        <v>679</v>
      </c>
      <c r="D604" s="9" t="s">
        <v>712</v>
      </c>
      <c r="E604" s="12" t="s">
        <v>713</v>
      </c>
      <c r="F604" s="19"/>
      <c r="G604" s="10" t="s">
        <v>714</v>
      </c>
      <c r="H604" s="5" t="s">
        <v>714</v>
      </c>
      <c r="I604" s="74"/>
      <c r="J604" s="73"/>
      <c r="K604" s="9"/>
      <c r="L604" s="17"/>
      <c r="M604" s="9"/>
      <c r="N604" s="9"/>
      <c r="O604" s="30"/>
      <c r="P604" s="30"/>
      <c r="Q604" s="30"/>
      <c r="R604" s="30"/>
      <c r="S604" s="30"/>
      <c r="T604" s="30"/>
      <c r="U604" s="30"/>
      <c r="V604" s="30"/>
      <c r="W604" s="30"/>
      <c r="X604" s="30"/>
      <c r="Y604" s="30"/>
      <c r="Z604" s="30"/>
    </row>
    <row r="605">
      <c r="A605" s="10">
        <v>350.0</v>
      </c>
      <c r="B605" s="13" t="s">
        <v>17</v>
      </c>
      <c r="C605" s="9" t="s">
        <v>643</v>
      </c>
      <c r="D605" s="9" t="s">
        <v>1239</v>
      </c>
      <c r="E605" s="12" t="s">
        <v>1237</v>
      </c>
      <c r="F605" s="9"/>
      <c r="G605" s="10" t="s">
        <v>1240</v>
      </c>
      <c r="H605" s="5" t="s">
        <v>1240</v>
      </c>
      <c r="I605" s="74"/>
      <c r="J605" s="73"/>
      <c r="K605" s="9"/>
      <c r="L605" s="17"/>
      <c r="M605" s="9"/>
      <c r="N605" s="9"/>
      <c r="O605" s="30"/>
      <c r="P605" s="30"/>
      <c r="Q605" s="30"/>
      <c r="R605" s="30"/>
      <c r="S605" s="30"/>
      <c r="T605" s="30"/>
      <c r="U605" s="30"/>
      <c r="V605" s="30"/>
      <c r="W605" s="30"/>
      <c r="X605" s="30"/>
      <c r="Y605" s="30"/>
      <c r="Z605" s="30"/>
    </row>
    <row r="606">
      <c r="A606" s="10">
        <v>351.0</v>
      </c>
      <c r="B606" s="13" t="s">
        <v>17</v>
      </c>
      <c r="C606" s="9" t="s">
        <v>643</v>
      </c>
      <c r="D606" s="9" t="s">
        <v>1239</v>
      </c>
      <c r="E606" s="12" t="s">
        <v>1237</v>
      </c>
      <c r="F606" s="9"/>
      <c r="G606" s="10" t="s">
        <v>1240</v>
      </c>
      <c r="H606" s="5" t="s">
        <v>1240</v>
      </c>
      <c r="I606" s="74"/>
      <c r="J606" s="73"/>
      <c r="K606" s="9"/>
      <c r="L606" s="17"/>
      <c r="M606" s="9"/>
      <c r="N606" s="9"/>
      <c r="O606" s="30"/>
      <c r="P606" s="30"/>
      <c r="Q606" s="30"/>
      <c r="R606" s="30"/>
      <c r="S606" s="30"/>
      <c r="T606" s="30"/>
      <c r="U606" s="30"/>
      <c r="V606" s="30"/>
      <c r="W606" s="30"/>
      <c r="X606" s="30"/>
      <c r="Y606" s="30"/>
      <c r="Z606" s="30"/>
    </row>
    <row r="607">
      <c r="A607" s="10">
        <v>352.0</v>
      </c>
      <c r="B607" s="11" t="s">
        <v>17</v>
      </c>
      <c r="C607" s="9" t="s">
        <v>679</v>
      </c>
      <c r="D607" s="9" t="s">
        <v>712</v>
      </c>
      <c r="E607" s="12" t="s">
        <v>713</v>
      </c>
      <c r="F607" s="19"/>
      <c r="G607" s="10" t="s">
        <v>714</v>
      </c>
      <c r="H607" s="5" t="s">
        <v>714</v>
      </c>
      <c r="I607" s="74"/>
      <c r="J607" s="73"/>
      <c r="K607" s="9"/>
      <c r="L607" s="17"/>
      <c r="M607" s="9"/>
      <c r="N607" s="9"/>
      <c r="O607" s="30"/>
      <c r="P607" s="30"/>
      <c r="Q607" s="30"/>
      <c r="R607" s="30"/>
      <c r="S607" s="30"/>
      <c r="T607" s="30"/>
      <c r="U607" s="30"/>
      <c r="V607" s="30"/>
      <c r="W607" s="30"/>
      <c r="X607" s="30"/>
      <c r="Y607" s="30"/>
      <c r="Z607" s="30"/>
    </row>
    <row r="608">
      <c r="A608" s="10">
        <v>353.0</v>
      </c>
      <c r="B608" s="13" t="s">
        <v>17</v>
      </c>
      <c r="C608" s="9" t="s">
        <v>643</v>
      </c>
      <c r="D608" s="9" t="s">
        <v>1239</v>
      </c>
      <c r="E608" s="12" t="s">
        <v>1237</v>
      </c>
      <c r="F608" s="9"/>
      <c r="G608" s="10" t="s">
        <v>1240</v>
      </c>
      <c r="H608" s="5" t="s">
        <v>1240</v>
      </c>
      <c r="I608" s="74"/>
      <c r="J608" s="73"/>
      <c r="K608" s="9"/>
      <c r="L608" s="17"/>
      <c r="M608" s="9"/>
      <c r="N608" s="9"/>
      <c r="O608" s="30"/>
      <c r="P608" s="30"/>
      <c r="Q608" s="30"/>
      <c r="R608" s="30"/>
      <c r="S608" s="30"/>
      <c r="T608" s="30"/>
      <c r="U608" s="30"/>
      <c r="V608" s="30"/>
      <c r="W608" s="30"/>
      <c r="X608" s="30"/>
      <c r="Y608" s="30"/>
      <c r="Z608" s="30"/>
    </row>
    <row r="609">
      <c r="A609" s="10">
        <v>354.0</v>
      </c>
      <c r="B609" s="11" t="s">
        <v>17</v>
      </c>
      <c r="C609" s="9" t="s">
        <v>679</v>
      </c>
      <c r="D609" s="9" t="s">
        <v>712</v>
      </c>
      <c r="E609" s="12" t="s">
        <v>713</v>
      </c>
      <c r="F609" s="19"/>
      <c r="G609" s="10" t="s">
        <v>714</v>
      </c>
      <c r="H609" s="5" t="s">
        <v>714</v>
      </c>
      <c r="I609" s="74"/>
      <c r="J609" s="73"/>
      <c r="K609" s="9"/>
      <c r="L609" s="17"/>
      <c r="M609" s="9"/>
      <c r="N609" s="9"/>
      <c r="O609" s="30"/>
      <c r="P609" s="30"/>
      <c r="Q609" s="30"/>
      <c r="R609" s="30"/>
      <c r="S609" s="30"/>
      <c r="T609" s="30"/>
      <c r="U609" s="30"/>
      <c r="V609" s="30"/>
      <c r="W609" s="30"/>
      <c r="X609" s="30"/>
      <c r="Y609" s="30"/>
      <c r="Z609" s="30"/>
    </row>
    <row r="610">
      <c r="A610" s="10">
        <v>355.0</v>
      </c>
      <c r="B610" s="13" t="s">
        <v>17</v>
      </c>
      <c r="C610" s="9" t="s">
        <v>643</v>
      </c>
      <c r="D610" s="9" t="s">
        <v>1239</v>
      </c>
      <c r="E610" s="12" t="s">
        <v>1237</v>
      </c>
      <c r="F610" s="9"/>
      <c r="G610" s="10" t="s">
        <v>1240</v>
      </c>
      <c r="H610" s="5" t="s">
        <v>1240</v>
      </c>
      <c r="I610" s="74"/>
      <c r="J610" s="73"/>
      <c r="K610" s="9"/>
      <c r="L610" s="17"/>
      <c r="M610" s="9"/>
      <c r="N610" s="9"/>
      <c r="O610" s="30"/>
      <c r="P610" s="30"/>
      <c r="Q610" s="30"/>
      <c r="R610" s="30"/>
      <c r="S610" s="30"/>
      <c r="T610" s="30"/>
      <c r="U610" s="30"/>
      <c r="V610" s="30"/>
      <c r="W610" s="30"/>
      <c r="X610" s="30"/>
      <c r="Y610" s="30"/>
      <c r="Z610" s="30"/>
    </row>
    <row r="611">
      <c r="A611" s="10">
        <v>356.0</v>
      </c>
      <c r="B611" s="13" t="s">
        <v>17</v>
      </c>
      <c r="C611" s="9" t="s">
        <v>643</v>
      </c>
      <c r="D611" s="9" t="s">
        <v>1239</v>
      </c>
      <c r="E611" s="12" t="s">
        <v>1237</v>
      </c>
      <c r="F611" s="9"/>
      <c r="G611" s="10" t="s">
        <v>1240</v>
      </c>
      <c r="H611" s="5" t="s">
        <v>1240</v>
      </c>
      <c r="I611" s="74"/>
      <c r="J611" s="73"/>
      <c r="K611" s="9"/>
      <c r="L611" s="17"/>
      <c r="M611" s="9"/>
      <c r="N611" s="9"/>
      <c r="O611" s="30"/>
      <c r="P611" s="30"/>
      <c r="Q611" s="30"/>
      <c r="R611" s="30"/>
      <c r="S611" s="30"/>
      <c r="T611" s="30"/>
      <c r="U611" s="30"/>
      <c r="V611" s="30"/>
      <c r="W611" s="30"/>
      <c r="X611" s="30"/>
      <c r="Y611" s="30"/>
      <c r="Z611" s="30"/>
    </row>
    <row r="612">
      <c r="A612" s="10">
        <v>357.0</v>
      </c>
      <c r="B612" s="11" t="s">
        <v>17</v>
      </c>
      <c r="C612" s="9" t="s">
        <v>679</v>
      </c>
      <c r="D612" s="9" t="s">
        <v>712</v>
      </c>
      <c r="E612" s="12" t="s">
        <v>713</v>
      </c>
      <c r="F612" s="19"/>
      <c r="G612" s="10" t="s">
        <v>714</v>
      </c>
      <c r="H612" s="5" t="s">
        <v>714</v>
      </c>
      <c r="I612" s="74"/>
      <c r="J612" s="73"/>
      <c r="K612" s="9"/>
      <c r="L612" s="17"/>
      <c r="M612" s="9"/>
      <c r="N612" s="9"/>
      <c r="O612" s="30"/>
      <c r="P612" s="30"/>
      <c r="Q612" s="30"/>
      <c r="R612" s="30"/>
      <c r="S612" s="30"/>
      <c r="T612" s="30"/>
      <c r="U612" s="30"/>
      <c r="V612" s="30"/>
      <c r="W612" s="30"/>
      <c r="X612" s="30"/>
      <c r="Y612" s="30"/>
      <c r="Z612" s="30"/>
    </row>
    <row r="613">
      <c r="A613" s="10">
        <v>358.0</v>
      </c>
      <c r="B613" s="13" t="s">
        <v>17</v>
      </c>
      <c r="C613" s="9" t="s">
        <v>643</v>
      </c>
      <c r="D613" s="9" t="s">
        <v>1239</v>
      </c>
      <c r="E613" s="12" t="s">
        <v>1237</v>
      </c>
      <c r="F613" s="9"/>
      <c r="G613" s="10" t="s">
        <v>1240</v>
      </c>
      <c r="H613" s="5" t="s">
        <v>1240</v>
      </c>
      <c r="I613" s="74"/>
      <c r="J613" s="73"/>
      <c r="K613" s="9"/>
      <c r="L613" s="17"/>
      <c r="M613" s="9"/>
      <c r="N613" s="9"/>
      <c r="O613" s="30"/>
      <c r="P613" s="30"/>
      <c r="Q613" s="30"/>
      <c r="R613" s="30"/>
      <c r="S613" s="30"/>
      <c r="T613" s="30"/>
      <c r="U613" s="30"/>
      <c r="V613" s="30"/>
      <c r="W613" s="30"/>
      <c r="X613" s="30"/>
      <c r="Y613" s="30"/>
      <c r="Z613" s="30"/>
    </row>
    <row r="614">
      <c r="A614" s="10">
        <v>359.0</v>
      </c>
      <c r="B614" s="13" t="s">
        <v>17</v>
      </c>
      <c r="C614" s="9" t="s">
        <v>643</v>
      </c>
      <c r="D614" s="9" t="s">
        <v>1239</v>
      </c>
      <c r="E614" s="12" t="s">
        <v>1237</v>
      </c>
      <c r="F614" s="9"/>
      <c r="G614" s="10" t="s">
        <v>1240</v>
      </c>
      <c r="H614" s="5" t="s">
        <v>1240</v>
      </c>
      <c r="I614" s="74"/>
      <c r="J614" s="73"/>
      <c r="K614" s="9"/>
      <c r="L614" s="17"/>
      <c r="M614" s="9"/>
      <c r="N614" s="9"/>
      <c r="O614" s="30"/>
      <c r="P614" s="30"/>
      <c r="Q614" s="30"/>
      <c r="R614" s="30"/>
      <c r="S614" s="30"/>
      <c r="T614" s="30"/>
      <c r="U614" s="30"/>
      <c r="V614" s="30"/>
      <c r="W614" s="30"/>
      <c r="X614" s="30"/>
      <c r="Y614" s="30"/>
      <c r="Z614" s="30"/>
    </row>
    <row r="615">
      <c r="A615" s="10">
        <v>360.0</v>
      </c>
      <c r="B615" s="13" t="s">
        <v>17</v>
      </c>
      <c r="C615" s="9" t="s">
        <v>643</v>
      </c>
      <c r="D615" s="9" t="s">
        <v>1239</v>
      </c>
      <c r="E615" s="12" t="s">
        <v>1237</v>
      </c>
      <c r="F615" s="9"/>
      <c r="G615" s="10" t="s">
        <v>1240</v>
      </c>
      <c r="H615" s="5" t="s">
        <v>1240</v>
      </c>
      <c r="I615" s="74"/>
      <c r="J615" s="73"/>
      <c r="K615" s="9"/>
      <c r="L615" s="17"/>
      <c r="M615" s="9"/>
      <c r="N615" s="9"/>
      <c r="O615" s="30"/>
      <c r="P615" s="30"/>
      <c r="Q615" s="30"/>
      <c r="R615" s="30"/>
      <c r="S615" s="30"/>
      <c r="T615" s="30"/>
      <c r="U615" s="30"/>
      <c r="V615" s="30"/>
      <c r="W615" s="30"/>
      <c r="X615" s="30"/>
      <c r="Y615" s="30"/>
      <c r="Z615" s="30"/>
    </row>
    <row r="616">
      <c r="A616" s="10">
        <v>361.0</v>
      </c>
      <c r="B616" s="11" t="s">
        <v>75</v>
      </c>
      <c r="C616" s="9"/>
      <c r="D616" s="9"/>
      <c r="E616" s="9"/>
      <c r="F616" s="13" t="s">
        <v>114</v>
      </c>
      <c r="G616" s="9"/>
      <c r="H616" s="14" t="s">
        <v>115</v>
      </c>
      <c r="I616" s="74"/>
      <c r="J616" s="73"/>
      <c r="K616" s="9"/>
      <c r="L616" s="17"/>
      <c r="M616" s="9"/>
      <c r="N616" s="9"/>
      <c r="O616" s="30"/>
      <c r="P616" s="30"/>
      <c r="Q616" s="30"/>
      <c r="R616" s="30"/>
      <c r="S616" s="30"/>
      <c r="T616" s="30"/>
      <c r="U616" s="30"/>
      <c r="V616" s="30"/>
      <c r="W616" s="30"/>
      <c r="X616" s="30"/>
      <c r="Y616" s="30"/>
      <c r="Z616" s="30"/>
    </row>
    <row r="617">
      <c r="A617" s="10">
        <v>362.0</v>
      </c>
      <c r="B617" s="11" t="s">
        <v>75</v>
      </c>
      <c r="C617" s="9"/>
      <c r="D617" s="9"/>
      <c r="E617" s="9"/>
      <c r="F617" s="13" t="s">
        <v>114</v>
      </c>
      <c r="G617" s="9"/>
      <c r="H617" s="14" t="s">
        <v>115</v>
      </c>
      <c r="I617" s="74"/>
      <c r="J617" s="73"/>
      <c r="K617" s="9"/>
      <c r="L617" s="17"/>
      <c r="M617" s="9"/>
      <c r="N617" s="9"/>
      <c r="O617" s="30"/>
      <c r="P617" s="30"/>
      <c r="Q617" s="30"/>
      <c r="R617" s="30"/>
      <c r="S617" s="30"/>
      <c r="T617" s="30"/>
      <c r="U617" s="30"/>
      <c r="V617" s="30"/>
      <c r="W617" s="30"/>
      <c r="X617" s="30"/>
      <c r="Y617" s="30"/>
      <c r="Z617" s="30"/>
    </row>
    <row r="618">
      <c r="A618" s="10">
        <v>363.0</v>
      </c>
      <c r="B618" s="11" t="s">
        <v>75</v>
      </c>
      <c r="C618" s="9"/>
      <c r="D618" s="9"/>
      <c r="E618" s="9"/>
      <c r="F618" s="13" t="s">
        <v>114</v>
      </c>
      <c r="G618" s="9"/>
      <c r="H618" s="14" t="s">
        <v>115</v>
      </c>
      <c r="I618" s="74"/>
      <c r="J618" s="73"/>
      <c r="K618" s="9"/>
      <c r="L618" s="17"/>
      <c r="M618" s="9"/>
      <c r="N618" s="9"/>
      <c r="O618" s="30"/>
      <c r="P618" s="30"/>
      <c r="Q618" s="30"/>
      <c r="R618" s="30"/>
      <c r="S618" s="30"/>
      <c r="T618" s="30"/>
      <c r="U618" s="30"/>
      <c r="V618" s="30"/>
      <c r="W618" s="30"/>
      <c r="X618" s="30"/>
      <c r="Y618" s="30"/>
      <c r="Z618" s="30"/>
    </row>
    <row r="619">
      <c r="A619" s="10">
        <v>364.0</v>
      </c>
      <c r="B619" s="11" t="s">
        <v>75</v>
      </c>
      <c r="C619" s="9"/>
      <c r="D619" s="9"/>
      <c r="E619" s="9"/>
      <c r="F619" s="13" t="s">
        <v>114</v>
      </c>
      <c r="G619" s="9"/>
      <c r="H619" s="14" t="s">
        <v>115</v>
      </c>
      <c r="I619" s="74"/>
      <c r="J619" s="73"/>
      <c r="K619" s="9"/>
      <c r="L619" s="17"/>
      <c r="M619" s="9"/>
      <c r="N619" s="9"/>
      <c r="O619" s="30"/>
      <c r="P619" s="30"/>
      <c r="Q619" s="30"/>
      <c r="R619" s="30"/>
      <c r="S619" s="30"/>
      <c r="T619" s="30"/>
      <c r="U619" s="30"/>
      <c r="V619" s="30"/>
      <c r="W619" s="30"/>
      <c r="X619" s="30"/>
      <c r="Y619" s="30"/>
      <c r="Z619" s="30"/>
    </row>
    <row r="620">
      <c r="A620" s="10">
        <v>365.0</v>
      </c>
      <c r="B620" s="11" t="s">
        <v>75</v>
      </c>
      <c r="C620" s="9"/>
      <c r="D620" s="9"/>
      <c r="E620" s="9"/>
      <c r="F620" s="13" t="s">
        <v>114</v>
      </c>
      <c r="G620" s="9"/>
      <c r="H620" s="14" t="s">
        <v>115</v>
      </c>
      <c r="I620" s="74"/>
      <c r="J620" s="73"/>
      <c r="K620" s="9"/>
      <c r="L620" s="17"/>
      <c r="M620" s="9"/>
      <c r="N620" s="9"/>
      <c r="O620" s="30"/>
      <c r="P620" s="30"/>
      <c r="Q620" s="30"/>
      <c r="R620" s="30"/>
      <c r="S620" s="30"/>
      <c r="T620" s="30"/>
      <c r="U620" s="30"/>
      <c r="V620" s="30"/>
      <c r="W620" s="30"/>
      <c r="X620" s="30"/>
      <c r="Y620" s="30"/>
      <c r="Z620" s="30"/>
    </row>
    <row r="621">
      <c r="A621" s="10">
        <v>366.0</v>
      </c>
      <c r="B621" s="11" t="s">
        <v>75</v>
      </c>
      <c r="C621" s="9"/>
      <c r="D621" s="9"/>
      <c r="E621" s="9"/>
      <c r="F621" s="13" t="s">
        <v>114</v>
      </c>
      <c r="G621" s="9"/>
      <c r="H621" s="14" t="s">
        <v>115</v>
      </c>
      <c r="I621" s="74"/>
      <c r="J621" s="73"/>
      <c r="K621" s="9"/>
      <c r="L621" s="17"/>
      <c r="M621" s="9"/>
      <c r="N621" s="9"/>
      <c r="O621" s="30"/>
      <c r="P621" s="30"/>
      <c r="Q621" s="30"/>
      <c r="R621" s="30"/>
      <c r="S621" s="30"/>
      <c r="T621" s="30"/>
      <c r="U621" s="30"/>
      <c r="V621" s="30"/>
      <c r="W621" s="30"/>
      <c r="X621" s="30"/>
      <c r="Y621" s="30"/>
      <c r="Z621" s="30"/>
    </row>
    <row r="622">
      <c r="A622" s="10">
        <v>367.0</v>
      </c>
      <c r="B622" s="11" t="s">
        <v>75</v>
      </c>
      <c r="C622" s="9"/>
      <c r="D622" s="9"/>
      <c r="E622" s="9"/>
      <c r="F622" s="13" t="s">
        <v>114</v>
      </c>
      <c r="G622" s="9"/>
      <c r="H622" s="14" t="s">
        <v>115</v>
      </c>
      <c r="I622" s="74"/>
      <c r="J622" s="73"/>
      <c r="K622" s="9"/>
      <c r="L622" s="17"/>
      <c r="M622" s="9"/>
      <c r="N622" s="9"/>
      <c r="O622" s="30"/>
      <c r="P622" s="30"/>
      <c r="Q622" s="30"/>
      <c r="R622" s="30"/>
      <c r="S622" s="30"/>
      <c r="T622" s="30"/>
      <c r="U622" s="30"/>
      <c r="V622" s="30"/>
      <c r="W622" s="30"/>
      <c r="X622" s="30"/>
      <c r="Y622" s="30"/>
      <c r="Z622" s="30"/>
    </row>
    <row r="623">
      <c r="A623" s="10">
        <v>368.0</v>
      </c>
      <c r="B623" s="11" t="s">
        <v>75</v>
      </c>
      <c r="C623" s="9"/>
      <c r="D623" s="9"/>
      <c r="E623" s="9"/>
      <c r="F623" s="13" t="s">
        <v>114</v>
      </c>
      <c r="G623" s="9"/>
      <c r="H623" s="14" t="s">
        <v>115</v>
      </c>
      <c r="I623" s="74"/>
      <c r="J623" s="73"/>
      <c r="K623" s="9"/>
      <c r="L623" s="17"/>
      <c r="M623" s="9"/>
      <c r="N623" s="9"/>
      <c r="O623" s="30"/>
      <c r="P623" s="30"/>
      <c r="Q623" s="30"/>
      <c r="R623" s="30"/>
      <c r="S623" s="30"/>
      <c r="T623" s="30"/>
      <c r="U623" s="30"/>
      <c r="V623" s="30"/>
      <c r="W623" s="30"/>
      <c r="X623" s="30"/>
      <c r="Y623" s="30"/>
      <c r="Z623" s="30"/>
    </row>
    <row r="624">
      <c r="A624" s="10">
        <v>369.0</v>
      </c>
      <c r="B624" s="11" t="s">
        <v>75</v>
      </c>
      <c r="C624" s="9"/>
      <c r="D624" s="9"/>
      <c r="E624" s="9"/>
      <c r="F624" s="13" t="s">
        <v>114</v>
      </c>
      <c r="G624" s="9"/>
      <c r="H624" s="14" t="s">
        <v>115</v>
      </c>
      <c r="I624" s="74"/>
      <c r="J624" s="73"/>
      <c r="K624" s="9"/>
      <c r="L624" s="17"/>
      <c r="M624" s="9"/>
      <c r="N624" s="9"/>
      <c r="O624" s="30"/>
      <c r="P624" s="30"/>
      <c r="Q624" s="30"/>
      <c r="R624" s="30"/>
      <c r="S624" s="30"/>
      <c r="T624" s="30"/>
      <c r="U624" s="30"/>
      <c r="V624" s="30"/>
      <c r="W624" s="30"/>
      <c r="X624" s="30"/>
      <c r="Y624" s="30"/>
      <c r="Z624" s="30"/>
    </row>
    <row r="625">
      <c r="A625" s="10">
        <v>370.0</v>
      </c>
      <c r="B625" s="11" t="s">
        <v>75</v>
      </c>
      <c r="C625" s="9"/>
      <c r="D625" s="9"/>
      <c r="E625" s="9"/>
      <c r="F625" s="13" t="s">
        <v>114</v>
      </c>
      <c r="G625" s="9"/>
      <c r="H625" s="14" t="s">
        <v>115</v>
      </c>
      <c r="I625" s="74"/>
      <c r="J625" s="73"/>
      <c r="K625" s="9"/>
      <c r="L625" s="17"/>
      <c r="M625" s="9"/>
      <c r="N625" s="9"/>
      <c r="O625" s="30"/>
      <c r="P625" s="30"/>
      <c r="Q625" s="30"/>
      <c r="R625" s="30"/>
      <c r="S625" s="30"/>
      <c r="T625" s="30"/>
      <c r="U625" s="30"/>
      <c r="V625" s="30"/>
      <c r="W625" s="30"/>
      <c r="X625" s="30"/>
      <c r="Y625" s="30"/>
      <c r="Z625" s="30"/>
    </row>
    <row r="626">
      <c r="A626" s="10">
        <v>371.0</v>
      </c>
      <c r="B626" s="11" t="s">
        <v>75</v>
      </c>
      <c r="C626" s="9"/>
      <c r="D626" s="9"/>
      <c r="E626" s="9"/>
      <c r="F626" s="13" t="s">
        <v>114</v>
      </c>
      <c r="G626" s="9"/>
      <c r="H626" s="14" t="s">
        <v>115</v>
      </c>
      <c r="I626" s="74"/>
      <c r="J626" s="73"/>
      <c r="K626" s="9"/>
      <c r="L626" s="17"/>
      <c r="M626" s="9"/>
      <c r="N626" s="9"/>
      <c r="O626" s="30"/>
      <c r="P626" s="30"/>
      <c r="Q626" s="30"/>
      <c r="R626" s="30"/>
      <c r="S626" s="30"/>
      <c r="T626" s="30"/>
      <c r="U626" s="30"/>
      <c r="V626" s="30"/>
      <c r="W626" s="30"/>
      <c r="X626" s="30"/>
      <c r="Y626" s="30"/>
      <c r="Z626" s="30"/>
    </row>
    <row r="627">
      <c r="A627" s="10">
        <v>372.0</v>
      </c>
      <c r="B627" s="11" t="s">
        <v>75</v>
      </c>
      <c r="C627" s="9"/>
      <c r="D627" s="9"/>
      <c r="E627" s="9"/>
      <c r="F627" s="13" t="s">
        <v>114</v>
      </c>
      <c r="G627" s="9"/>
      <c r="H627" s="14" t="s">
        <v>115</v>
      </c>
      <c r="I627" s="74"/>
      <c r="J627" s="73"/>
      <c r="K627" s="9"/>
      <c r="L627" s="17"/>
      <c r="M627" s="9"/>
      <c r="N627" s="9"/>
      <c r="O627" s="30"/>
      <c r="P627" s="30"/>
      <c r="Q627" s="30"/>
      <c r="R627" s="30"/>
      <c r="S627" s="30"/>
      <c r="T627" s="30"/>
      <c r="U627" s="30"/>
      <c r="V627" s="30"/>
      <c r="W627" s="30"/>
      <c r="X627" s="30"/>
      <c r="Y627" s="30"/>
      <c r="Z627" s="30"/>
    </row>
    <row r="628">
      <c r="A628" s="10">
        <v>373.0</v>
      </c>
      <c r="B628" s="11" t="s">
        <v>75</v>
      </c>
      <c r="C628" s="9"/>
      <c r="D628" s="9"/>
      <c r="E628" s="9"/>
      <c r="F628" s="13" t="s">
        <v>114</v>
      </c>
      <c r="G628" s="9"/>
      <c r="H628" s="14" t="s">
        <v>115</v>
      </c>
      <c r="I628" s="74"/>
      <c r="J628" s="73"/>
      <c r="K628" s="9"/>
      <c r="L628" s="17"/>
      <c r="M628" s="9"/>
      <c r="N628" s="9"/>
      <c r="O628" s="30"/>
      <c r="P628" s="30"/>
      <c r="Q628" s="30"/>
      <c r="R628" s="30"/>
      <c r="S628" s="30"/>
      <c r="T628" s="30"/>
      <c r="U628" s="30"/>
      <c r="V628" s="30"/>
      <c r="W628" s="30"/>
      <c r="X628" s="30"/>
      <c r="Y628" s="30"/>
      <c r="Z628" s="30"/>
    </row>
    <row r="629">
      <c r="A629" s="10">
        <v>374.0</v>
      </c>
      <c r="B629" s="11" t="s">
        <v>75</v>
      </c>
      <c r="C629" s="9"/>
      <c r="D629" s="9"/>
      <c r="E629" s="9"/>
      <c r="F629" s="13" t="s">
        <v>114</v>
      </c>
      <c r="G629" s="9"/>
      <c r="H629" s="14" t="s">
        <v>115</v>
      </c>
      <c r="I629" s="74"/>
      <c r="J629" s="73"/>
      <c r="K629" s="9"/>
      <c r="L629" s="17"/>
      <c r="M629" s="9"/>
      <c r="N629" s="9"/>
      <c r="O629" s="30"/>
      <c r="P629" s="30"/>
      <c r="Q629" s="30"/>
      <c r="R629" s="30"/>
      <c r="S629" s="30"/>
      <c r="T629" s="30"/>
      <c r="U629" s="30"/>
      <c r="V629" s="30"/>
      <c r="W629" s="30"/>
      <c r="X629" s="30"/>
      <c r="Y629" s="30"/>
      <c r="Z629" s="30"/>
    </row>
    <row r="630">
      <c r="A630" s="10">
        <v>375.0</v>
      </c>
      <c r="B630" s="13" t="s">
        <v>17</v>
      </c>
      <c r="C630" s="10" t="s">
        <v>643</v>
      </c>
      <c r="D630" s="10" t="s">
        <v>866</v>
      </c>
      <c r="E630" s="12" t="s">
        <v>867</v>
      </c>
      <c r="F630" s="13"/>
      <c r="G630" s="10" t="s">
        <v>868</v>
      </c>
      <c r="H630" s="5" t="s">
        <v>868</v>
      </c>
      <c r="I630" s="74"/>
      <c r="J630" s="73"/>
      <c r="K630" s="9"/>
      <c r="L630" s="17"/>
      <c r="M630" s="9"/>
      <c r="N630" s="30"/>
      <c r="O630" s="30"/>
      <c r="P630" s="30"/>
      <c r="Q630" s="30"/>
      <c r="R630" s="30"/>
      <c r="S630" s="30"/>
      <c r="T630" s="30"/>
      <c r="U630" s="30"/>
      <c r="V630" s="30"/>
      <c r="W630" s="30"/>
      <c r="X630" s="30"/>
      <c r="Y630" s="30"/>
      <c r="Z630" s="30"/>
    </row>
    <row r="631">
      <c r="A631" s="10">
        <v>376.0</v>
      </c>
      <c r="B631" s="13" t="s">
        <v>17</v>
      </c>
      <c r="C631" s="10" t="s">
        <v>643</v>
      </c>
      <c r="D631" s="10" t="s">
        <v>866</v>
      </c>
      <c r="E631" s="12" t="s">
        <v>867</v>
      </c>
      <c r="F631" s="13"/>
      <c r="G631" s="10" t="s">
        <v>868</v>
      </c>
      <c r="H631" s="5" t="s">
        <v>868</v>
      </c>
      <c r="I631" s="74"/>
      <c r="J631" s="73"/>
      <c r="K631" s="9"/>
      <c r="L631" s="17"/>
      <c r="M631" s="9"/>
      <c r="N631" s="30"/>
      <c r="O631" s="30"/>
      <c r="P631" s="30"/>
      <c r="Q631" s="30"/>
      <c r="R631" s="30"/>
      <c r="S631" s="30"/>
      <c r="T631" s="30"/>
      <c r="U631" s="30"/>
      <c r="V631" s="30"/>
      <c r="W631" s="30"/>
      <c r="X631" s="30"/>
      <c r="Y631" s="30"/>
      <c r="Z631" s="30"/>
    </row>
    <row r="632">
      <c r="A632" s="10">
        <v>377.0</v>
      </c>
      <c r="B632" s="13" t="s">
        <v>17</v>
      </c>
      <c r="C632" s="10" t="s">
        <v>643</v>
      </c>
      <c r="D632" s="10" t="s">
        <v>866</v>
      </c>
      <c r="E632" s="12" t="s">
        <v>867</v>
      </c>
      <c r="F632" s="13"/>
      <c r="G632" s="10" t="s">
        <v>868</v>
      </c>
      <c r="H632" s="5" t="s">
        <v>868</v>
      </c>
      <c r="I632" s="74"/>
      <c r="J632" s="73"/>
      <c r="K632" s="9"/>
      <c r="L632" s="17"/>
      <c r="M632" s="9"/>
      <c r="N632" s="30"/>
      <c r="O632" s="30"/>
      <c r="P632" s="30"/>
      <c r="Q632" s="30"/>
      <c r="R632" s="30"/>
      <c r="S632" s="30"/>
      <c r="T632" s="30"/>
      <c r="U632" s="30"/>
      <c r="V632" s="30"/>
      <c r="W632" s="30"/>
      <c r="X632" s="30"/>
      <c r="Y632" s="30"/>
      <c r="Z632" s="30"/>
    </row>
    <row r="633">
      <c r="A633" s="10">
        <v>378.0</v>
      </c>
      <c r="B633" s="13" t="s">
        <v>17</v>
      </c>
      <c r="C633" s="10" t="s">
        <v>643</v>
      </c>
      <c r="D633" s="10" t="s">
        <v>866</v>
      </c>
      <c r="E633" s="12" t="s">
        <v>867</v>
      </c>
      <c r="F633" s="13"/>
      <c r="G633" s="10" t="s">
        <v>868</v>
      </c>
      <c r="H633" s="5" t="s">
        <v>868</v>
      </c>
      <c r="I633" s="74"/>
      <c r="J633" s="73"/>
      <c r="K633" s="30"/>
      <c r="L633" s="17"/>
      <c r="M633" s="9"/>
      <c r="N633" s="30"/>
      <c r="O633" s="30"/>
      <c r="P633" s="30"/>
      <c r="Q633" s="30"/>
      <c r="R633" s="30"/>
      <c r="S633" s="30"/>
      <c r="T633" s="30"/>
      <c r="U633" s="30"/>
      <c r="V633" s="30"/>
      <c r="W633" s="30"/>
      <c r="X633" s="30"/>
      <c r="Y633" s="30"/>
      <c r="Z633" s="30"/>
    </row>
    <row r="634">
      <c r="A634" s="10">
        <v>379.0</v>
      </c>
      <c r="B634" s="13" t="s">
        <v>17</v>
      </c>
      <c r="C634" s="10" t="s">
        <v>643</v>
      </c>
      <c r="D634" s="10" t="s">
        <v>866</v>
      </c>
      <c r="E634" s="12" t="s">
        <v>867</v>
      </c>
      <c r="F634" s="13"/>
      <c r="G634" s="10" t="s">
        <v>868</v>
      </c>
      <c r="H634" s="5" t="s">
        <v>868</v>
      </c>
      <c r="I634" s="74"/>
      <c r="J634" s="73"/>
      <c r="K634" s="30"/>
      <c r="L634" s="17"/>
      <c r="M634" s="9"/>
      <c r="N634" s="30"/>
      <c r="O634" s="30"/>
      <c r="P634" s="30"/>
      <c r="Q634" s="30"/>
      <c r="R634" s="30"/>
      <c r="S634" s="30"/>
      <c r="T634" s="30"/>
      <c r="U634" s="30"/>
      <c r="V634" s="30"/>
      <c r="W634" s="30"/>
      <c r="X634" s="30"/>
      <c r="Y634" s="30"/>
      <c r="Z634" s="30"/>
    </row>
    <row r="635">
      <c r="A635" s="10">
        <v>380.0</v>
      </c>
      <c r="B635" s="13" t="s">
        <v>17</v>
      </c>
      <c r="C635" s="10" t="s">
        <v>643</v>
      </c>
      <c r="D635" s="10" t="s">
        <v>866</v>
      </c>
      <c r="E635" s="12" t="s">
        <v>867</v>
      </c>
      <c r="F635" s="13"/>
      <c r="G635" s="10" t="s">
        <v>868</v>
      </c>
      <c r="H635" s="5" t="s">
        <v>868</v>
      </c>
      <c r="I635" s="74"/>
      <c r="J635" s="73"/>
      <c r="K635" s="30"/>
      <c r="L635" s="17"/>
      <c r="M635" s="9"/>
      <c r="N635" s="30"/>
      <c r="O635" s="30"/>
      <c r="P635" s="30"/>
      <c r="Q635" s="30"/>
      <c r="R635" s="30"/>
      <c r="S635" s="30"/>
      <c r="T635" s="30"/>
      <c r="U635" s="30"/>
      <c r="V635" s="30"/>
      <c r="W635" s="30"/>
      <c r="X635" s="30"/>
      <c r="Y635" s="30"/>
      <c r="Z635" s="30"/>
    </row>
    <row r="636">
      <c r="A636" s="10">
        <v>381.0</v>
      </c>
      <c r="B636" s="13" t="s">
        <v>17</v>
      </c>
      <c r="C636" s="10" t="s">
        <v>643</v>
      </c>
      <c r="D636" s="10" t="s">
        <v>866</v>
      </c>
      <c r="E636" s="12" t="s">
        <v>867</v>
      </c>
      <c r="F636" s="13"/>
      <c r="G636" s="10" t="s">
        <v>868</v>
      </c>
      <c r="H636" s="5" t="s">
        <v>868</v>
      </c>
      <c r="I636" s="74"/>
      <c r="J636" s="73"/>
      <c r="K636" s="30"/>
      <c r="L636" s="17"/>
      <c r="M636" s="9"/>
      <c r="N636" s="30"/>
      <c r="O636" s="30"/>
      <c r="P636" s="30"/>
      <c r="Q636" s="30"/>
      <c r="R636" s="30"/>
      <c r="S636" s="30"/>
      <c r="T636" s="30"/>
      <c r="U636" s="30"/>
      <c r="V636" s="30"/>
      <c r="W636" s="30"/>
      <c r="X636" s="30"/>
      <c r="Y636" s="30"/>
      <c r="Z636" s="30"/>
    </row>
    <row r="637">
      <c r="A637" s="10">
        <v>382.0</v>
      </c>
      <c r="B637" s="13" t="s">
        <v>17</v>
      </c>
      <c r="C637" s="10" t="s">
        <v>643</v>
      </c>
      <c r="D637" s="10" t="s">
        <v>866</v>
      </c>
      <c r="E637" s="12" t="s">
        <v>867</v>
      </c>
      <c r="F637" s="13"/>
      <c r="G637" s="10" t="s">
        <v>868</v>
      </c>
      <c r="H637" s="5" t="s">
        <v>868</v>
      </c>
      <c r="I637" s="74"/>
      <c r="J637" s="73"/>
      <c r="K637" s="30"/>
      <c r="L637" s="17"/>
      <c r="M637" s="9"/>
      <c r="N637" s="30"/>
      <c r="O637" s="30"/>
      <c r="P637" s="30"/>
      <c r="Q637" s="30"/>
      <c r="R637" s="30"/>
      <c r="S637" s="30"/>
      <c r="T637" s="30"/>
      <c r="U637" s="30"/>
      <c r="V637" s="30"/>
      <c r="W637" s="30"/>
      <c r="X637" s="30"/>
      <c r="Y637" s="30"/>
      <c r="Z637" s="30"/>
    </row>
    <row r="638">
      <c r="A638" s="10">
        <v>383.0</v>
      </c>
      <c r="B638" s="13" t="s">
        <v>17</v>
      </c>
      <c r="C638" s="10" t="s">
        <v>643</v>
      </c>
      <c r="D638" s="10" t="s">
        <v>866</v>
      </c>
      <c r="E638" s="12" t="s">
        <v>867</v>
      </c>
      <c r="F638" s="13"/>
      <c r="G638" s="10" t="s">
        <v>868</v>
      </c>
      <c r="H638" s="5" t="s">
        <v>868</v>
      </c>
      <c r="I638" s="74"/>
      <c r="J638" s="73"/>
      <c r="K638" s="30"/>
      <c r="L638" s="17"/>
      <c r="M638" s="9"/>
      <c r="N638" s="30"/>
      <c r="O638" s="30"/>
      <c r="P638" s="30"/>
      <c r="Q638" s="30"/>
      <c r="R638" s="30"/>
      <c r="S638" s="30"/>
      <c r="T638" s="30"/>
      <c r="U638" s="30"/>
      <c r="V638" s="30"/>
      <c r="W638" s="30"/>
      <c r="X638" s="30"/>
      <c r="Y638" s="30"/>
      <c r="Z638" s="30"/>
    </row>
    <row r="639">
      <c r="A639" s="10">
        <v>384.0</v>
      </c>
      <c r="B639" s="13" t="s">
        <v>17</v>
      </c>
      <c r="C639" s="9" t="s">
        <v>643</v>
      </c>
      <c r="D639" s="9" t="s">
        <v>1239</v>
      </c>
      <c r="E639" s="12" t="s">
        <v>1237</v>
      </c>
      <c r="F639" s="9"/>
      <c r="G639" s="10" t="s">
        <v>1240</v>
      </c>
      <c r="H639" s="5" t="s">
        <v>1240</v>
      </c>
      <c r="I639" s="74"/>
      <c r="J639" s="73"/>
      <c r="K639" s="30"/>
      <c r="L639" s="17"/>
      <c r="M639" s="9"/>
      <c r="N639" s="30"/>
      <c r="O639" s="30"/>
      <c r="P639" s="30"/>
      <c r="Q639" s="30"/>
      <c r="R639" s="30"/>
      <c r="S639" s="30"/>
      <c r="T639" s="30"/>
      <c r="U639" s="30"/>
      <c r="V639" s="30"/>
      <c r="W639" s="30"/>
      <c r="X639" s="30"/>
      <c r="Y639" s="30"/>
      <c r="Z639" s="30"/>
    </row>
    <row r="640">
      <c r="A640" s="10">
        <v>385.0</v>
      </c>
      <c r="B640" s="13" t="s">
        <v>17</v>
      </c>
      <c r="C640" s="9" t="s">
        <v>643</v>
      </c>
      <c r="D640" s="9" t="s">
        <v>1239</v>
      </c>
      <c r="E640" s="12" t="s">
        <v>1237</v>
      </c>
      <c r="F640" s="9"/>
      <c r="G640" s="10" t="s">
        <v>1240</v>
      </c>
      <c r="H640" s="5" t="s">
        <v>1240</v>
      </c>
      <c r="I640" s="74"/>
      <c r="J640" s="73"/>
      <c r="K640" s="30"/>
      <c r="L640" s="17"/>
      <c r="M640" s="9"/>
      <c r="N640" s="30"/>
      <c r="O640" s="30"/>
      <c r="P640" s="30"/>
      <c r="Q640" s="30"/>
      <c r="R640" s="30"/>
      <c r="S640" s="30"/>
      <c r="T640" s="30"/>
      <c r="U640" s="30"/>
      <c r="V640" s="30"/>
      <c r="W640" s="30"/>
      <c r="X640" s="30"/>
      <c r="Y640" s="30"/>
      <c r="Z640" s="30"/>
    </row>
    <row r="641">
      <c r="A641" s="10">
        <v>386.0</v>
      </c>
      <c r="B641" s="13" t="s">
        <v>17</v>
      </c>
      <c r="C641" s="9" t="s">
        <v>643</v>
      </c>
      <c r="D641" s="9" t="s">
        <v>1239</v>
      </c>
      <c r="E641" s="12" t="s">
        <v>1237</v>
      </c>
      <c r="F641" s="9"/>
      <c r="G641" s="10" t="s">
        <v>1240</v>
      </c>
      <c r="H641" s="5" t="s">
        <v>1240</v>
      </c>
      <c r="I641" s="74"/>
      <c r="J641" s="73"/>
      <c r="K641" s="30"/>
      <c r="L641" s="17"/>
      <c r="M641" s="9"/>
      <c r="N641" s="30"/>
      <c r="O641" s="30"/>
      <c r="P641" s="30"/>
      <c r="Q641" s="30"/>
      <c r="R641" s="30"/>
      <c r="S641" s="30"/>
      <c r="T641" s="30"/>
      <c r="U641" s="30"/>
      <c r="V641" s="30"/>
      <c r="W641" s="30"/>
      <c r="X641" s="30"/>
      <c r="Y641" s="30"/>
      <c r="Z641" s="30"/>
    </row>
    <row r="642">
      <c r="A642" s="10">
        <v>387.0</v>
      </c>
      <c r="B642" s="13" t="s">
        <v>17</v>
      </c>
      <c r="C642" s="10" t="s">
        <v>643</v>
      </c>
      <c r="D642" s="10" t="s">
        <v>866</v>
      </c>
      <c r="E642" s="12" t="s">
        <v>867</v>
      </c>
      <c r="F642" s="13"/>
      <c r="G642" s="10" t="s">
        <v>868</v>
      </c>
      <c r="H642" s="5" t="s">
        <v>868</v>
      </c>
      <c r="I642" s="74"/>
      <c r="J642" s="73"/>
      <c r="K642" s="30"/>
      <c r="L642" s="17"/>
      <c r="M642" s="9"/>
      <c r="N642" s="30"/>
      <c r="O642" s="30"/>
      <c r="P642" s="30"/>
      <c r="Q642" s="30"/>
      <c r="R642" s="30"/>
      <c r="S642" s="30"/>
      <c r="T642" s="30"/>
      <c r="U642" s="30"/>
      <c r="V642" s="30"/>
      <c r="W642" s="30"/>
      <c r="X642" s="30"/>
      <c r="Y642" s="30"/>
      <c r="Z642" s="30"/>
    </row>
    <row r="643">
      <c r="A643" s="10">
        <v>388.0</v>
      </c>
      <c r="B643" s="11" t="s">
        <v>120</v>
      </c>
      <c r="C643" s="9"/>
      <c r="D643" s="9"/>
      <c r="E643" s="9"/>
      <c r="F643" s="13" t="s">
        <v>114</v>
      </c>
      <c r="G643" s="9"/>
      <c r="H643" s="5" t="s">
        <v>122</v>
      </c>
      <c r="I643" s="74"/>
      <c r="J643" s="73"/>
      <c r="K643" s="30"/>
      <c r="L643" s="17"/>
      <c r="M643" s="9"/>
      <c r="N643" s="30"/>
      <c r="O643" s="30"/>
      <c r="P643" s="30"/>
      <c r="Q643" s="30"/>
      <c r="R643" s="30"/>
      <c r="S643" s="30"/>
      <c r="T643" s="30"/>
      <c r="U643" s="30"/>
      <c r="V643" s="30"/>
      <c r="W643" s="30"/>
      <c r="X643" s="30"/>
      <c r="Y643" s="30"/>
      <c r="Z643" s="30"/>
    </row>
    <row r="644">
      <c r="A644" s="10">
        <v>389.0</v>
      </c>
      <c r="B644" s="11" t="s">
        <v>120</v>
      </c>
      <c r="C644" s="9"/>
      <c r="D644" s="9"/>
      <c r="E644" s="9"/>
      <c r="F644" s="13" t="s">
        <v>114</v>
      </c>
      <c r="G644" s="9"/>
      <c r="H644" s="5" t="s">
        <v>122</v>
      </c>
      <c r="I644" s="74"/>
      <c r="J644" s="73"/>
      <c r="K644" s="30"/>
      <c r="L644" s="17"/>
      <c r="M644" s="9"/>
      <c r="N644" s="30"/>
      <c r="O644" s="30"/>
      <c r="P644" s="30"/>
      <c r="Q644" s="30"/>
      <c r="R644" s="30"/>
      <c r="S644" s="30"/>
      <c r="T644" s="30"/>
      <c r="U644" s="30"/>
      <c r="V644" s="30"/>
      <c r="W644" s="30"/>
      <c r="X644" s="30"/>
      <c r="Y644" s="30"/>
      <c r="Z644" s="30"/>
    </row>
    <row r="645">
      <c r="A645" s="10">
        <v>390.0</v>
      </c>
      <c r="B645" s="11" t="s">
        <v>120</v>
      </c>
      <c r="C645" s="9"/>
      <c r="D645" s="9"/>
      <c r="E645" s="9"/>
      <c r="F645" s="13" t="s">
        <v>114</v>
      </c>
      <c r="G645" s="9"/>
      <c r="H645" s="5" t="s">
        <v>122</v>
      </c>
      <c r="I645" s="74"/>
      <c r="J645" s="73"/>
      <c r="K645" s="30"/>
      <c r="L645" s="17"/>
      <c r="M645" s="9"/>
      <c r="N645" s="30"/>
      <c r="O645" s="30"/>
      <c r="P645" s="30"/>
      <c r="Q645" s="30"/>
      <c r="R645" s="30"/>
      <c r="S645" s="30"/>
      <c r="T645" s="30"/>
      <c r="U645" s="30"/>
      <c r="V645" s="30"/>
      <c r="W645" s="30"/>
      <c r="X645" s="30"/>
      <c r="Y645" s="30"/>
      <c r="Z645" s="30"/>
    </row>
    <row r="646">
      <c r="A646" s="10">
        <v>391.0</v>
      </c>
      <c r="B646" s="11" t="s">
        <v>120</v>
      </c>
      <c r="C646" s="9"/>
      <c r="D646" s="9"/>
      <c r="E646" s="9"/>
      <c r="F646" s="13" t="s">
        <v>114</v>
      </c>
      <c r="G646" s="9"/>
      <c r="H646" s="5" t="s">
        <v>122</v>
      </c>
      <c r="I646" s="74"/>
      <c r="J646" s="73"/>
      <c r="K646" s="30"/>
      <c r="L646" s="17"/>
      <c r="M646" s="9"/>
      <c r="N646" s="30"/>
      <c r="O646" s="30"/>
      <c r="P646" s="30"/>
      <c r="Q646" s="30"/>
      <c r="R646" s="30"/>
      <c r="S646" s="30"/>
      <c r="T646" s="30"/>
      <c r="U646" s="30"/>
      <c r="V646" s="30"/>
      <c r="W646" s="30"/>
      <c r="X646" s="30"/>
      <c r="Y646" s="30"/>
      <c r="Z646" s="30"/>
    </row>
    <row r="647">
      <c r="A647" s="10">
        <v>392.0</v>
      </c>
      <c r="B647" s="11" t="s">
        <v>120</v>
      </c>
      <c r="C647" s="9"/>
      <c r="D647" s="9"/>
      <c r="E647" s="9"/>
      <c r="F647" s="13" t="s">
        <v>114</v>
      </c>
      <c r="G647" s="9"/>
      <c r="H647" s="5" t="s">
        <v>122</v>
      </c>
      <c r="I647" s="74"/>
      <c r="J647" s="73"/>
      <c r="K647" s="30"/>
      <c r="L647" s="17"/>
      <c r="M647" s="9"/>
      <c r="N647" s="30"/>
      <c r="O647" s="30"/>
      <c r="P647" s="30"/>
      <c r="Q647" s="30"/>
      <c r="R647" s="30"/>
      <c r="S647" s="30"/>
      <c r="T647" s="30"/>
      <c r="U647" s="30"/>
      <c r="V647" s="30"/>
      <c r="W647" s="30"/>
      <c r="X647" s="30"/>
      <c r="Y647" s="30"/>
      <c r="Z647" s="30"/>
    </row>
    <row r="648" ht="73.5" customHeight="1">
      <c r="A648" s="10">
        <v>393.0</v>
      </c>
      <c r="B648" s="11" t="s">
        <v>120</v>
      </c>
      <c r="C648" s="9"/>
      <c r="D648" s="9"/>
      <c r="E648" s="9"/>
      <c r="F648" s="13" t="s">
        <v>114</v>
      </c>
      <c r="G648" s="9"/>
      <c r="H648" s="5" t="s">
        <v>122</v>
      </c>
      <c r="I648" s="74"/>
      <c r="J648" s="73"/>
      <c r="K648" s="30"/>
      <c r="L648" s="17"/>
      <c r="M648" s="9"/>
      <c r="N648" s="30"/>
      <c r="O648" s="30"/>
      <c r="P648" s="30"/>
      <c r="Q648" s="30"/>
      <c r="R648" s="30"/>
      <c r="S648" s="30"/>
      <c r="T648" s="30"/>
      <c r="U648" s="30"/>
      <c r="V648" s="30"/>
      <c r="W648" s="30"/>
      <c r="X648" s="30"/>
      <c r="Y648" s="30"/>
      <c r="Z648" s="30"/>
    </row>
    <row r="649">
      <c r="A649" s="10">
        <v>394.0</v>
      </c>
      <c r="B649" s="11" t="s">
        <v>120</v>
      </c>
      <c r="C649" s="9"/>
      <c r="D649" s="9"/>
      <c r="E649" s="9"/>
      <c r="F649" s="13" t="s">
        <v>114</v>
      </c>
      <c r="G649" s="9"/>
      <c r="H649" s="5" t="s">
        <v>122</v>
      </c>
      <c r="I649" s="74"/>
      <c r="J649" s="73"/>
      <c r="K649" s="30"/>
      <c r="L649" s="17"/>
      <c r="M649" s="9"/>
      <c r="N649" s="30"/>
      <c r="O649" s="30"/>
      <c r="P649" s="30"/>
      <c r="Q649" s="30"/>
      <c r="R649" s="30"/>
      <c r="S649" s="30"/>
      <c r="T649" s="30"/>
      <c r="U649" s="30"/>
      <c r="V649" s="30"/>
      <c r="W649" s="30"/>
      <c r="X649" s="30"/>
      <c r="Y649" s="30"/>
      <c r="Z649" s="30"/>
    </row>
    <row r="650">
      <c r="A650" s="10">
        <v>395.0</v>
      </c>
      <c r="B650" s="11" t="s">
        <v>120</v>
      </c>
      <c r="C650" s="9"/>
      <c r="D650" s="9"/>
      <c r="E650" s="9"/>
      <c r="F650" s="13" t="s">
        <v>114</v>
      </c>
      <c r="G650" s="9"/>
      <c r="H650" s="5" t="s">
        <v>122</v>
      </c>
      <c r="I650" s="74"/>
      <c r="J650" s="73"/>
      <c r="K650" s="30"/>
      <c r="L650" s="17"/>
      <c r="M650" s="9"/>
      <c r="N650" s="30"/>
      <c r="O650" s="30"/>
      <c r="P650" s="30"/>
      <c r="Q650" s="30"/>
      <c r="R650" s="30"/>
      <c r="S650" s="30"/>
      <c r="T650" s="30"/>
      <c r="U650" s="30"/>
      <c r="V650" s="30"/>
      <c r="W650" s="30"/>
      <c r="X650" s="30"/>
      <c r="Y650" s="30"/>
      <c r="Z650" s="30"/>
    </row>
    <row r="651">
      <c r="A651" s="10">
        <v>396.0</v>
      </c>
      <c r="B651" s="11" t="s">
        <v>120</v>
      </c>
      <c r="C651" s="9"/>
      <c r="D651" s="9"/>
      <c r="E651" s="9"/>
      <c r="F651" s="13" t="s">
        <v>114</v>
      </c>
      <c r="G651" s="9"/>
      <c r="H651" s="5" t="s">
        <v>122</v>
      </c>
      <c r="I651" s="74"/>
      <c r="J651" s="73"/>
      <c r="K651" s="30"/>
      <c r="L651" s="17"/>
      <c r="M651" s="9"/>
      <c r="N651" s="30"/>
      <c r="O651" s="30"/>
      <c r="P651" s="30"/>
      <c r="Q651" s="30"/>
      <c r="R651" s="30"/>
      <c r="S651" s="30"/>
      <c r="T651" s="30"/>
      <c r="U651" s="30"/>
      <c r="V651" s="30"/>
      <c r="W651" s="30"/>
      <c r="X651" s="30"/>
      <c r="Y651" s="30"/>
      <c r="Z651" s="30"/>
    </row>
    <row r="652">
      <c r="A652" s="10">
        <v>397.0</v>
      </c>
      <c r="B652" s="11" t="s">
        <v>120</v>
      </c>
      <c r="C652" s="9"/>
      <c r="D652" s="9"/>
      <c r="E652" s="9"/>
      <c r="F652" s="13" t="s">
        <v>114</v>
      </c>
      <c r="G652" s="9"/>
      <c r="H652" s="5" t="s">
        <v>122</v>
      </c>
      <c r="I652" s="74"/>
      <c r="J652" s="73"/>
      <c r="K652" s="30"/>
      <c r="L652" s="17"/>
      <c r="M652" s="9"/>
      <c r="N652" s="9"/>
      <c r="O652" s="30"/>
      <c r="P652" s="30"/>
      <c r="Q652" s="30"/>
      <c r="R652" s="30"/>
      <c r="S652" s="30"/>
      <c r="T652" s="30"/>
      <c r="U652" s="30"/>
      <c r="V652" s="30"/>
      <c r="W652" s="30"/>
      <c r="X652" s="30"/>
      <c r="Y652" s="30"/>
      <c r="Z652" s="30"/>
    </row>
    <row r="653">
      <c r="A653" s="10">
        <v>398.0</v>
      </c>
      <c r="B653" s="11" t="s">
        <v>120</v>
      </c>
      <c r="C653" s="9"/>
      <c r="D653" s="9"/>
      <c r="E653" s="9"/>
      <c r="F653" s="13" t="s">
        <v>114</v>
      </c>
      <c r="G653" s="9"/>
      <c r="H653" s="5" t="s">
        <v>122</v>
      </c>
      <c r="I653" s="74"/>
      <c r="J653" s="73"/>
      <c r="K653" s="30"/>
      <c r="L653" s="17"/>
      <c r="M653" s="9"/>
      <c r="N653" s="9"/>
      <c r="O653" s="30"/>
      <c r="P653" s="30"/>
      <c r="Q653" s="30"/>
      <c r="R653" s="30"/>
      <c r="S653" s="30"/>
      <c r="T653" s="30"/>
      <c r="U653" s="30"/>
      <c r="V653" s="30"/>
      <c r="W653" s="30"/>
      <c r="X653" s="30"/>
      <c r="Y653" s="30"/>
      <c r="Z653" s="30"/>
    </row>
    <row r="654">
      <c r="A654" s="10">
        <v>399.0</v>
      </c>
      <c r="B654" s="11" t="s">
        <v>120</v>
      </c>
      <c r="C654" s="9"/>
      <c r="D654" s="9"/>
      <c r="E654" s="9"/>
      <c r="F654" s="13" t="s">
        <v>114</v>
      </c>
      <c r="G654" s="9"/>
      <c r="H654" s="5" t="s">
        <v>122</v>
      </c>
      <c r="I654" s="74"/>
      <c r="J654" s="73"/>
      <c r="K654" s="30"/>
      <c r="L654" s="17"/>
      <c r="M654" s="9"/>
      <c r="N654" s="9"/>
      <c r="O654" s="30"/>
      <c r="P654" s="30"/>
      <c r="Q654" s="30"/>
      <c r="R654" s="30"/>
      <c r="S654" s="30"/>
      <c r="T654" s="30"/>
      <c r="U654" s="30"/>
      <c r="V654" s="30"/>
      <c r="W654" s="30"/>
      <c r="X654" s="30"/>
      <c r="Y654" s="30"/>
      <c r="Z654" s="30"/>
    </row>
    <row r="655">
      <c r="A655" s="10">
        <v>400.0</v>
      </c>
      <c r="B655" s="11" t="s">
        <v>120</v>
      </c>
      <c r="C655" s="9"/>
      <c r="D655" s="9"/>
      <c r="E655" s="9"/>
      <c r="F655" s="13" t="s">
        <v>114</v>
      </c>
      <c r="G655" s="9"/>
      <c r="H655" s="5" t="s">
        <v>122</v>
      </c>
      <c r="I655" s="74"/>
      <c r="J655" s="73"/>
      <c r="K655" s="30"/>
      <c r="L655" s="17"/>
      <c r="M655" s="9"/>
      <c r="N655" s="9"/>
      <c r="O655" s="30"/>
      <c r="P655" s="30"/>
      <c r="Q655" s="30"/>
      <c r="R655" s="30"/>
      <c r="S655" s="30"/>
      <c r="T655" s="30"/>
      <c r="U655" s="30"/>
      <c r="V655" s="30"/>
      <c r="W655" s="30"/>
      <c r="X655" s="30"/>
      <c r="Y655" s="30"/>
      <c r="Z655" s="30"/>
    </row>
    <row r="656">
      <c r="A656" s="10">
        <v>401.0</v>
      </c>
      <c r="B656" s="11" t="s">
        <v>120</v>
      </c>
      <c r="C656" s="9"/>
      <c r="D656" s="9"/>
      <c r="E656" s="9"/>
      <c r="F656" s="13" t="s">
        <v>114</v>
      </c>
      <c r="G656" s="9"/>
      <c r="H656" s="5" t="s">
        <v>122</v>
      </c>
      <c r="I656" s="74"/>
      <c r="J656" s="73"/>
      <c r="K656" s="30"/>
      <c r="L656" s="17"/>
      <c r="M656" s="9"/>
      <c r="N656" s="9"/>
      <c r="O656" s="30"/>
      <c r="P656" s="30"/>
      <c r="Q656" s="30"/>
      <c r="R656" s="30"/>
      <c r="S656" s="30"/>
      <c r="T656" s="30"/>
      <c r="U656" s="30"/>
      <c r="V656" s="30"/>
      <c r="W656" s="30"/>
      <c r="X656" s="30"/>
      <c r="Y656" s="30"/>
      <c r="Z656" s="30"/>
    </row>
    <row r="657">
      <c r="A657" s="10">
        <v>402.0</v>
      </c>
      <c r="B657" s="11" t="s">
        <v>120</v>
      </c>
      <c r="C657" s="9"/>
      <c r="D657" s="9"/>
      <c r="E657" s="9"/>
      <c r="F657" s="13" t="s">
        <v>114</v>
      </c>
      <c r="G657" s="9"/>
      <c r="H657" s="5" t="s">
        <v>122</v>
      </c>
      <c r="I657" s="74"/>
      <c r="J657" s="73"/>
      <c r="K657" s="30"/>
      <c r="L657" s="17"/>
      <c r="M657" s="9"/>
      <c r="N657" s="9"/>
      <c r="O657" s="30"/>
      <c r="P657" s="30"/>
      <c r="Q657" s="30"/>
      <c r="R657" s="30"/>
      <c r="S657" s="30"/>
      <c r="T657" s="30"/>
      <c r="U657" s="30"/>
      <c r="V657" s="30"/>
      <c r="W657" s="30"/>
      <c r="X657" s="30"/>
      <c r="Y657" s="30"/>
      <c r="Z657" s="30"/>
    </row>
    <row r="658">
      <c r="A658" s="10">
        <v>403.0</v>
      </c>
      <c r="B658" s="11" t="s">
        <v>17</v>
      </c>
      <c r="C658" s="9"/>
      <c r="D658" s="9"/>
      <c r="E658" s="9"/>
      <c r="F658" s="13" t="s">
        <v>114</v>
      </c>
      <c r="H658" s="14"/>
      <c r="I658" s="74"/>
      <c r="J658" s="73"/>
      <c r="K658" s="9"/>
      <c r="L658" s="17"/>
      <c r="M658" s="9"/>
      <c r="N658" s="9"/>
      <c r="O658" s="30"/>
      <c r="P658" s="30"/>
      <c r="Q658" s="30"/>
      <c r="R658" s="30"/>
      <c r="S658" s="30"/>
      <c r="T658" s="30"/>
      <c r="U658" s="30"/>
      <c r="V658" s="30"/>
      <c r="W658" s="30"/>
      <c r="X658" s="30"/>
      <c r="Y658" s="30"/>
      <c r="Z658" s="30"/>
    </row>
    <row r="659">
      <c r="A659" s="10">
        <v>404.0</v>
      </c>
      <c r="B659" s="11" t="s">
        <v>17</v>
      </c>
      <c r="C659" s="9"/>
      <c r="D659" s="9"/>
      <c r="E659" s="9"/>
      <c r="F659" s="13" t="s">
        <v>114</v>
      </c>
      <c r="H659" s="14"/>
      <c r="I659" s="74"/>
      <c r="J659" s="73"/>
      <c r="K659" s="9"/>
      <c r="L659" s="17"/>
      <c r="M659" s="9"/>
      <c r="N659" s="9"/>
      <c r="O659" s="30"/>
      <c r="P659" s="30"/>
      <c r="Q659" s="30"/>
      <c r="R659" s="30"/>
      <c r="S659" s="30"/>
      <c r="T659" s="30"/>
      <c r="U659" s="30"/>
      <c r="V659" s="30"/>
      <c r="W659" s="30"/>
      <c r="X659" s="30"/>
      <c r="Y659" s="30"/>
      <c r="Z659" s="30"/>
    </row>
    <row r="660">
      <c r="A660" s="10">
        <v>405.0</v>
      </c>
      <c r="B660" s="11" t="s">
        <v>120</v>
      </c>
      <c r="C660" s="9"/>
      <c r="D660" s="9"/>
      <c r="E660" s="9"/>
      <c r="F660" s="13" t="s">
        <v>114</v>
      </c>
      <c r="G660" s="9"/>
      <c r="H660" s="5" t="s">
        <v>122</v>
      </c>
      <c r="I660" s="74"/>
      <c r="J660" s="73"/>
      <c r="K660" s="9"/>
      <c r="L660" s="17"/>
      <c r="M660" s="9"/>
      <c r="N660" s="9"/>
      <c r="O660" s="30"/>
      <c r="P660" s="30"/>
      <c r="Q660" s="30"/>
      <c r="R660" s="30"/>
      <c r="S660" s="30"/>
      <c r="T660" s="30"/>
      <c r="U660" s="30"/>
      <c r="V660" s="30"/>
      <c r="W660" s="30"/>
      <c r="X660" s="30"/>
      <c r="Y660" s="30"/>
      <c r="Z660" s="30"/>
    </row>
    <row r="661">
      <c r="A661" s="10">
        <v>406.0</v>
      </c>
      <c r="B661" s="11" t="s">
        <v>120</v>
      </c>
      <c r="C661" s="9"/>
      <c r="D661" s="9"/>
      <c r="E661" s="9"/>
      <c r="F661" s="13" t="s">
        <v>114</v>
      </c>
      <c r="G661" s="9"/>
      <c r="H661" s="5" t="s">
        <v>257</v>
      </c>
      <c r="I661" s="74"/>
      <c r="J661" s="73"/>
      <c r="K661" s="9"/>
      <c r="L661" s="17"/>
      <c r="M661" s="9"/>
      <c r="N661" s="9"/>
      <c r="O661" s="30"/>
      <c r="P661" s="30"/>
      <c r="Q661" s="30"/>
      <c r="R661" s="30"/>
      <c r="S661" s="30"/>
      <c r="T661" s="30"/>
      <c r="U661" s="30"/>
      <c r="V661" s="30"/>
      <c r="W661" s="30"/>
      <c r="X661" s="30"/>
      <c r="Y661" s="30"/>
      <c r="Z661" s="30"/>
    </row>
    <row r="662">
      <c r="A662" s="10">
        <v>407.0</v>
      </c>
      <c r="B662" s="11" t="s">
        <v>17</v>
      </c>
      <c r="C662" s="9" t="s">
        <v>18</v>
      </c>
      <c r="D662" s="9" t="s">
        <v>438</v>
      </c>
      <c r="E662" s="12" t="s">
        <v>439</v>
      </c>
      <c r="F662" s="13"/>
      <c r="G662" s="10" t="s">
        <v>440</v>
      </c>
      <c r="H662" s="5" t="s">
        <v>440</v>
      </c>
      <c r="I662" s="74"/>
      <c r="J662" s="73"/>
      <c r="K662" s="9"/>
      <c r="L662" s="17"/>
      <c r="M662" s="9"/>
      <c r="N662" s="9"/>
      <c r="O662" s="30"/>
      <c r="P662" s="30"/>
      <c r="Q662" s="30"/>
      <c r="R662" s="30"/>
      <c r="S662" s="30"/>
      <c r="T662" s="30"/>
      <c r="U662" s="30"/>
      <c r="V662" s="30"/>
      <c r="W662" s="30"/>
      <c r="X662" s="30"/>
      <c r="Y662" s="30"/>
      <c r="Z662" s="30"/>
    </row>
    <row r="663">
      <c r="A663" s="10">
        <v>408.0</v>
      </c>
      <c r="B663" s="11" t="s">
        <v>17</v>
      </c>
      <c r="C663" s="9" t="s">
        <v>18</v>
      </c>
      <c r="D663" s="9" t="s">
        <v>438</v>
      </c>
      <c r="E663" s="12" t="s">
        <v>439</v>
      </c>
      <c r="F663" s="13"/>
      <c r="G663" s="10" t="s">
        <v>440</v>
      </c>
      <c r="H663" s="5" t="s">
        <v>440</v>
      </c>
      <c r="I663" s="74"/>
      <c r="J663" s="73"/>
      <c r="K663" s="9"/>
      <c r="L663" s="17"/>
      <c r="M663" s="9"/>
      <c r="N663" s="9"/>
      <c r="O663" s="30"/>
      <c r="P663" s="30"/>
      <c r="Q663" s="30"/>
      <c r="R663" s="30"/>
      <c r="S663" s="30"/>
      <c r="T663" s="30"/>
      <c r="U663" s="30"/>
      <c r="V663" s="30"/>
      <c r="W663" s="30"/>
      <c r="X663" s="30"/>
      <c r="Y663" s="30"/>
      <c r="Z663" s="30"/>
    </row>
    <row r="664">
      <c r="A664" s="10">
        <v>409.0</v>
      </c>
      <c r="B664" s="11" t="s">
        <v>120</v>
      </c>
      <c r="C664" s="9"/>
      <c r="D664" s="9"/>
      <c r="E664" s="9"/>
      <c r="F664" s="13" t="s">
        <v>114</v>
      </c>
      <c r="G664" s="9"/>
      <c r="H664" s="5" t="s">
        <v>122</v>
      </c>
      <c r="I664" s="74"/>
      <c r="J664" s="73"/>
      <c r="K664" s="9"/>
      <c r="L664" s="17"/>
      <c r="M664" s="9"/>
      <c r="N664" s="9"/>
      <c r="O664" s="30"/>
      <c r="P664" s="30"/>
      <c r="Q664" s="30"/>
      <c r="R664" s="30"/>
      <c r="S664" s="30"/>
      <c r="T664" s="30"/>
      <c r="U664" s="30"/>
      <c r="V664" s="30"/>
      <c r="W664" s="30"/>
      <c r="X664" s="30"/>
      <c r="Y664" s="30"/>
      <c r="Z664" s="30"/>
    </row>
    <row r="665">
      <c r="A665" s="10">
        <v>410.0</v>
      </c>
      <c r="B665" s="11" t="s">
        <v>120</v>
      </c>
      <c r="C665" s="9"/>
      <c r="D665" s="9"/>
      <c r="E665" s="9"/>
      <c r="F665" s="13" t="s">
        <v>114</v>
      </c>
      <c r="G665" s="9"/>
      <c r="H665" s="5" t="s">
        <v>122</v>
      </c>
      <c r="I665" s="74"/>
      <c r="J665" s="73"/>
      <c r="K665" s="9"/>
      <c r="L665" s="17"/>
      <c r="M665" s="9"/>
      <c r="N665" s="9"/>
      <c r="O665" s="30"/>
      <c r="P665" s="30"/>
      <c r="Q665" s="30"/>
      <c r="R665" s="30"/>
      <c r="S665" s="30"/>
      <c r="T665" s="30"/>
      <c r="U665" s="30"/>
      <c r="V665" s="30"/>
      <c r="W665" s="30"/>
      <c r="X665" s="30"/>
      <c r="Y665" s="30"/>
      <c r="Z665" s="30"/>
    </row>
    <row r="666">
      <c r="A666" s="10">
        <v>411.0</v>
      </c>
      <c r="B666" s="11" t="s">
        <v>120</v>
      </c>
      <c r="C666" s="9"/>
      <c r="D666" s="9"/>
      <c r="E666" s="9"/>
      <c r="F666" s="13" t="s">
        <v>114</v>
      </c>
      <c r="G666" s="9"/>
      <c r="H666" s="5" t="s">
        <v>122</v>
      </c>
      <c r="I666" s="74"/>
      <c r="J666" s="73"/>
      <c r="K666" s="9"/>
      <c r="L666" s="17"/>
      <c r="M666" s="9"/>
      <c r="N666" s="9"/>
      <c r="O666" s="30"/>
      <c r="P666" s="30"/>
      <c r="Q666" s="30"/>
      <c r="R666" s="30"/>
      <c r="S666" s="30"/>
      <c r="T666" s="30"/>
      <c r="U666" s="30"/>
      <c r="V666" s="30"/>
      <c r="W666" s="30"/>
      <c r="X666" s="30"/>
      <c r="Y666" s="30"/>
      <c r="Z666" s="30"/>
    </row>
    <row r="667">
      <c r="A667" s="10">
        <v>412.0</v>
      </c>
      <c r="B667" s="11" t="s">
        <v>120</v>
      </c>
      <c r="C667" s="9"/>
      <c r="D667" s="9"/>
      <c r="E667" s="9"/>
      <c r="F667" s="13" t="s">
        <v>114</v>
      </c>
      <c r="G667" s="9"/>
      <c r="H667" s="5" t="s">
        <v>122</v>
      </c>
      <c r="I667" s="74"/>
      <c r="J667" s="73"/>
      <c r="K667" s="9"/>
      <c r="L667" s="17"/>
      <c r="M667" s="9"/>
      <c r="N667" s="9"/>
      <c r="O667" s="30"/>
      <c r="P667" s="30"/>
      <c r="Q667" s="30"/>
      <c r="R667" s="30"/>
      <c r="S667" s="30"/>
      <c r="T667" s="30"/>
      <c r="U667" s="30"/>
      <c r="V667" s="30"/>
      <c r="W667" s="30"/>
      <c r="X667" s="30"/>
      <c r="Y667" s="30"/>
      <c r="Z667" s="30"/>
    </row>
    <row r="668">
      <c r="A668" s="10">
        <v>413.0</v>
      </c>
      <c r="B668" s="11" t="s">
        <v>120</v>
      </c>
      <c r="C668" s="9"/>
      <c r="D668" s="9"/>
      <c r="E668" s="9"/>
      <c r="F668" s="13" t="s">
        <v>114</v>
      </c>
      <c r="G668" s="9"/>
      <c r="H668" s="5" t="s">
        <v>122</v>
      </c>
      <c r="I668" s="74"/>
      <c r="J668" s="73"/>
      <c r="K668" s="9"/>
      <c r="L668" s="17"/>
      <c r="M668" s="9"/>
      <c r="N668" s="9"/>
      <c r="O668" s="30"/>
      <c r="P668" s="30"/>
      <c r="Q668" s="30"/>
      <c r="R668" s="30"/>
      <c r="S668" s="30"/>
      <c r="T668" s="30"/>
      <c r="U668" s="30"/>
      <c r="V668" s="30"/>
      <c r="W668" s="30"/>
      <c r="X668" s="30"/>
      <c r="Y668" s="30"/>
      <c r="Z668" s="30"/>
    </row>
    <row r="669">
      <c r="A669" s="10">
        <v>414.0</v>
      </c>
      <c r="B669" s="11" t="s">
        <v>125</v>
      </c>
      <c r="C669" s="10" t="s">
        <v>415</v>
      </c>
      <c r="D669" s="10" t="s">
        <v>1517</v>
      </c>
      <c r="E669" s="21" t="s">
        <v>1518</v>
      </c>
      <c r="F669" s="9"/>
      <c r="G669" s="32" t="s">
        <v>1519</v>
      </c>
      <c r="H669" s="14" t="s">
        <v>1519</v>
      </c>
      <c r="I669" s="74"/>
      <c r="J669" s="73"/>
      <c r="K669" s="9"/>
      <c r="L669" s="17"/>
      <c r="M669" s="9"/>
      <c r="N669" s="9"/>
      <c r="O669" s="30"/>
      <c r="P669" s="30"/>
      <c r="Q669" s="30"/>
      <c r="R669" s="30"/>
      <c r="S669" s="30"/>
      <c r="T669" s="30"/>
      <c r="U669" s="30"/>
      <c r="V669" s="30"/>
      <c r="W669" s="30"/>
      <c r="X669" s="30"/>
      <c r="Y669" s="30"/>
      <c r="Z669" s="30"/>
    </row>
    <row r="670">
      <c r="A670" s="10">
        <v>415.0</v>
      </c>
      <c r="B670" s="11" t="s">
        <v>120</v>
      </c>
      <c r="C670" s="9"/>
      <c r="D670" s="9"/>
      <c r="E670" s="9"/>
      <c r="F670" s="13" t="s">
        <v>114</v>
      </c>
      <c r="G670" s="9"/>
      <c r="H670" s="5" t="s">
        <v>122</v>
      </c>
      <c r="I670" s="74"/>
      <c r="J670" s="73"/>
      <c r="K670" s="9"/>
      <c r="L670" s="17"/>
      <c r="M670" s="9"/>
      <c r="N670" s="9"/>
      <c r="O670" s="30"/>
      <c r="P670" s="30"/>
      <c r="Q670" s="30"/>
      <c r="R670" s="30"/>
      <c r="S670" s="30"/>
      <c r="T670" s="30"/>
      <c r="U670" s="30"/>
      <c r="V670" s="30"/>
      <c r="W670" s="30"/>
      <c r="X670" s="30"/>
      <c r="Y670" s="30"/>
      <c r="Z670" s="30"/>
    </row>
    <row r="671">
      <c r="A671" s="10">
        <v>416.0</v>
      </c>
      <c r="B671" s="11" t="s">
        <v>120</v>
      </c>
      <c r="C671" s="9"/>
      <c r="D671" s="9"/>
      <c r="E671" s="9"/>
      <c r="F671" s="13" t="s">
        <v>114</v>
      </c>
      <c r="G671" s="9"/>
      <c r="H671" s="5" t="s">
        <v>122</v>
      </c>
      <c r="I671" s="74"/>
      <c r="J671" s="73"/>
      <c r="K671" s="9"/>
      <c r="L671" s="17"/>
      <c r="M671" s="9"/>
      <c r="N671" s="9"/>
      <c r="O671" s="30"/>
      <c r="P671" s="30"/>
      <c r="Q671" s="30"/>
      <c r="R671" s="30"/>
      <c r="S671" s="30"/>
      <c r="T671" s="30"/>
      <c r="U671" s="30"/>
      <c r="V671" s="30"/>
      <c r="W671" s="30"/>
      <c r="X671" s="30"/>
      <c r="Y671" s="30"/>
      <c r="Z671" s="30"/>
    </row>
    <row r="672">
      <c r="A672" s="10">
        <v>417.0</v>
      </c>
      <c r="B672" s="11" t="s">
        <v>120</v>
      </c>
      <c r="C672" s="9"/>
      <c r="D672" s="9"/>
      <c r="E672" s="9"/>
      <c r="F672" s="13" t="s">
        <v>114</v>
      </c>
      <c r="G672" s="9"/>
      <c r="H672" s="5" t="s">
        <v>122</v>
      </c>
      <c r="I672" s="74"/>
      <c r="J672" s="73"/>
      <c r="K672" s="9"/>
      <c r="L672" s="17"/>
      <c r="M672" s="9"/>
      <c r="N672" s="9"/>
      <c r="O672" s="30"/>
      <c r="P672" s="30"/>
      <c r="Q672" s="30"/>
      <c r="R672" s="30"/>
      <c r="S672" s="30"/>
      <c r="T672" s="30"/>
      <c r="U672" s="30"/>
      <c r="V672" s="30"/>
      <c r="W672" s="30"/>
      <c r="X672" s="30"/>
      <c r="Y672" s="30"/>
      <c r="Z672" s="30"/>
    </row>
    <row r="673">
      <c r="A673" s="10">
        <v>418.0</v>
      </c>
      <c r="B673" s="90" t="s">
        <v>125</v>
      </c>
      <c r="C673" s="13" t="s">
        <v>1197</v>
      </c>
      <c r="D673" s="82" t="s">
        <v>1198</v>
      </c>
      <c r="E673" s="97" t="s">
        <v>1481</v>
      </c>
      <c r="F673" s="82"/>
      <c r="G673" s="82" t="s">
        <v>1482</v>
      </c>
      <c r="H673" s="95" t="s">
        <v>1482</v>
      </c>
      <c r="I673" s="74"/>
      <c r="J673" s="73"/>
      <c r="K673" s="9"/>
      <c r="L673" s="17"/>
      <c r="M673" s="9"/>
      <c r="N673" s="9"/>
      <c r="O673" s="30"/>
      <c r="P673" s="30"/>
      <c r="Q673" s="30"/>
      <c r="R673" s="30"/>
      <c r="S673" s="30"/>
      <c r="T673" s="30"/>
      <c r="U673" s="30"/>
      <c r="V673" s="30"/>
      <c r="W673" s="30"/>
      <c r="X673" s="30"/>
      <c r="Y673" s="30"/>
      <c r="Z673" s="30"/>
    </row>
    <row r="674">
      <c r="A674" s="10">
        <v>419.0</v>
      </c>
      <c r="B674" s="90" t="s">
        <v>125</v>
      </c>
      <c r="C674" s="13" t="s">
        <v>1197</v>
      </c>
      <c r="D674" s="82" t="s">
        <v>1198</v>
      </c>
      <c r="E674" s="97" t="s">
        <v>1481</v>
      </c>
      <c r="F674" s="82"/>
      <c r="G674" s="82" t="s">
        <v>1482</v>
      </c>
      <c r="H674" s="95" t="s">
        <v>1482</v>
      </c>
      <c r="I674" s="74"/>
      <c r="J674" s="73"/>
      <c r="K674" s="9"/>
      <c r="L674" s="17"/>
      <c r="M674" s="9"/>
      <c r="N674" s="9"/>
      <c r="O674" s="30"/>
      <c r="P674" s="30"/>
      <c r="Q674" s="30"/>
      <c r="R674" s="30"/>
      <c r="S674" s="30"/>
      <c r="T674" s="30"/>
      <c r="U674" s="30"/>
      <c r="V674" s="30"/>
      <c r="W674" s="30"/>
      <c r="X674" s="30"/>
      <c r="Y674" s="30"/>
      <c r="Z674" s="30"/>
    </row>
    <row r="675">
      <c r="A675" s="10">
        <v>420.0</v>
      </c>
      <c r="B675" s="90" t="s">
        <v>125</v>
      </c>
      <c r="C675" s="13" t="s">
        <v>1197</v>
      </c>
      <c r="D675" s="82" t="s">
        <v>1198</v>
      </c>
      <c r="E675" s="97" t="s">
        <v>1481</v>
      </c>
      <c r="F675" s="82"/>
      <c r="G675" s="82" t="s">
        <v>1482</v>
      </c>
      <c r="H675" s="95" t="s">
        <v>1482</v>
      </c>
      <c r="I675" s="74"/>
      <c r="J675" s="73"/>
      <c r="K675" s="9"/>
      <c r="L675" s="17"/>
      <c r="M675" s="9"/>
      <c r="N675" s="9"/>
      <c r="O675" s="30"/>
      <c r="P675" s="30"/>
      <c r="Q675" s="30"/>
      <c r="R675" s="30"/>
      <c r="S675" s="30"/>
      <c r="T675" s="30"/>
      <c r="U675" s="30"/>
      <c r="V675" s="30"/>
      <c r="W675" s="30"/>
      <c r="X675" s="30"/>
      <c r="Y675" s="30"/>
      <c r="Z675" s="30"/>
    </row>
    <row r="676">
      <c r="A676" s="10">
        <v>421.0</v>
      </c>
      <c r="B676" s="90" t="s">
        <v>125</v>
      </c>
      <c r="C676" s="13" t="s">
        <v>1197</v>
      </c>
      <c r="D676" s="82" t="s">
        <v>1198</v>
      </c>
      <c r="E676" s="97" t="s">
        <v>1481</v>
      </c>
      <c r="F676" s="82"/>
      <c r="G676" s="82" t="s">
        <v>1482</v>
      </c>
      <c r="H676" s="95" t="s">
        <v>1482</v>
      </c>
      <c r="I676" s="74"/>
      <c r="J676" s="73"/>
      <c r="K676" s="9"/>
      <c r="L676" s="17"/>
      <c r="M676" s="9"/>
      <c r="N676" s="9"/>
      <c r="O676" s="30"/>
      <c r="P676" s="30"/>
      <c r="Q676" s="30"/>
      <c r="R676" s="30"/>
      <c r="S676" s="30"/>
      <c r="T676" s="30"/>
      <c r="U676" s="30"/>
      <c r="V676" s="30"/>
      <c r="W676" s="30"/>
      <c r="X676" s="30"/>
      <c r="Y676" s="30"/>
      <c r="Z676" s="30"/>
    </row>
    <row r="677">
      <c r="A677" s="10">
        <v>422.0</v>
      </c>
      <c r="B677" s="90" t="s">
        <v>125</v>
      </c>
      <c r="C677" s="13" t="s">
        <v>1197</v>
      </c>
      <c r="D677" s="82" t="s">
        <v>1198</v>
      </c>
      <c r="E677" s="97" t="s">
        <v>1481</v>
      </c>
      <c r="F677" s="82"/>
      <c r="G677" s="82" t="s">
        <v>1482</v>
      </c>
      <c r="H677" s="95" t="s">
        <v>1482</v>
      </c>
      <c r="I677" s="74"/>
      <c r="J677" s="73"/>
      <c r="K677" s="9"/>
      <c r="L677" s="17"/>
      <c r="M677" s="9"/>
      <c r="N677" s="9"/>
      <c r="O677" s="30"/>
      <c r="P677" s="30"/>
      <c r="Q677" s="30"/>
      <c r="R677" s="30"/>
      <c r="S677" s="30"/>
      <c r="T677" s="30"/>
      <c r="U677" s="30"/>
      <c r="V677" s="30"/>
      <c r="W677" s="30"/>
      <c r="X677" s="30"/>
      <c r="Y677" s="30"/>
      <c r="Z677" s="30"/>
    </row>
    <row r="678">
      <c r="A678" s="10">
        <v>423.0</v>
      </c>
      <c r="B678" s="90" t="s">
        <v>125</v>
      </c>
      <c r="C678" s="13" t="s">
        <v>1197</v>
      </c>
      <c r="D678" s="82" t="s">
        <v>1198</v>
      </c>
      <c r="E678" s="97" t="s">
        <v>1481</v>
      </c>
      <c r="F678" s="82"/>
      <c r="G678" s="82" t="s">
        <v>1482</v>
      </c>
      <c r="H678" s="95" t="s">
        <v>1482</v>
      </c>
      <c r="I678" s="74"/>
      <c r="J678" s="73"/>
      <c r="K678" s="9"/>
      <c r="L678" s="17"/>
      <c r="M678" s="9"/>
      <c r="N678" s="9"/>
      <c r="O678" s="30"/>
      <c r="P678" s="30"/>
      <c r="Q678" s="30"/>
      <c r="R678" s="30"/>
      <c r="S678" s="30"/>
      <c r="T678" s="30"/>
      <c r="U678" s="30"/>
      <c r="V678" s="30"/>
      <c r="W678" s="30"/>
      <c r="X678" s="30"/>
      <c r="Y678" s="30"/>
      <c r="Z678" s="30"/>
    </row>
    <row r="679">
      <c r="A679" s="10">
        <v>424.0</v>
      </c>
      <c r="B679" s="90" t="s">
        <v>125</v>
      </c>
      <c r="C679" s="13" t="s">
        <v>1197</v>
      </c>
      <c r="D679" s="82" t="s">
        <v>1198</v>
      </c>
      <c r="E679" s="97" t="s">
        <v>1481</v>
      </c>
      <c r="F679" s="82"/>
      <c r="G679" s="82" t="s">
        <v>1482</v>
      </c>
      <c r="H679" s="95" t="s">
        <v>1482</v>
      </c>
      <c r="I679" s="74"/>
      <c r="J679" s="73"/>
      <c r="K679" s="9"/>
      <c r="L679" s="17"/>
      <c r="M679" s="9"/>
      <c r="N679" s="9"/>
      <c r="O679" s="30"/>
      <c r="P679" s="30"/>
      <c r="Q679" s="30"/>
      <c r="R679" s="30"/>
      <c r="S679" s="30"/>
      <c r="T679" s="30"/>
      <c r="U679" s="30"/>
      <c r="V679" s="30"/>
      <c r="W679" s="30"/>
      <c r="X679" s="30"/>
      <c r="Y679" s="30"/>
      <c r="Z679" s="30"/>
    </row>
    <row r="680">
      <c r="A680" s="10">
        <v>425.0</v>
      </c>
      <c r="B680" s="90" t="s">
        <v>125</v>
      </c>
      <c r="C680" s="13" t="s">
        <v>1197</v>
      </c>
      <c r="D680" s="82" t="s">
        <v>1198</v>
      </c>
      <c r="E680" s="97" t="s">
        <v>1481</v>
      </c>
      <c r="F680" s="82"/>
      <c r="G680" s="82" t="s">
        <v>1482</v>
      </c>
      <c r="H680" s="95" t="s">
        <v>1482</v>
      </c>
      <c r="I680" s="74"/>
      <c r="J680" s="73"/>
      <c r="K680" s="9"/>
      <c r="L680" s="17"/>
      <c r="M680" s="9"/>
      <c r="N680" s="9"/>
      <c r="O680" s="30"/>
      <c r="P680" s="30"/>
      <c r="Q680" s="30"/>
      <c r="R680" s="30"/>
      <c r="S680" s="30"/>
      <c r="T680" s="30"/>
      <c r="U680" s="30"/>
      <c r="V680" s="30"/>
      <c r="W680" s="30"/>
      <c r="X680" s="30"/>
      <c r="Y680" s="30"/>
      <c r="Z680" s="30"/>
    </row>
    <row r="681">
      <c r="A681" s="10">
        <v>426.0</v>
      </c>
      <c r="B681" s="90" t="s">
        <v>125</v>
      </c>
      <c r="C681" s="13" t="s">
        <v>1197</v>
      </c>
      <c r="D681" s="82" t="s">
        <v>1198</v>
      </c>
      <c r="E681" s="97" t="s">
        <v>1481</v>
      </c>
      <c r="F681" s="82"/>
      <c r="G681" s="82" t="s">
        <v>1482</v>
      </c>
      <c r="H681" s="95" t="s">
        <v>1482</v>
      </c>
      <c r="I681" s="74"/>
      <c r="J681" s="73"/>
      <c r="K681" s="9"/>
      <c r="L681" s="17"/>
      <c r="M681" s="9"/>
      <c r="N681" s="9"/>
      <c r="O681" s="30"/>
      <c r="P681" s="30"/>
      <c r="Q681" s="30"/>
      <c r="R681" s="30"/>
      <c r="S681" s="30"/>
      <c r="T681" s="30"/>
      <c r="U681" s="30"/>
      <c r="V681" s="30"/>
      <c r="W681" s="30"/>
      <c r="X681" s="30"/>
      <c r="Y681" s="30"/>
      <c r="Z681" s="30"/>
    </row>
    <row r="682">
      <c r="A682" s="10">
        <v>427.0</v>
      </c>
      <c r="B682" s="90" t="s">
        <v>125</v>
      </c>
      <c r="C682" s="13" t="s">
        <v>1197</v>
      </c>
      <c r="D682" s="82" t="s">
        <v>1198</v>
      </c>
      <c r="E682" s="97" t="s">
        <v>1481</v>
      </c>
      <c r="F682" s="82"/>
      <c r="G682" s="82" t="s">
        <v>1482</v>
      </c>
      <c r="H682" s="95" t="s">
        <v>1482</v>
      </c>
      <c r="I682" s="74"/>
      <c r="J682" s="73"/>
      <c r="K682" s="9"/>
      <c r="L682" s="17"/>
      <c r="M682" s="9"/>
      <c r="N682" s="9"/>
      <c r="O682" s="30"/>
      <c r="P682" s="30"/>
      <c r="Q682" s="30"/>
      <c r="R682" s="30"/>
      <c r="S682" s="30"/>
      <c r="T682" s="30"/>
      <c r="U682" s="30"/>
      <c r="V682" s="30"/>
      <c r="W682" s="30"/>
      <c r="X682" s="30"/>
      <c r="Y682" s="30"/>
      <c r="Z682" s="30"/>
    </row>
    <row r="683">
      <c r="A683" s="10">
        <v>428.0</v>
      </c>
      <c r="B683" s="90" t="s">
        <v>125</v>
      </c>
      <c r="C683" s="13" t="s">
        <v>1197</v>
      </c>
      <c r="D683" s="82" t="s">
        <v>1198</v>
      </c>
      <c r="E683" s="97" t="s">
        <v>1481</v>
      </c>
      <c r="F683" s="82"/>
      <c r="G683" s="82" t="s">
        <v>1482</v>
      </c>
      <c r="H683" s="95" t="s">
        <v>1482</v>
      </c>
      <c r="I683" s="74"/>
      <c r="J683" s="73"/>
      <c r="K683" s="9"/>
      <c r="L683" s="17"/>
      <c r="M683" s="9"/>
      <c r="N683" s="9"/>
      <c r="O683" s="30"/>
      <c r="P683" s="30"/>
      <c r="Q683" s="30"/>
      <c r="R683" s="30"/>
      <c r="S683" s="30"/>
      <c r="T683" s="30"/>
      <c r="U683" s="30"/>
      <c r="V683" s="30"/>
      <c r="W683" s="30"/>
      <c r="X683" s="30"/>
      <c r="Y683" s="30"/>
      <c r="Z683" s="30"/>
    </row>
    <row r="684">
      <c r="A684" s="10">
        <v>429.0</v>
      </c>
      <c r="B684" s="90" t="s">
        <v>125</v>
      </c>
      <c r="C684" s="13" t="s">
        <v>1197</v>
      </c>
      <c r="D684" s="82" t="s">
        <v>1198</v>
      </c>
      <c r="E684" s="97" t="s">
        <v>1481</v>
      </c>
      <c r="F684" s="82"/>
      <c r="G684" s="82" t="s">
        <v>1482</v>
      </c>
      <c r="H684" s="95" t="s">
        <v>1482</v>
      </c>
      <c r="I684" s="74"/>
      <c r="J684" s="73"/>
      <c r="K684" s="9"/>
      <c r="L684" s="17"/>
      <c r="M684" s="9"/>
      <c r="N684" s="9"/>
      <c r="O684" s="30"/>
      <c r="P684" s="30"/>
      <c r="Q684" s="30"/>
      <c r="R684" s="30"/>
      <c r="S684" s="30"/>
      <c r="T684" s="30"/>
      <c r="U684" s="30"/>
      <c r="V684" s="30"/>
      <c r="W684" s="30"/>
      <c r="X684" s="30"/>
      <c r="Y684" s="30"/>
      <c r="Z684" s="30"/>
    </row>
    <row r="685">
      <c r="A685" s="10">
        <v>501.0</v>
      </c>
      <c r="B685" s="11" t="s">
        <v>17</v>
      </c>
      <c r="C685" s="10" t="s">
        <v>643</v>
      </c>
      <c r="D685" s="10" t="s">
        <v>866</v>
      </c>
      <c r="E685" s="12" t="s">
        <v>867</v>
      </c>
      <c r="F685" s="13"/>
      <c r="G685" s="10" t="s">
        <v>868</v>
      </c>
      <c r="H685" s="14" t="s">
        <v>868</v>
      </c>
      <c r="I685" s="74"/>
      <c r="J685" s="85"/>
      <c r="K685" s="9"/>
      <c r="L685" s="17"/>
      <c r="M685" s="9"/>
      <c r="N685" s="9"/>
      <c r="O685" s="30"/>
      <c r="P685" s="30"/>
      <c r="Q685" s="30"/>
      <c r="R685" s="30"/>
      <c r="S685" s="30"/>
      <c r="T685" s="30"/>
      <c r="U685" s="30"/>
      <c r="V685" s="30"/>
      <c r="W685" s="30"/>
      <c r="X685" s="30"/>
      <c r="Y685" s="30"/>
      <c r="Z685" s="30"/>
    </row>
    <row r="686">
      <c r="A686" s="10">
        <v>502.0</v>
      </c>
      <c r="B686" s="11" t="s">
        <v>17</v>
      </c>
      <c r="C686" s="9" t="s">
        <v>837</v>
      </c>
      <c r="D686" s="9" t="s">
        <v>1138</v>
      </c>
      <c r="E686" s="12" t="s">
        <v>1541</v>
      </c>
      <c r="F686" s="19"/>
      <c r="G686" s="13" t="s">
        <v>1542</v>
      </c>
      <c r="H686" s="5" t="s">
        <v>1542</v>
      </c>
      <c r="I686" s="74"/>
      <c r="J686" s="85"/>
      <c r="K686" s="9"/>
      <c r="L686" s="17"/>
      <c r="M686" s="9"/>
      <c r="N686" s="9"/>
      <c r="O686" s="30"/>
      <c r="P686" s="30"/>
      <c r="Q686" s="30"/>
      <c r="R686" s="30"/>
      <c r="S686" s="30"/>
      <c r="T686" s="30"/>
      <c r="U686" s="30"/>
      <c r="V686" s="30"/>
      <c r="W686" s="30"/>
      <c r="X686" s="30"/>
      <c r="Y686" s="30"/>
      <c r="Z686" s="30"/>
    </row>
    <row r="687">
      <c r="A687" s="10">
        <v>503.0</v>
      </c>
      <c r="B687" s="11" t="s">
        <v>17</v>
      </c>
      <c r="C687" s="9" t="s">
        <v>837</v>
      </c>
      <c r="D687" s="9" t="s">
        <v>1138</v>
      </c>
      <c r="E687" s="12" t="s">
        <v>1541</v>
      </c>
      <c r="F687" s="19"/>
      <c r="G687" s="13" t="s">
        <v>1542</v>
      </c>
      <c r="H687" s="5" t="s">
        <v>1542</v>
      </c>
      <c r="I687" s="74"/>
      <c r="J687" s="85"/>
      <c r="K687" s="9"/>
      <c r="L687" s="17"/>
      <c r="M687" s="9"/>
      <c r="N687" s="9"/>
      <c r="O687" s="30"/>
      <c r="P687" s="30"/>
      <c r="Q687" s="30"/>
      <c r="R687" s="30"/>
      <c r="S687" s="30"/>
      <c r="T687" s="30"/>
      <c r="U687" s="30"/>
      <c r="V687" s="30"/>
      <c r="W687" s="30"/>
      <c r="X687" s="30"/>
      <c r="Y687" s="30"/>
      <c r="Z687" s="30"/>
    </row>
    <row r="688">
      <c r="A688" s="10">
        <v>504.0</v>
      </c>
      <c r="B688" s="11" t="s">
        <v>120</v>
      </c>
      <c r="C688" s="9"/>
      <c r="D688" s="9"/>
      <c r="E688" s="9"/>
      <c r="F688" s="13" t="s">
        <v>114</v>
      </c>
      <c r="G688" s="9"/>
      <c r="H688" s="5" t="s">
        <v>122</v>
      </c>
      <c r="I688" s="74"/>
      <c r="J688" s="73"/>
      <c r="K688" s="9"/>
      <c r="L688" s="17"/>
      <c r="M688" s="9"/>
      <c r="N688" s="9"/>
      <c r="O688" s="30"/>
      <c r="P688" s="30"/>
      <c r="Q688" s="30"/>
      <c r="R688" s="30"/>
      <c r="S688" s="30"/>
      <c r="T688" s="30"/>
      <c r="U688" s="30"/>
      <c r="V688" s="30"/>
      <c r="W688" s="30"/>
      <c r="X688" s="30"/>
      <c r="Y688" s="30"/>
      <c r="Z688" s="30"/>
    </row>
    <row r="689">
      <c r="A689" s="10">
        <v>505.0</v>
      </c>
      <c r="B689" s="11" t="s">
        <v>17</v>
      </c>
      <c r="C689" s="9" t="s">
        <v>18</v>
      </c>
      <c r="D689" s="9" t="s">
        <v>438</v>
      </c>
      <c r="E689" s="12" t="s">
        <v>439</v>
      </c>
      <c r="F689" s="13"/>
      <c r="G689" s="10" t="s">
        <v>440</v>
      </c>
      <c r="H689" s="5" t="s">
        <v>440</v>
      </c>
      <c r="I689" s="74"/>
      <c r="J689" s="73"/>
      <c r="K689" s="9"/>
      <c r="L689" s="17"/>
      <c r="M689" s="9"/>
      <c r="N689" s="9"/>
      <c r="O689" s="30"/>
      <c r="P689" s="30"/>
      <c r="Q689" s="30"/>
      <c r="R689" s="30"/>
      <c r="S689" s="30"/>
      <c r="T689" s="30"/>
      <c r="U689" s="30"/>
      <c r="V689" s="30"/>
      <c r="W689" s="30"/>
      <c r="X689" s="30"/>
      <c r="Y689" s="30"/>
      <c r="Z689" s="30"/>
    </row>
    <row r="690">
      <c r="A690" s="10">
        <v>506.0</v>
      </c>
      <c r="B690" s="11" t="s">
        <v>17</v>
      </c>
      <c r="C690" s="9" t="s">
        <v>18</v>
      </c>
      <c r="D690" s="9" t="s">
        <v>438</v>
      </c>
      <c r="E690" s="12" t="s">
        <v>439</v>
      </c>
      <c r="F690" s="13"/>
      <c r="G690" s="10" t="s">
        <v>440</v>
      </c>
      <c r="H690" s="5" t="s">
        <v>440</v>
      </c>
      <c r="I690" s="74"/>
      <c r="J690" s="73"/>
      <c r="K690" s="9"/>
      <c r="L690" s="17"/>
      <c r="M690" s="9"/>
      <c r="N690" s="9"/>
      <c r="O690" s="30"/>
      <c r="P690" s="30"/>
      <c r="Q690" s="30"/>
      <c r="R690" s="30"/>
      <c r="S690" s="30"/>
      <c r="T690" s="30"/>
      <c r="U690" s="30"/>
      <c r="V690" s="30"/>
      <c r="W690" s="30"/>
      <c r="X690" s="30"/>
      <c r="Y690" s="30"/>
      <c r="Z690" s="30"/>
    </row>
    <row r="691">
      <c r="A691" s="10">
        <v>507.0</v>
      </c>
      <c r="B691" s="11" t="s">
        <v>120</v>
      </c>
      <c r="C691" s="9"/>
      <c r="D691" s="9"/>
      <c r="E691" s="9"/>
      <c r="F691" s="13" t="s">
        <v>114</v>
      </c>
      <c r="G691" s="9"/>
      <c r="H691" s="5" t="s">
        <v>122</v>
      </c>
      <c r="I691" s="74"/>
      <c r="J691" s="73"/>
      <c r="K691" s="9"/>
      <c r="L691" s="17"/>
      <c r="M691" s="9"/>
      <c r="N691" s="9"/>
      <c r="O691" s="30"/>
      <c r="P691" s="30"/>
      <c r="Q691" s="30"/>
      <c r="R691" s="30"/>
      <c r="S691" s="30"/>
      <c r="T691" s="30"/>
      <c r="U691" s="30"/>
      <c r="V691" s="30"/>
      <c r="W691" s="30"/>
      <c r="X691" s="30"/>
      <c r="Y691" s="30"/>
      <c r="Z691" s="30"/>
    </row>
    <row r="692">
      <c r="A692" s="10">
        <v>508.0</v>
      </c>
      <c r="B692" s="11" t="s">
        <v>120</v>
      </c>
      <c r="C692" s="9"/>
      <c r="D692" s="9"/>
      <c r="E692" s="9"/>
      <c r="F692" s="13" t="s">
        <v>114</v>
      </c>
      <c r="G692" s="9"/>
      <c r="H692" s="5" t="s">
        <v>122</v>
      </c>
      <c r="I692" s="74"/>
      <c r="J692" s="73"/>
      <c r="K692" s="9"/>
      <c r="L692" s="17"/>
      <c r="M692" s="9"/>
      <c r="N692" s="9"/>
      <c r="O692" s="30"/>
      <c r="P692" s="30"/>
      <c r="Q692" s="30"/>
      <c r="R692" s="30"/>
      <c r="S692" s="30"/>
      <c r="T692" s="30"/>
      <c r="U692" s="30"/>
      <c r="V692" s="30"/>
      <c r="W692" s="30"/>
      <c r="X692" s="30"/>
      <c r="Y692" s="30"/>
      <c r="Z692" s="30"/>
    </row>
    <row r="693">
      <c r="A693" s="10">
        <v>509.0</v>
      </c>
      <c r="B693" s="11" t="s">
        <v>120</v>
      </c>
      <c r="C693" s="9"/>
      <c r="D693" s="9"/>
      <c r="E693" s="9"/>
      <c r="F693" s="13" t="s">
        <v>114</v>
      </c>
      <c r="G693" s="9"/>
      <c r="H693" s="5" t="s">
        <v>122</v>
      </c>
      <c r="I693" s="74"/>
      <c r="J693" s="73"/>
      <c r="K693" s="9"/>
      <c r="L693" s="17"/>
      <c r="M693" s="9"/>
      <c r="N693" s="9"/>
      <c r="O693" s="30"/>
      <c r="P693" s="30"/>
      <c r="Q693" s="30"/>
      <c r="R693" s="30"/>
      <c r="S693" s="30"/>
      <c r="T693" s="30"/>
      <c r="U693" s="30"/>
      <c r="V693" s="30"/>
      <c r="W693" s="30"/>
      <c r="X693" s="30"/>
      <c r="Y693" s="30"/>
      <c r="Z693" s="30"/>
    </row>
    <row r="694">
      <c r="A694" s="10">
        <v>510.0</v>
      </c>
      <c r="B694" s="11" t="s">
        <v>75</v>
      </c>
      <c r="C694" s="9"/>
      <c r="D694" s="9"/>
      <c r="E694" s="9"/>
      <c r="F694" s="13" t="s">
        <v>114</v>
      </c>
      <c r="G694" s="9"/>
      <c r="H694" s="14" t="s">
        <v>115</v>
      </c>
      <c r="I694" s="74"/>
      <c r="J694" s="73"/>
      <c r="K694" s="9"/>
      <c r="L694" s="17"/>
      <c r="M694" s="9"/>
      <c r="N694" s="9"/>
      <c r="O694" s="30"/>
      <c r="P694" s="30"/>
      <c r="Q694" s="30"/>
      <c r="R694" s="30"/>
      <c r="S694" s="30"/>
      <c r="T694" s="30"/>
      <c r="U694" s="30"/>
      <c r="V694" s="30"/>
      <c r="W694" s="30"/>
      <c r="X694" s="30"/>
      <c r="Y694" s="30"/>
      <c r="Z694" s="30"/>
    </row>
    <row r="695">
      <c r="A695" s="10">
        <v>511.0</v>
      </c>
      <c r="B695" s="11" t="s">
        <v>120</v>
      </c>
      <c r="C695" s="9"/>
      <c r="D695" s="9"/>
      <c r="E695" s="9"/>
      <c r="F695" s="13" t="s">
        <v>114</v>
      </c>
      <c r="G695" s="9"/>
      <c r="H695" s="5" t="s">
        <v>122</v>
      </c>
      <c r="I695" s="74"/>
      <c r="J695" s="73"/>
      <c r="K695" s="9"/>
      <c r="L695" s="17"/>
      <c r="M695" s="9"/>
      <c r="N695" s="9"/>
      <c r="O695" s="30"/>
      <c r="P695" s="30"/>
      <c r="Q695" s="30"/>
      <c r="R695" s="30"/>
      <c r="S695" s="30"/>
      <c r="T695" s="30"/>
      <c r="U695" s="30"/>
      <c r="V695" s="30"/>
      <c r="W695" s="30"/>
      <c r="X695" s="30"/>
      <c r="Y695" s="30"/>
      <c r="Z695" s="30"/>
    </row>
    <row r="696">
      <c r="A696" s="10">
        <v>512.0</v>
      </c>
      <c r="B696" s="11" t="s">
        <v>120</v>
      </c>
      <c r="C696" s="9"/>
      <c r="D696" s="9"/>
      <c r="E696" s="9"/>
      <c r="F696" s="13" t="s">
        <v>114</v>
      </c>
      <c r="G696" s="9"/>
      <c r="H696" s="5" t="s">
        <v>122</v>
      </c>
      <c r="I696" s="74"/>
      <c r="J696" s="73"/>
      <c r="K696" s="9"/>
      <c r="L696" s="17"/>
      <c r="M696" s="9"/>
      <c r="N696" s="9"/>
      <c r="O696" s="30"/>
      <c r="P696" s="30"/>
      <c r="Q696" s="30"/>
      <c r="R696" s="30"/>
      <c r="S696" s="30"/>
      <c r="T696" s="30"/>
      <c r="U696" s="30"/>
      <c r="V696" s="30"/>
      <c r="W696" s="30"/>
      <c r="X696" s="30"/>
      <c r="Y696" s="30"/>
      <c r="Z696" s="30"/>
    </row>
    <row r="697">
      <c r="A697" s="10">
        <v>513.0</v>
      </c>
      <c r="B697" s="11" t="s">
        <v>120</v>
      </c>
      <c r="C697" s="9"/>
      <c r="D697" s="9"/>
      <c r="E697" s="9"/>
      <c r="F697" s="13" t="s">
        <v>114</v>
      </c>
      <c r="G697" s="9"/>
      <c r="H697" s="5" t="s">
        <v>122</v>
      </c>
      <c r="I697" s="74"/>
      <c r="J697" s="73"/>
      <c r="K697" s="9"/>
      <c r="L697" s="17"/>
      <c r="M697" s="9"/>
      <c r="N697" s="9"/>
      <c r="O697" s="30"/>
      <c r="P697" s="30"/>
      <c r="Q697" s="30"/>
      <c r="R697" s="30"/>
      <c r="S697" s="30"/>
      <c r="T697" s="30"/>
      <c r="U697" s="30"/>
      <c r="V697" s="30"/>
      <c r="W697" s="30"/>
      <c r="X697" s="30"/>
      <c r="Y697" s="30"/>
      <c r="Z697" s="30"/>
    </row>
    <row r="698">
      <c r="A698" s="10">
        <v>514.0</v>
      </c>
      <c r="B698" s="11" t="s">
        <v>120</v>
      </c>
      <c r="C698" s="9"/>
      <c r="D698" s="9"/>
      <c r="E698" s="9"/>
      <c r="F698" s="13" t="s">
        <v>114</v>
      </c>
      <c r="G698" s="9"/>
      <c r="H698" s="5" t="s">
        <v>122</v>
      </c>
      <c r="I698" s="74"/>
      <c r="J698" s="73"/>
      <c r="K698" s="9"/>
      <c r="L698" s="17"/>
      <c r="M698" s="9"/>
      <c r="N698" s="9"/>
      <c r="O698" s="30"/>
      <c r="P698" s="30"/>
      <c r="Q698" s="30"/>
      <c r="R698" s="30"/>
      <c r="S698" s="30"/>
      <c r="T698" s="30"/>
      <c r="U698" s="30"/>
      <c r="V698" s="30"/>
      <c r="W698" s="30"/>
      <c r="X698" s="30"/>
      <c r="Y698" s="30"/>
      <c r="Z698" s="30"/>
    </row>
    <row r="699">
      <c r="A699" s="10">
        <v>515.0</v>
      </c>
      <c r="B699" s="11" t="s">
        <v>120</v>
      </c>
      <c r="C699" s="9"/>
      <c r="D699" s="9"/>
      <c r="E699" s="9"/>
      <c r="F699" s="13" t="s">
        <v>114</v>
      </c>
      <c r="G699" s="9"/>
      <c r="H699" s="5" t="s">
        <v>122</v>
      </c>
      <c r="I699" s="74"/>
      <c r="J699" s="73"/>
      <c r="K699" s="9"/>
      <c r="L699" s="17"/>
      <c r="M699" s="9"/>
      <c r="N699" s="9"/>
      <c r="O699" s="30"/>
      <c r="P699" s="30"/>
      <c r="Q699" s="30"/>
      <c r="R699" s="30"/>
      <c r="S699" s="30"/>
      <c r="T699" s="30"/>
      <c r="U699" s="30"/>
      <c r="V699" s="30"/>
      <c r="W699" s="30"/>
      <c r="X699" s="30"/>
      <c r="Y699" s="30"/>
      <c r="Z699" s="30"/>
    </row>
    <row r="700">
      <c r="A700" s="10">
        <v>516.0</v>
      </c>
      <c r="B700" s="11" t="s">
        <v>120</v>
      </c>
      <c r="C700" s="9"/>
      <c r="D700" s="9"/>
      <c r="E700" s="9"/>
      <c r="F700" s="13" t="s">
        <v>114</v>
      </c>
      <c r="G700" s="9"/>
      <c r="H700" s="5" t="s">
        <v>122</v>
      </c>
      <c r="I700" s="74"/>
      <c r="J700" s="73"/>
      <c r="K700" s="9"/>
      <c r="L700" s="17"/>
      <c r="M700" s="9"/>
      <c r="N700" s="9"/>
      <c r="O700" s="30"/>
      <c r="P700" s="30"/>
      <c r="Q700" s="30"/>
      <c r="R700" s="30"/>
      <c r="S700" s="30"/>
      <c r="T700" s="30"/>
      <c r="U700" s="30"/>
      <c r="V700" s="30"/>
      <c r="W700" s="30"/>
      <c r="X700" s="30"/>
      <c r="Y700" s="30"/>
      <c r="Z700" s="30"/>
    </row>
    <row r="701">
      <c r="A701" s="10">
        <v>517.0</v>
      </c>
      <c r="B701" s="11" t="s">
        <v>120</v>
      </c>
      <c r="C701" s="9"/>
      <c r="D701" s="9"/>
      <c r="E701" s="9"/>
      <c r="F701" s="13" t="s">
        <v>114</v>
      </c>
      <c r="G701" s="9"/>
      <c r="H701" s="5" t="s">
        <v>122</v>
      </c>
      <c r="I701" s="74"/>
      <c r="J701" s="73"/>
      <c r="K701" s="9"/>
      <c r="L701" s="17"/>
      <c r="M701" s="9"/>
      <c r="N701" s="9"/>
      <c r="O701" s="30"/>
      <c r="P701" s="30"/>
      <c r="Q701" s="30"/>
      <c r="R701" s="30"/>
      <c r="S701" s="30"/>
      <c r="T701" s="30"/>
      <c r="U701" s="30"/>
      <c r="V701" s="30"/>
      <c r="W701" s="30"/>
      <c r="X701" s="30"/>
      <c r="Y701" s="30"/>
      <c r="Z701" s="30"/>
    </row>
    <row r="702">
      <c r="A702" s="10">
        <v>518.0</v>
      </c>
      <c r="B702" s="11" t="s">
        <v>120</v>
      </c>
      <c r="C702" s="9"/>
      <c r="D702" s="9"/>
      <c r="E702" s="9"/>
      <c r="F702" s="13" t="s">
        <v>114</v>
      </c>
      <c r="G702" s="9"/>
      <c r="H702" s="5" t="s">
        <v>122</v>
      </c>
      <c r="I702" s="74"/>
      <c r="J702" s="73"/>
      <c r="K702" s="9"/>
      <c r="L702" s="17"/>
      <c r="M702" s="9"/>
      <c r="N702" s="9"/>
      <c r="O702" s="30"/>
      <c r="P702" s="30"/>
      <c r="Q702" s="30"/>
      <c r="R702" s="30"/>
      <c r="S702" s="30"/>
      <c r="T702" s="30"/>
      <c r="U702" s="30"/>
      <c r="V702" s="30"/>
      <c r="W702" s="30"/>
      <c r="X702" s="30"/>
      <c r="Y702" s="30"/>
      <c r="Z702" s="30"/>
    </row>
    <row r="703">
      <c r="A703" s="10">
        <v>519.0</v>
      </c>
      <c r="B703" s="11" t="s">
        <v>120</v>
      </c>
      <c r="C703" s="9"/>
      <c r="D703" s="9"/>
      <c r="E703" s="9"/>
      <c r="F703" s="13" t="s">
        <v>114</v>
      </c>
      <c r="G703" s="9"/>
      <c r="H703" s="5" t="s">
        <v>122</v>
      </c>
      <c r="I703" s="74"/>
      <c r="J703" s="73"/>
      <c r="K703" s="9"/>
      <c r="L703" s="17"/>
      <c r="M703" s="9"/>
      <c r="N703" s="9"/>
      <c r="O703" s="30"/>
      <c r="P703" s="30"/>
      <c r="Q703" s="30"/>
      <c r="R703" s="30"/>
      <c r="S703" s="30"/>
      <c r="T703" s="30"/>
      <c r="U703" s="30"/>
      <c r="V703" s="30"/>
      <c r="W703" s="30"/>
      <c r="X703" s="30"/>
      <c r="Y703" s="30"/>
      <c r="Z703" s="30"/>
    </row>
    <row r="704">
      <c r="A704" s="10">
        <v>520.0</v>
      </c>
      <c r="B704" s="11" t="s">
        <v>120</v>
      </c>
      <c r="C704" s="9"/>
      <c r="D704" s="9"/>
      <c r="E704" s="9"/>
      <c r="F704" s="13" t="s">
        <v>114</v>
      </c>
      <c r="G704" s="9"/>
      <c r="H704" s="5" t="s">
        <v>122</v>
      </c>
      <c r="I704" s="74"/>
      <c r="J704" s="73"/>
      <c r="K704" s="9"/>
      <c r="L704" s="17"/>
      <c r="M704" s="9"/>
      <c r="N704" s="9"/>
      <c r="O704" s="30"/>
      <c r="P704" s="30"/>
      <c r="Q704" s="30"/>
      <c r="R704" s="30"/>
      <c r="S704" s="30"/>
      <c r="T704" s="30"/>
      <c r="U704" s="30"/>
      <c r="V704" s="30"/>
      <c r="W704" s="30"/>
      <c r="X704" s="30"/>
      <c r="Y704" s="30"/>
      <c r="Z704" s="30"/>
    </row>
    <row r="705">
      <c r="A705" s="10">
        <v>521.0</v>
      </c>
      <c r="B705" s="11" t="s">
        <v>120</v>
      </c>
      <c r="C705" s="9"/>
      <c r="D705" s="9"/>
      <c r="E705" s="9"/>
      <c r="F705" s="13" t="s">
        <v>114</v>
      </c>
      <c r="G705" s="9"/>
      <c r="H705" s="5" t="s">
        <v>122</v>
      </c>
      <c r="I705" s="74"/>
      <c r="J705" s="73"/>
      <c r="K705" s="9"/>
      <c r="L705" s="17"/>
      <c r="M705" s="9"/>
      <c r="N705" s="9"/>
      <c r="O705" s="30"/>
      <c r="P705" s="30"/>
      <c r="Q705" s="30"/>
      <c r="R705" s="30"/>
      <c r="S705" s="30"/>
      <c r="T705" s="30"/>
      <c r="U705" s="30"/>
      <c r="V705" s="30"/>
      <c r="W705" s="30"/>
      <c r="X705" s="30"/>
      <c r="Y705" s="30"/>
      <c r="Z705" s="30"/>
    </row>
    <row r="706">
      <c r="A706" s="10">
        <v>522.0</v>
      </c>
      <c r="B706" s="11" t="s">
        <v>120</v>
      </c>
      <c r="C706" s="9"/>
      <c r="D706" s="9"/>
      <c r="E706" s="9"/>
      <c r="F706" s="13" t="s">
        <v>114</v>
      </c>
      <c r="G706" s="9"/>
      <c r="H706" s="5" t="s">
        <v>122</v>
      </c>
      <c r="I706" s="74"/>
      <c r="J706" s="73"/>
      <c r="K706" s="9"/>
      <c r="L706" s="17"/>
      <c r="M706" s="9"/>
      <c r="N706" s="9"/>
      <c r="O706" s="30"/>
      <c r="P706" s="30"/>
      <c r="Q706" s="30"/>
      <c r="R706" s="30"/>
      <c r="S706" s="30"/>
      <c r="T706" s="30"/>
      <c r="U706" s="30"/>
      <c r="V706" s="30"/>
      <c r="W706" s="30"/>
      <c r="X706" s="30"/>
      <c r="Y706" s="30"/>
      <c r="Z706" s="30"/>
    </row>
    <row r="707">
      <c r="A707" s="10">
        <v>523.0</v>
      </c>
      <c r="B707" s="11" t="s">
        <v>120</v>
      </c>
      <c r="C707" s="9"/>
      <c r="D707" s="9"/>
      <c r="E707" s="9"/>
      <c r="F707" s="13" t="s">
        <v>114</v>
      </c>
      <c r="G707" s="9"/>
      <c r="H707" s="5" t="s">
        <v>122</v>
      </c>
      <c r="I707" s="74"/>
      <c r="J707" s="73"/>
      <c r="K707" s="9"/>
      <c r="L707" s="17"/>
      <c r="M707" s="9"/>
      <c r="N707" s="9"/>
      <c r="O707" s="30"/>
      <c r="P707" s="30"/>
      <c r="Q707" s="30"/>
      <c r="R707" s="30"/>
      <c r="S707" s="30"/>
      <c r="T707" s="30"/>
      <c r="U707" s="30"/>
      <c r="V707" s="30"/>
      <c r="W707" s="30"/>
      <c r="X707" s="30"/>
      <c r="Y707" s="30"/>
      <c r="Z707" s="30"/>
    </row>
    <row r="708">
      <c r="A708" s="10">
        <v>524.0</v>
      </c>
      <c r="B708" s="11" t="s">
        <v>120</v>
      </c>
      <c r="C708" s="9"/>
      <c r="D708" s="9"/>
      <c r="E708" s="9"/>
      <c r="F708" s="13" t="s">
        <v>114</v>
      </c>
      <c r="G708" s="9"/>
      <c r="H708" s="5" t="s">
        <v>122</v>
      </c>
      <c r="I708" s="74"/>
      <c r="J708" s="73"/>
      <c r="K708" s="9"/>
      <c r="L708" s="17"/>
      <c r="M708" s="9"/>
      <c r="N708" s="9"/>
      <c r="O708" s="30"/>
      <c r="P708" s="30"/>
      <c r="Q708" s="30"/>
      <c r="R708" s="30"/>
      <c r="S708" s="30"/>
      <c r="T708" s="30"/>
      <c r="U708" s="30"/>
      <c r="V708" s="30"/>
      <c r="W708" s="30"/>
      <c r="X708" s="30"/>
      <c r="Y708" s="30"/>
      <c r="Z708" s="30"/>
    </row>
    <row r="709">
      <c r="A709" s="10">
        <v>525.0</v>
      </c>
      <c r="B709" s="11" t="s">
        <v>120</v>
      </c>
      <c r="C709" s="9"/>
      <c r="D709" s="9"/>
      <c r="E709" s="9"/>
      <c r="F709" s="13" t="s">
        <v>114</v>
      </c>
      <c r="G709" s="9"/>
      <c r="H709" s="5" t="s">
        <v>122</v>
      </c>
      <c r="I709" s="74"/>
      <c r="J709" s="73"/>
      <c r="K709" s="9"/>
      <c r="L709" s="17"/>
      <c r="M709" s="9"/>
      <c r="N709" s="9"/>
      <c r="O709" s="30"/>
      <c r="P709" s="30"/>
      <c r="Q709" s="30"/>
      <c r="R709" s="30"/>
      <c r="S709" s="30"/>
      <c r="T709" s="30"/>
      <c r="U709" s="30"/>
      <c r="V709" s="30"/>
      <c r="W709" s="30"/>
      <c r="X709" s="30"/>
      <c r="Y709" s="30"/>
      <c r="Z709" s="30"/>
    </row>
    <row r="710">
      <c r="A710" s="10">
        <v>526.0</v>
      </c>
      <c r="B710" s="11" t="s">
        <v>120</v>
      </c>
      <c r="C710" s="9"/>
      <c r="D710" s="9"/>
      <c r="E710" s="9"/>
      <c r="F710" s="13" t="s">
        <v>114</v>
      </c>
      <c r="G710" s="9"/>
      <c r="H710" s="5" t="s">
        <v>122</v>
      </c>
      <c r="I710" s="74"/>
      <c r="J710" s="73"/>
      <c r="K710" s="9"/>
      <c r="L710" s="17"/>
      <c r="M710" s="9"/>
      <c r="N710" s="9"/>
      <c r="O710" s="30"/>
      <c r="P710" s="30"/>
      <c r="Q710" s="30"/>
      <c r="R710" s="30"/>
      <c r="S710" s="30"/>
      <c r="T710" s="30"/>
      <c r="U710" s="30"/>
      <c r="V710" s="30"/>
      <c r="W710" s="30"/>
      <c r="X710" s="30"/>
      <c r="Y710" s="30"/>
      <c r="Z710" s="30"/>
    </row>
    <row r="711">
      <c r="A711" s="10">
        <v>527.0</v>
      </c>
      <c r="B711" s="11" t="s">
        <v>120</v>
      </c>
      <c r="C711" s="9"/>
      <c r="D711" s="9"/>
      <c r="E711" s="9"/>
      <c r="F711" s="13" t="s">
        <v>114</v>
      </c>
      <c r="G711" s="9"/>
      <c r="H711" s="5" t="s">
        <v>122</v>
      </c>
      <c r="I711" s="74"/>
      <c r="J711" s="73"/>
      <c r="K711" s="9"/>
      <c r="L711" s="17"/>
      <c r="M711" s="9"/>
      <c r="N711" s="9"/>
      <c r="O711" s="30"/>
      <c r="P711" s="30"/>
      <c r="Q711" s="30"/>
      <c r="R711" s="30"/>
      <c r="S711" s="30"/>
      <c r="T711" s="30"/>
      <c r="U711" s="30"/>
      <c r="V711" s="30"/>
      <c r="W711" s="30"/>
      <c r="X711" s="30"/>
      <c r="Y711" s="30"/>
      <c r="Z711" s="30"/>
    </row>
    <row r="712">
      <c r="A712" s="10">
        <v>528.0</v>
      </c>
      <c r="B712" s="11" t="s">
        <v>120</v>
      </c>
      <c r="C712" s="9"/>
      <c r="D712" s="9"/>
      <c r="E712" s="9"/>
      <c r="F712" s="13" t="s">
        <v>114</v>
      </c>
      <c r="G712" s="9"/>
      <c r="H712" s="5" t="s">
        <v>122</v>
      </c>
      <c r="I712" s="74"/>
      <c r="J712" s="73"/>
      <c r="K712" s="9"/>
      <c r="L712" s="17"/>
      <c r="M712" s="9"/>
      <c r="N712" s="9"/>
      <c r="O712" s="30"/>
      <c r="P712" s="30"/>
      <c r="Q712" s="30"/>
      <c r="R712" s="30"/>
      <c r="S712" s="30"/>
      <c r="T712" s="30"/>
      <c r="U712" s="30"/>
      <c r="V712" s="30"/>
      <c r="W712" s="30"/>
      <c r="X712" s="30"/>
      <c r="Y712" s="30"/>
      <c r="Z712" s="30"/>
    </row>
    <row r="713">
      <c r="A713" s="10">
        <v>529.0</v>
      </c>
      <c r="B713" s="11" t="s">
        <v>120</v>
      </c>
      <c r="C713" s="9"/>
      <c r="D713" s="9"/>
      <c r="E713" s="9"/>
      <c r="F713" s="13" t="s">
        <v>114</v>
      </c>
      <c r="G713" s="9"/>
      <c r="H713" s="5" t="s">
        <v>122</v>
      </c>
      <c r="I713" s="74"/>
      <c r="J713" s="73"/>
      <c r="K713" s="9"/>
      <c r="L713" s="17"/>
      <c r="M713" s="9"/>
      <c r="N713" s="9"/>
      <c r="O713" s="30"/>
      <c r="P713" s="30"/>
      <c r="Q713" s="30"/>
      <c r="R713" s="30"/>
      <c r="S713" s="30"/>
      <c r="T713" s="30"/>
      <c r="U713" s="30"/>
      <c r="V713" s="30"/>
      <c r="W713" s="30"/>
      <c r="X713" s="30"/>
      <c r="Y713" s="30"/>
      <c r="Z713" s="30"/>
    </row>
    <row r="714">
      <c r="A714" s="10">
        <v>530.0</v>
      </c>
      <c r="B714" s="11" t="s">
        <v>120</v>
      </c>
      <c r="C714" s="9"/>
      <c r="D714" s="9"/>
      <c r="E714" s="9"/>
      <c r="F714" s="13" t="s">
        <v>114</v>
      </c>
      <c r="G714" s="9"/>
      <c r="H714" s="5" t="s">
        <v>122</v>
      </c>
      <c r="I714" s="74"/>
      <c r="J714" s="73"/>
      <c r="K714" s="9"/>
      <c r="L714" s="17"/>
      <c r="M714" s="9"/>
      <c r="N714" s="9"/>
      <c r="O714" s="30"/>
      <c r="P714" s="30"/>
      <c r="Q714" s="30"/>
      <c r="R714" s="30"/>
      <c r="S714" s="30"/>
      <c r="T714" s="30"/>
      <c r="U714" s="30"/>
      <c r="V714" s="30"/>
      <c r="W714" s="30"/>
      <c r="X714" s="30"/>
      <c r="Y714" s="30"/>
      <c r="Z714" s="30"/>
    </row>
    <row r="715">
      <c r="A715" s="10">
        <v>531.0</v>
      </c>
      <c r="B715" s="11" t="s">
        <v>120</v>
      </c>
      <c r="C715" s="9"/>
      <c r="D715" s="9"/>
      <c r="E715" s="9"/>
      <c r="F715" s="13" t="s">
        <v>114</v>
      </c>
      <c r="G715" s="9"/>
      <c r="H715" s="5" t="s">
        <v>122</v>
      </c>
      <c r="I715" s="74"/>
      <c r="J715" s="73"/>
      <c r="K715" s="9"/>
      <c r="L715" s="17"/>
      <c r="M715" s="9"/>
      <c r="N715" s="9"/>
      <c r="O715" s="30"/>
      <c r="P715" s="30"/>
      <c r="Q715" s="30"/>
      <c r="R715" s="30"/>
      <c r="S715" s="30"/>
      <c r="T715" s="30"/>
      <c r="U715" s="30"/>
      <c r="V715" s="30"/>
      <c r="W715" s="30"/>
      <c r="X715" s="30"/>
      <c r="Y715" s="30"/>
      <c r="Z715" s="30"/>
    </row>
    <row r="716">
      <c r="A716" s="10">
        <v>532.0</v>
      </c>
      <c r="B716" s="11" t="s">
        <v>120</v>
      </c>
      <c r="C716" s="9"/>
      <c r="D716" s="9"/>
      <c r="E716" s="9"/>
      <c r="F716" s="13" t="s">
        <v>114</v>
      </c>
      <c r="G716" s="9"/>
      <c r="H716" s="5" t="s">
        <v>122</v>
      </c>
      <c r="I716" s="74"/>
      <c r="J716" s="73"/>
      <c r="K716" s="9"/>
      <c r="L716" s="17"/>
      <c r="M716" s="9"/>
      <c r="N716" s="9"/>
      <c r="O716" s="30"/>
      <c r="P716" s="30"/>
      <c r="Q716" s="30"/>
      <c r="R716" s="30"/>
      <c r="S716" s="30"/>
      <c r="T716" s="30"/>
      <c r="U716" s="30"/>
      <c r="V716" s="30"/>
      <c r="W716" s="30"/>
      <c r="X716" s="30"/>
      <c r="Y716" s="30"/>
      <c r="Z716" s="30"/>
    </row>
    <row r="717">
      <c r="A717" s="10">
        <v>533.0</v>
      </c>
      <c r="B717" s="11" t="s">
        <v>120</v>
      </c>
      <c r="C717" s="9"/>
      <c r="D717" s="9"/>
      <c r="E717" s="9"/>
      <c r="F717" s="13" t="s">
        <v>114</v>
      </c>
      <c r="G717" s="9"/>
      <c r="H717" s="5" t="s">
        <v>122</v>
      </c>
      <c r="I717" s="74"/>
      <c r="J717" s="73"/>
      <c r="K717" s="9"/>
      <c r="L717" s="17"/>
      <c r="M717" s="9"/>
      <c r="N717" s="9"/>
      <c r="O717" s="30"/>
      <c r="P717" s="30"/>
      <c r="Q717" s="30"/>
      <c r="R717" s="30"/>
      <c r="S717" s="30"/>
      <c r="T717" s="30"/>
      <c r="U717" s="30"/>
      <c r="V717" s="30"/>
      <c r="W717" s="30"/>
      <c r="X717" s="30"/>
      <c r="Y717" s="30"/>
      <c r="Z717" s="30"/>
    </row>
    <row r="718">
      <c r="A718" s="10">
        <v>534.0</v>
      </c>
      <c r="B718" s="11" t="s">
        <v>120</v>
      </c>
      <c r="C718" s="9"/>
      <c r="D718" s="9"/>
      <c r="E718" s="9"/>
      <c r="F718" s="13" t="s">
        <v>114</v>
      </c>
      <c r="G718" s="9"/>
      <c r="H718" s="5" t="s">
        <v>122</v>
      </c>
      <c r="I718" s="74"/>
      <c r="J718" s="73"/>
      <c r="K718" s="9"/>
      <c r="L718" s="17"/>
      <c r="M718" s="9"/>
      <c r="N718" s="9"/>
      <c r="O718" s="30"/>
      <c r="P718" s="30"/>
      <c r="Q718" s="30"/>
      <c r="R718" s="30"/>
      <c r="S718" s="30"/>
      <c r="T718" s="30"/>
      <c r="U718" s="30"/>
      <c r="V718" s="30"/>
      <c r="W718" s="30"/>
      <c r="X718" s="30"/>
      <c r="Y718" s="30"/>
      <c r="Z718" s="30"/>
    </row>
    <row r="719">
      <c r="A719" s="10">
        <v>535.0</v>
      </c>
      <c r="B719" s="11" t="s">
        <v>120</v>
      </c>
      <c r="C719" s="9"/>
      <c r="D719" s="9"/>
      <c r="E719" s="9"/>
      <c r="F719" s="13" t="s">
        <v>114</v>
      </c>
      <c r="G719" s="9"/>
      <c r="H719" s="5" t="s">
        <v>122</v>
      </c>
      <c r="I719" s="74"/>
      <c r="J719" s="73"/>
      <c r="K719" s="9"/>
      <c r="L719" s="17"/>
      <c r="M719" s="9"/>
      <c r="N719" s="9"/>
      <c r="O719" s="30"/>
      <c r="P719" s="30"/>
      <c r="Q719" s="30"/>
      <c r="R719" s="30"/>
      <c r="S719" s="30"/>
      <c r="T719" s="30"/>
      <c r="U719" s="30"/>
      <c r="V719" s="30"/>
      <c r="W719" s="30"/>
      <c r="X719" s="30"/>
      <c r="Y719" s="30"/>
      <c r="Z719" s="30"/>
    </row>
    <row r="720">
      <c r="A720" s="10">
        <v>536.0</v>
      </c>
      <c r="B720" s="11" t="s">
        <v>75</v>
      </c>
      <c r="C720" s="9"/>
      <c r="D720" s="9"/>
      <c r="E720" s="9"/>
      <c r="F720" s="13" t="s">
        <v>114</v>
      </c>
      <c r="G720" s="9"/>
      <c r="H720" s="14" t="s">
        <v>115</v>
      </c>
      <c r="I720" s="74"/>
      <c r="J720" s="73"/>
      <c r="K720" s="9"/>
      <c r="L720" s="17"/>
      <c r="M720" s="9"/>
      <c r="N720" s="9"/>
      <c r="O720" s="30"/>
      <c r="P720" s="30"/>
      <c r="Q720" s="30"/>
      <c r="R720" s="30"/>
      <c r="S720" s="30"/>
      <c r="T720" s="30"/>
      <c r="U720" s="30"/>
      <c r="V720" s="30"/>
      <c r="W720" s="30"/>
      <c r="X720" s="30"/>
      <c r="Y720" s="30"/>
      <c r="Z720" s="30"/>
    </row>
    <row r="721">
      <c r="A721" s="10">
        <v>537.0</v>
      </c>
      <c r="B721" s="11" t="s">
        <v>120</v>
      </c>
      <c r="C721" s="9"/>
      <c r="D721" s="9"/>
      <c r="E721" s="9"/>
      <c r="F721" s="13" t="s">
        <v>114</v>
      </c>
      <c r="G721" s="9"/>
      <c r="H721" s="5" t="s">
        <v>122</v>
      </c>
      <c r="I721" s="74"/>
      <c r="J721" s="73"/>
      <c r="K721" s="9"/>
      <c r="L721" s="17"/>
      <c r="M721" s="9"/>
      <c r="N721" s="9"/>
      <c r="O721" s="30"/>
      <c r="P721" s="30"/>
      <c r="Q721" s="30"/>
      <c r="R721" s="30"/>
      <c r="S721" s="30"/>
      <c r="T721" s="30"/>
      <c r="U721" s="30"/>
      <c r="V721" s="30"/>
      <c r="W721" s="30"/>
      <c r="X721" s="30"/>
      <c r="Y721" s="30"/>
      <c r="Z721" s="30"/>
    </row>
    <row r="722">
      <c r="A722" s="10">
        <v>538.0</v>
      </c>
      <c r="B722" s="11" t="s">
        <v>120</v>
      </c>
      <c r="C722" s="9"/>
      <c r="D722" s="9"/>
      <c r="E722" s="9"/>
      <c r="F722" s="13" t="s">
        <v>114</v>
      </c>
      <c r="G722" s="9"/>
      <c r="H722" s="5" t="s">
        <v>122</v>
      </c>
      <c r="I722" s="74"/>
      <c r="J722" s="73"/>
      <c r="K722" s="9"/>
      <c r="L722" s="17"/>
      <c r="M722" s="9"/>
      <c r="N722" s="30"/>
      <c r="O722" s="30"/>
      <c r="P722" s="30"/>
      <c r="Q722" s="30"/>
      <c r="R722" s="30"/>
      <c r="S722" s="30"/>
      <c r="T722" s="30"/>
      <c r="U722" s="30"/>
      <c r="V722" s="30"/>
      <c r="W722" s="30"/>
      <c r="X722" s="30"/>
      <c r="Y722" s="30"/>
      <c r="Z722" s="30"/>
    </row>
    <row r="723">
      <c r="A723" s="10">
        <v>539.0</v>
      </c>
      <c r="B723" s="11" t="s">
        <v>120</v>
      </c>
      <c r="C723" s="9"/>
      <c r="D723" s="9"/>
      <c r="E723" s="9"/>
      <c r="F723" s="13" t="s">
        <v>114</v>
      </c>
      <c r="G723" s="9"/>
      <c r="H723" s="5" t="s">
        <v>122</v>
      </c>
      <c r="I723" s="74"/>
      <c r="J723" s="73"/>
      <c r="K723" s="9"/>
      <c r="L723" s="17"/>
      <c r="M723" s="9"/>
      <c r="N723" s="30"/>
      <c r="O723" s="30"/>
      <c r="P723" s="30"/>
      <c r="Q723" s="30"/>
      <c r="R723" s="30"/>
      <c r="S723" s="30"/>
      <c r="T723" s="30"/>
      <c r="U723" s="30"/>
      <c r="V723" s="30"/>
      <c r="W723" s="30"/>
      <c r="X723" s="30"/>
      <c r="Y723" s="30"/>
      <c r="Z723" s="30"/>
    </row>
    <row r="724">
      <c r="A724" s="10">
        <v>540.0</v>
      </c>
      <c r="B724" s="11" t="s">
        <v>120</v>
      </c>
      <c r="C724" s="9"/>
      <c r="D724" s="9"/>
      <c r="E724" s="9"/>
      <c r="F724" s="13" t="s">
        <v>114</v>
      </c>
      <c r="G724" s="9"/>
      <c r="H724" s="5" t="s">
        <v>122</v>
      </c>
      <c r="I724" s="74"/>
      <c r="J724" s="73"/>
      <c r="K724" s="9"/>
      <c r="L724" s="17"/>
      <c r="M724" s="9"/>
      <c r="N724" s="30"/>
      <c r="O724" s="30"/>
      <c r="P724" s="30"/>
      <c r="Q724" s="30"/>
      <c r="R724" s="30"/>
      <c r="S724" s="30"/>
      <c r="T724" s="30"/>
      <c r="U724" s="30"/>
      <c r="V724" s="30"/>
      <c r="W724" s="30"/>
      <c r="X724" s="30"/>
      <c r="Y724" s="30"/>
      <c r="Z724" s="30"/>
    </row>
    <row r="725">
      <c r="A725" s="10">
        <v>541.0</v>
      </c>
      <c r="B725" s="11" t="s">
        <v>120</v>
      </c>
      <c r="C725" s="9"/>
      <c r="D725" s="9"/>
      <c r="E725" s="9"/>
      <c r="F725" s="13" t="s">
        <v>114</v>
      </c>
      <c r="G725" s="9"/>
      <c r="H725" s="5" t="s">
        <v>122</v>
      </c>
      <c r="I725" s="74"/>
      <c r="J725" s="73"/>
      <c r="K725" s="9"/>
      <c r="L725" s="17"/>
      <c r="M725" s="9"/>
      <c r="N725" s="30"/>
      <c r="O725" s="30"/>
      <c r="P725" s="30"/>
      <c r="Q725" s="30"/>
      <c r="R725" s="30"/>
      <c r="S725" s="30"/>
      <c r="T725" s="30"/>
      <c r="U725" s="30"/>
      <c r="V725" s="30"/>
      <c r="W725" s="30"/>
      <c r="X725" s="30"/>
      <c r="Y725" s="30"/>
      <c r="Z725" s="30"/>
    </row>
    <row r="726">
      <c r="A726" s="10">
        <v>542.0</v>
      </c>
      <c r="B726" s="11" t="s">
        <v>120</v>
      </c>
      <c r="C726" s="9"/>
      <c r="D726" s="9"/>
      <c r="E726" s="9"/>
      <c r="F726" s="13" t="s">
        <v>114</v>
      </c>
      <c r="G726" s="9"/>
      <c r="H726" s="5" t="s">
        <v>122</v>
      </c>
      <c r="I726" s="74"/>
      <c r="J726" s="73"/>
      <c r="K726" s="9"/>
      <c r="L726" s="17"/>
      <c r="M726" s="9"/>
      <c r="N726" s="30"/>
      <c r="O726" s="30"/>
      <c r="P726" s="30"/>
      <c r="Q726" s="30"/>
      <c r="R726" s="30"/>
      <c r="S726" s="30"/>
      <c r="T726" s="30"/>
      <c r="U726" s="30"/>
      <c r="V726" s="30"/>
      <c r="W726" s="30"/>
      <c r="X726" s="30"/>
      <c r="Y726" s="30"/>
      <c r="Z726" s="30"/>
    </row>
    <row r="727">
      <c r="A727" s="10">
        <v>543.0</v>
      </c>
      <c r="B727" s="11" t="s">
        <v>120</v>
      </c>
      <c r="C727" s="9"/>
      <c r="D727" s="9"/>
      <c r="E727" s="9"/>
      <c r="F727" s="13" t="s">
        <v>114</v>
      </c>
      <c r="G727" s="9"/>
      <c r="H727" s="5" t="s">
        <v>122</v>
      </c>
      <c r="I727" s="74"/>
      <c r="J727" s="73"/>
      <c r="K727" s="9"/>
      <c r="L727" s="17"/>
      <c r="M727" s="9"/>
      <c r="N727" s="9"/>
      <c r="O727" s="30"/>
      <c r="P727" s="30"/>
      <c r="Q727" s="30"/>
      <c r="R727" s="30"/>
      <c r="S727" s="30"/>
      <c r="T727" s="30"/>
      <c r="U727" s="30"/>
      <c r="V727" s="30"/>
      <c r="W727" s="30"/>
      <c r="X727" s="30"/>
      <c r="Y727" s="30"/>
      <c r="Z727" s="30"/>
    </row>
    <row r="728">
      <c r="A728" s="10">
        <v>544.0</v>
      </c>
      <c r="B728" s="11" t="s">
        <v>120</v>
      </c>
      <c r="C728" s="9"/>
      <c r="D728" s="9"/>
      <c r="E728" s="9"/>
      <c r="F728" s="13" t="s">
        <v>114</v>
      </c>
      <c r="G728" s="9"/>
      <c r="H728" s="5" t="s">
        <v>122</v>
      </c>
      <c r="I728" s="74"/>
      <c r="J728" s="73"/>
      <c r="K728" s="9"/>
      <c r="L728" s="17"/>
      <c r="M728" s="9"/>
      <c r="N728" s="9"/>
      <c r="O728" s="30"/>
      <c r="P728" s="30"/>
      <c r="Q728" s="30"/>
      <c r="R728" s="30"/>
      <c r="S728" s="30"/>
      <c r="T728" s="30"/>
      <c r="U728" s="30"/>
      <c r="V728" s="30"/>
      <c r="W728" s="30"/>
      <c r="X728" s="30"/>
      <c r="Y728" s="30"/>
      <c r="Z728" s="30"/>
    </row>
    <row r="729">
      <c r="A729" s="10">
        <v>545.0</v>
      </c>
      <c r="B729" s="11" t="s">
        <v>120</v>
      </c>
      <c r="C729" s="9"/>
      <c r="D729" s="9"/>
      <c r="E729" s="9"/>
      <c r="F729" s="13" t="s">
        <v>114</v>
      </c>
      <c r="G729" s="9"/>
      <c r="H729" s="5" t="s">
        <v>122</v>
      </c>
      <c r="I729" s="74"/>
      <c r="J729" s="73"/>
      <c r="K729" s="9"/>
      <c r="L729" s="17"/>
      <c r="M729" s="9"/>
      <c r="N729" s="30"/>
      <c r="O729" s="30"/>
      <c r="P729" s="30"/>
      <c r="Q729" s="30"/>
      <c r="R729" s="30"/>
      <c r="S729" s="30"/>
      <c r="T729" s="30"/>
      <c r="U729" s="30"/>
      <c r="V729" s="30"/>
      <c r="W729" s="30"/>
      <c r="X729" s="30"/>
      <c r="Y729" s="30"/>
      <c r="Z729" s="30"/>
    </row>
    <row r="730">
      <c r="A730" s="10">
        <v>546.0</v>
      </c>
      <c r="B730" s="11" t="s">
        <v>120</v>
      </c>
      <c r="C730" s="9"/>
      <c r="D730" s="9"/>
      <c r="E730" s="9"/>
      <c r="F730" s="13" t="s">
        <v>114</v>
      </c>
      <c r="G730" s="9"/>
      <c r="H730" s="5" t="s">
        <v>122</v>
      </c>
      <c r="I730" s="74"/>
      <c r="J730" s="73"/>
      <c r="K730" s="9"/>
      <c r="L730" s="17"/>
      <c r="M730" s="9"/>
      <c r="N730" s="30"/>
      <c r="O730" s="30"/>
      <c r="P730" s="30"/>
      <c r="Q730" s="30"/>
      <c r="R730" s="30"/>
      <c r="S730" s="30"/>
      <c r="T730" s="30"/>
      <c r="U730" s="30"/>
      <c r="V730" s="30"/>
      <c r="W730" s="30"/>
      <c r="X730" s="30"/>
      <c r="Y730" s="30"/>
      <c r="Z730" s="30"/>
    </row>
    <row r="731">
      <c r="A731" s="10">
        <v>547.0</v>
      </c>
      <c r="B731" s="11" t="s">
        <v>120</v>
      </c>
      <c r="C731" s="9"/>
      <c r="D731" s="9"/>
      <c r="E731" s="9"/>
      <c r="F731" s="13" t="s">
        <v>114</v>
      </c>
      <c r="G731" s="9"/>
      <c r="H731" s="5" t="s">
        <v>122</v>
      </c>
      <c r="I731" s="74"/>
      <c r="J731" s="73"/>
      <c r="K731" s="9"/>
      <c r="L731" s="17"/>
      <c r="M731" s="9"/>
      <c r="N731" s="30"/>
      <c r="O731" s="30"/>
      <c r="P731" s="30"/>
      <c r="Q731" s="30"/>
      <c r="R731" s="30"/>
      <c r="S731" s="30"/>
      <c r="T731" s="30"/>
      <c r="U731" s="30"/>
      <c r="V731" s="30"/>
      <c r="W731" s="30"/>
      <c r="X731" s="30"/>
      <c r="Y731" s="30"/>
      <c r="Z731" s="30"/>
    </row>
    <row r="732">
      <c r="A732" s="10">
        <v>548.0</v>
      </c>
      <c r="B732" s="11" t="s">
        <v>120</v>
      </c>
      <c r="C732" s="9"/>
      <c r="D732" s="9"/>
      <c r="E732" s="9"/>
      <c r="F732" s="13" t="s">
        <v>114</v>
      </c>
      <c r="G732" s="9"/>
      <c r="H732" s="5" t="s">
        <v>122</v>
      </c>
      <c r="I732" s="74"/>
      <c r="J732" s="73"/>
      <c r="K732" s="9"/>
      <c r="L732" s="17"/>
      <c r="M732" s="9"/>
      <c r="N732" s="30"/>
      <c r="O732" s="30"/>
      <c r="P732" s="30"/>
      <c r="Q732" s="30"/>
      <c r="R732" s="30"/>
      <c r="S732" s="30"/>
      <c r="T732" s="30"/>
      <c r="U732" s="30"/>
      <c r="V732" s="30"/>
      <c r="W732" s="30"/>
      <c r="X732" s="30"/>
      <c r="Y732" s="30"/>
      <c r="Z732" s="30"/>
    </row>
    <row r="733">
      <c r="A733" s="10">
        <v>549.0</v>
      </c>
      <c r="B733" s="11" t="s">
        <v>120</v>
      </c>
      <c r="C733" s="9"/>
      <c r="D733" s="9"/>
      <c r="E733" s="9"/>
      <c r="F733" s="13" t="s">
        <v>114</v>
      </c>
      <c r="G733" s="9"/>
      <c r="H733" s="5" t="s">
        <v>122</v>
      </c>
      <c r="I733" s="74"/>
      <c r="J733" s="73"/>
      <c r="K733" s="9"/>
      <c r="L733" s="17"/>
      <c r="M733" s="9"/>
      <c r="N733" s="30"/>
      <c r="O733" s="30"/>
      <c r="P733" s="30"/>
      <c r="Q733" s="30"/>
      <c r="R733" s="30"/>
      <c r="S733" s="30"/>
      <c r="T733" s="30"/>
      <c r="U733" s="30"/>
      <c r="V733" s="30"/>
      <c r="W733" s="30"/>
      <c r="X733" s="30"/>
      <c r="Y733" s="30"/>
      <c r="Z733" s="30"/>
    </row>
    <row r="734">
      <c r="A734" s="10">
        <v>550.0</v>
      </c>
      <c r="B734" s="90" t="s">
        <v>17</v>
      </c>
      <c r="C734" s="82" t="s">
        <v>18</v>
      </c>
      <c r="D734" s="82" t="s">
        <v>438</v>
      </c>
      <c r="E734" s="94" t="s">
        <v>439</v>
      </c>
      <c r="F734" s="100"/>
      <c r="G734" s="82" t="s">
        <v>440</v>
      </c>
      <c r="H734" s="98" t="s">
        <v>440</v>
      </c>
      <c r="I734" s="74"/>
      <c r="J734" s="85"/>
      <c r="K734" s="9"/>
      <c r="L734" s="17"/>
      <c r="M734" s="9"/>
      <c r="N734" s="9"/>
      <c r="O734" s="30"/>
      <c r="P734" s="30"/>
      <c r="Q734" s="30"/>
      <c r="R734" s="30"/>
      <c r="S734" s="30"/>
      <c r="T734" s="30"/>
      <c r="U734" s="30"/>
      <c r="V734" s="30"/>
      <c r="W734" s="30"/>
      <c r="X734" s="30"/>
      <c r="Y734" s="30"/>
      <c r="Z734" s="30"/>
    </row>
    <row r="735">
      <c r="A735" s="10">
        <v>551.0</v>
      </c>
      <c r="B735" s="90" t="s">
        <v>17</v>
      </c>
      <c r="C735" s="82" t="s">
        <v>18</v>
      </c>
      <c r="D735" s="82" t="s">
        <v>438</v>
      </c>
      <c r="E735" s="94" t="s">
        <v>439</v>
      </c>
      <c r="F735" s="100"/>
      <c r="G735" s="82" t="s">
        <v>440</v>
      </c>
      <c r="H735" s="98" t="s">
        <v>440</v>
      </c>
      <c r="I735" s="74"/>
      <c r="J735" s="85"/>
      <c r="K735" s="9"/>
      <c r="L735" s="17"/>
      <c r="M735" s="9"/>
      <c r="N735" s="9"/>
      <c r="O735" s="30"/>
      <c r="P735" s="30"/>
      <c r="Q735" s="30"/>
      <c r="R735" s="30"/>
      <c r="S735" s="30"/>
      <c r="T735" s="30"/>
      <c r="U735" s="30"/>
      <c r="V735" s="30"/>
      <c r="W735" s="30"/>
      <c r="X735" s="30"/>
      <c r="Y735" s="30"/>
      <c r="Z735" s="30"/>
    </row>
    <row r="736">
      <c r="A736" s="10">
        <v>552.0</v>
      </c>
      <c r="B736" s="90" t="s">
        <v>17</v>
      </c>
      <c r="C736" s="82" t="s">
        <v>18</v>
      </c>
      <c r="D736" s="82" t="s">
        <v>438</v>
      </c>
      <c r="E736" s="94" t="s">
        <v>439</v>
      </c>
      <c r="F736" s="100"/>
      <c r="G736" s="82" t="s">
        <v>440</v>
      </c>
      <c r="H736" s="98" t="s">
        <v>440</v>
      </c>
      <c r="I736" s="74"/>
      <c r="J736" s="85"/>
      <c r="K736" s="9"/>
      <c r="L736" s="17"/>
      <c r="M736" s="9"/>
      <c r="N736" s="9"/>
      <c r="O736" s="30"/>
      <c r="P736" s="30"/>
      <c r="Q736" s="30"/>
      <c r="R736" s="30"/>
      <c r="S736" s="30"/>
      <c r="T736" s="30"/>
      <c r="U736" s="30"/>
      <c r="V736" s="30"/>
      <c r="W736" s="30"/>
      <c r="X736" s="30"/>
      <c r="Y736" s="30"/>
      <c r="Z736" s="30"/>
    </row>
    <row r="737">
      <c r="A737" s="10">
        <v>553.0</v>
      </c>
      <c r="B737" s="90" t="s">
        <v>17</v>
      </c>
      <c r="C737" s="82" t="s">
        <v>18</v>
      </c>
      <c r="D737" s="82" t="s">
        <v>438</v>
      </c>
      <c r="E737" s="94" t="s">
        <v>439</v>
      </c>
      <c r="F737" s="100"/>
      <c r="G737" s="82" t="s">
        <v>440</v>
      </c>
      <c r="H737" s="98" t="s">
        <v>440</v>
      </c>
      <c r="I737" s="74"/>
      <c r="J737" s="92"/>
      <c r="K737" s="9"/>
      <c r="L737" s="17"/>
      <c r="M737" s="9"/>
      <c r="N737" s="30"/>
      <c r="O737" s="30"/>
      <c r="P737" s="30"/>
      <c r="Q737" s="30"/>
      <c r="R737" s="30"/>
      <c r="S737" s="30"/>
      <c r="T737" s="30"/>
      <c r="U737" s="30"/>
      <c r="V737" s="30"/>
      <c r="W737" s="30"/>
      <c r="X737" s="30"/>
      <c r="Y737" s="30"/>
      <c r="Z737" s="30"/>
    </row>
    <row r="738">
      <c r="A738" s="10">
        <v>554.0</v>
      </c>
      <c r="B738" s="90" t="s">
        <v>17</v>
      </c>
      <c r="C738" s="82" t="s">
        <v>18</v>
      </c>
      <c r="D738" s="82" t="s">
        <v>438</v>
      </c>
      <c r="E738" s="94" t="s">
        <v>439</v>
      </c>
      <c r="F738" s="100"/>
      <c r="G738" s="82" t="s">
        <v>440</v>
      </c>
      <c r="H738" s="98" t="s">
        <v>440</v>
      </c>
      <c r="I738" s="74"/>
      <c r="J738" s="92"/>
      <c r="K738" s="9"/>
      <c r="L738" s="17"/>
      <c r="M738" s="9"/>
      <c r="N738" s="30"/>
      <c r="O738" s="30"/>
      <c r="P738" s="30"/>
      <c r="Q738" s="30"/>
      <c r="R738" s="30"/>
      <c r="S738" s="30"/>
      <c r="T738" s="30"/>
      <c r="U738" s="30"/>
      <c r="V738" s="30"/>
      <c r="W738" s="30"/>
      <c r="X738" s="30"/>
      <c r="Y738" s="30"/>
      <c r="Z738" s="30"/>
    </row>
    <row r="739">
      <c r="A739" s="10">
        <v>555.0</v>
      </c>
      <c r="B739" s="90" t="s">
        <v>17</v>
      </c>
      <c r="C739" s="82" t="s">
        <v>18</v>
      </c>
      <c r="D739" s="82" t="s">
        <v>438</v>
      </c>
      <c r="E739" s="94" t="s">
        <v>439</v>
      </c>
      <c r="F739" s="100"/>
      <c r="G739" s="82" t="s">
        <v>440</v>
      </c>
      <c r="H739" s="98" t="s">
        <v>440</v>
      </c>
      <c r="I739" s="74"/>
      <c r="J739" s="92"/>
      <c r="K739" s="9"/>
      <c r="L739" s="17"/>
      <c r="M739" s="9"/>
      <c r="N739" s="30"/>
      <c r="O739" s="30"/>
      <c r="P739" s="30"/>
      <c r="Q739" s="30"/>
      <c r="R739" s="30"/>
      <c r="S739" s="30"/>
      <c r="T739" s="30"/>
      <c r="U739" s="30"/>
      <c r="V739" s="30"/>
      <c r="W739" s="30"/>
      <c r="X739" s="30"/>
      <c r="Y739" s="30"/>
      <c r="Z739" s="30"/>
    </row>
    <row r="740">
      <c r="A740" s="10">
        <v>556.0</v>
      </c>
      <c r="B740" s="11" t="s">
        <v>120</v>
      </c>
      <c r="C740" s="9"/>
      <c r="D740" s="9"/>
      <c r="E740" s="9"/>
      <c r="F740" s="13" t="s">
        <v>114</v>
      </c>
      <c r="G740" s="9"/>
      <c r="H740" s="5" t="s">
        <v>122</v>
      </c>
      <c r="I740" s="74"/>
      <c r="J740" s="73"/>
      <c r="K740" s="9"/>
      <c r="L740" s="17"/>
      <c r="M740" s="9"/>
      <c r="N740" s="30"/>
      <c r="O740" s="30"/>
      <c r="P740" s="30"/>
      <c r="Q740" s="30"/>
      <c r="R740" s="30"/>
      <c r="S740" s="30"/>
      <c r="T740" s="30"/>
      <c r="U740" s="30"/>
      <c r="V740" s="30"/>
      <c r="W740" s="30"/>
      <c r="X740" s="30"/>
      <c r="Y740" s="30"/>
      <c r="Z740" s="30"/>
    </row>
    <row r="741">
      <c r="A741" s="10">
        <v>557.0</v>
      </c>
      <c r="B741" s="11" t="s">
        <v>120</v>
      </c>
      <c r="C741" s="9"/>
      <c r="D741" s="9"/>
      <c r="E741" s="9"/>
      <c r="F741" s="13" t="s">
        <v>114</v>
      </c>
      <c r="G741" s="9"/>
      <c r="H741" s="5" t="s">
        <v>122</v>
      </c>
      <c r="I741" s="74"/>
      <c r="J741" s="73"/>
      <c r="K741" s="9"/>
      <c r="L741" s="17"/>
      <c r="M741" s="9"/>
      <c r="N741" s="30"/>
      <c r="O741" s="30"/>
      <c r="P741" s="30"/>
      <c r="Q741" s="30"/>
      <c r="R741" s="30"/>
      <c r="S741" s="30"/>
      <c r="T741" s="30"/>
      <c r="U741" s="30"/>
      <c r="V741" s="30"/>
      <c r="W741" s="30"/>
      <c r="X741" s="30"/>
      <c r="Y741" s="30"/>
      <c r="Z741" s="30"/>
    </row>
    <row r="742">
      <c r="A742" s="10">
        <v>558.0</v>
      </c>
      <c r="B742" s="11" t="s">
        <v>120</v>
      </c>
      <c r="C742" s="9"/>
      <c r="D742" s="9"/>
      <c r="E742" s="9"/>
      <c r="F742" s="13" t="s">
        <v>114</v>
      </c>
      <c r="G742" s="9"/>
      <c r="H742" s="5" t="s">
        <v>122</v>
      </c>
      <c r="I742" s="74"/>
      <c r="J742" s="73"/>
      <c r="K742" s="9"/>
      <c r="L742" s="17"/>
      <c r="M742" s="9"/>
      <c r="N742" s="30"/>
      <c r="O742" s="30"/>
      <c r="P742" s="30"/>
      <c r="Q742" s="30"/>
      <c r="R742" s="30"/>
      <c r="S742" s="30"/>
      <c r="T742" s="30"/>
      <c r="U742" s="30"/>
      <c r="V742" s="30"/>
      <c r="W742" s="30"/>
      <c r="X742" s="30"/>
      <c r="Y742" s="30"/>
      <c r="Z742" s="30"/>
    </row>
    <row r="743">
      <c r="A743" s="10">
        <v>559.0</v>
      </c>
      <c r="B743" s="11" t="s">
        <v>120</v>
      </c>
      <c r="C743" s="9"/>
      <c r="D743" s="9"/>
      <c r="E743" s="9"/>
      <c r="F743" s="13" t="s">
        <v>114</v>
      </c>
      <c r="G743" s="9"/>
      <c r="H743" s="5" t="s">
        <v>122</v>
      </c>
      <c r="I743" s="74"/>
      <c r="J743" s="73"/>
      <c r="K743" s="9"/>
      <c r="L743" s="17"/>
      <c r="M743" s="9"/>
      <c r="N743" s="30"/>
      <c r="O743" s="30"/>
      <c r="P743" s="30"/>
      <c r="Q743" s="30"/>
      <c r="R743" s="30"/>
      <c r="S743" s="30"/>
      <c r="T743" s="30"/>
      <c r="U743" s="30"/>
      <c r="V743" s="30"/>
      <c r="W743" s="30"/>
      <c r="X743" s="30"/>
      <c r="Y743" s="30"/>
      <c r="Z743" s="30"/>
    </row>
    <row r="744">
      <c r="A744" s="10">
        <v>560.0</v>
      </c>
      <c r="B744" s="11" t="s">
        <v>120</v>
      </c>
      <c r="C744" s="9"/>
      <c r="D744" s="9"/>
      <c r="E744" s="9"/>
      <c r="F744" s="13" t="s">
        <v>114</v>
      </c>
      <c r="G744" s="9"/>
      <c r="H744" s="5" t="s">
        <v>122</v>
      </c>
      <c r="I744" s="74"/>
      <c r="J744" s="73"/>
      <c r="K744" s="9"/>
      <c r="L744" s="17"/>
      <c r="M744" s="9"/>
      <c r="N744" s="30"/>
      <c r="O744" s="30"/>
      <c r="P744" s="30"/>
      <c r="Q744" s="30"/>
      <c r="R744" s="30"/>
      <c r="S744" s="30"/>
      <c r="T744" s="30"/>
      <c r="U744" s="30"/>
      <c r="V744" s="30"/>
      <c r="W744" s="30"/>
      <c r="X744" s="30"/>
      <c r="Y744" s="30"/>
      <c r="Z744" s="30"/>
    </row>
    <row r="745">
      <c r="A745" s="10">
        <v>561.0</v>
      </c>
      <c r="B745" s="11" t="s">
        <v>120</v>
      </c>
      <c r="C745" s="9"/>
      <c r="D745" s="9"/>
      <c r="E745" s="9"/>
      <c r="F745" s="13" t="s">
        <v>114</v>
      </c>
      <c r="G745" s="9"/>
      <c r="H745" s="5" t="s">
        <v>122</v>
      </c>
      <c r="I745" s="74"/>
      <c r="J745" s="73"/>
      <c r="K745" s="9"/>
      <c r="L745" s="17"/>
      <c r="M745" s="9"/>
      <c r="N745" s="30"/>
      <c r="O745" s="30"/>
      <c r="P745" s="30"/>
      <c r="Q745" s="30"/>
      <c r="R745" s="30"/>
      <c r="S745" s="30"/>
      <c r="T745" s="30"/>
      <c r="U745" s="30"/>
      <c r="V745" s="30"/>
      <c r="W745" s="30"/>
      <c r="X745" s="30"/>
      <c r="Y745" s="30"/>
      <c r="Z745" s="30"/>
    </row>
    <row r="746">
      <c r="A746" s="10">
        <v>562.0</v>
      </c>
      <c r="B746" s="11" t="s">
        <v>120</v>
      </c>
      <c r="C746" s="9"/>
      <c r="D746" s="9"/>
      <c r="E746" s="9"/>
      <c r="F746" s="13" t="s">
        <v>114</v>
      </c>
      <c r="G746" s="9"/>
      <c r="H746" s="5" t="s">
        <v>122</v>
      </c>
      <c r="I746" s="74"/>
      <c r="J746" s="73"/>
      <c r="K746" s="9"/>
      <c r="L746" s="17"/>
      <c r="M746" s="9"/>
      <c r="N746" s="30"/>
      <c r="O746" s="30"/>
      <c r="P746" s="30"/>
      <c r="Q746" s="30"/>
      <c r="R746" s="30"/>
      <c r="S746" s="30"/>
      <c r="T746" s="30"/>
      <c r="U746" s="30"/>
      <c r="V746" s="30"/>
      <c r="W746" s="30"/>
      <c r="X746" s="30"/>
      <c r="Y746" s="30"/>
      <c r="Z746" s="30"/>
    </row>
    <row r="747">
      <c r="A747" s="10">
        <v>563.0</v>
      </c>
      <c r="B747" s="11" t="s">
        <v>120</v>
      </c>
      <c r="C747" s="9"/>
      <c r="D747" s="9"/>
      <c r="E747" s="9"/>
      <c r="F747" s="13" t="s">
        <v>114</v>
      </c>
      <c r="G747" s="9"/>
      <c r="H747" s="5" t="s">
        <v>122</v>
      </c>
      <c r="I747" s="74"/>
      <c r="J747" s="73"/>
      <c r="K747" s="9"/>
      <c r="L747" s="17"/>
      <c r="M747" s="9"/>
      <c r="N747" s="30"/>
      <c r="O747" s="30"/>
      <c r="P747" s="30"/>
      <c r="Q747" s="30"/>
      <c r="R747" s="30"/>
      <c r="S747" s="30"/>
      <c r="T747" s="30"/>
      <c r="U747" s="30"/>
      <c r="V747" s="30"/>
      <c r="W747" s="30"/>
      <c r="X747" s="30"/>
      <c r="Y747" s="30"/>
      <c r="Z747" s="30"/>
    </row>
    <row r="748">
      <c r="A748" s="10">
        <v>564.0</v>
      </c>
      <c r="B748" s="11" t="s">
        <v>120</v>
      </c>
      <c r="C748" s="9"/>
      <c r="D748" s="9"/>
      <c r="E748" s="9"/>
      <c r="F748" s="13" t="s">
        <v>114</v>
      </c>
      <c r="G748" s="9"/>
      <c r="H748" s="5" t="s">
        <v>122</v>
      </c>
      <c r="I748" s="74"/>
      <c r="J748" s="73"/>
      <c r="K748" s="9"/>
      <c r="L748" s="17"/>
      <c r="M748" s="9"/>
      <c r="N748" s="30"/>
      <c r="O748" s="30"/>
      <c r="P748" s="30"/>
      <c r="Q748" s="30"/>
      <c r="R748" s="30"/>
      <c r="S748" s="30"/>
      <c r="T748" s="30"/>
      <c r="U748" s="30"/>
      <c r="V748" s="30"/>
      <c r="W748" s="30"/>
      <c r="X748" s="30"/>
      <c r="Y748" s="30"/>
      <c r="Z748" s="30"/>
    </row>
    <row r="749">
      <c r="A749" s="10">
        <v>565.0</v>
      </c>
      <c r="B749" s="11" t="s">
        <v>120</v>
      </c>
      <c r="C749" s="9"/>
      <c r="D749" s="9"/>
      <c r="E749" s="9"/>
      <c r="F749" s="13" t="s">
        <v>114</v>
      </c>
      <c r="G749" s="9"/>
      <c r="H749" s="5" t="s">
        <v>122</v>
      </c>
      <c r="I749" s="74"/>
      <c r="J749" s="73"/>
      <c r="K749" s="9"/>
      <c r="L749" s="17"/>
      <c r="M749" s="9"/>
      <c r="N749" s="9"/>
      <c r="O749" s="30"/>
      <c r="P749" s="30"/>
      <c r="Q749" s="30"/>
      <c r="R749" s="30"/>
      <c r="S749" s="30"/>
      <c r="T749" s="30"/>
      <c r="U749" s="30"/>
      <c r="V749" s="30"/>
      <c r="W749" s="30"/>
      <c r="X749" s="30"/>
      <c r="Y749" s="30"/>
      <c r="Z749" s="30"/>
    </row>
    <row r="750">
      <c r="A750" s="10">
        <v>566.0</v>
      </c>
      <c r="B750" s="11" t="s">
        <v>120</v>
      </c>
      <c r="C750" s="9"/>
      <c r="D750" s="9"/>
      <c r="E750" s="9"/>
      <c r="F750" s="13" t="s">
        <v>114</v>
      </c>
      <c r="G750" s="9"/>
      <c r="H750" s="5" t="s">
        <v>122</v>
      </c>
      <c r="I750" s="74"/>
      <c r="J750" s="73"/>
      <c r="K750" s="9"/>
      <c r="L750" s="17"/>
      <c r="M750" s="9"/>
      <c r="N750" s="9"/>
      <c r="O750" s="30"/>
      <c r="P750" s="30"/>
      <c r="Q750" s="30"/>
      <c r="R750" s="30"/>
      <c r="S750" s="30"/>
      <c r="T750" s="30"/>
      <c r="U750" s="30"/>
      <c r="V750" s="30"/>
      <c r="W750" s="30"/>
      <c r="X750" s="30"/>
      <c r="Y750" s="30"/>
      <c r="Z750" s="30"/>
    </row>
    <row r="751">
      <c r="A751" s="10">
        <v>567.0</v>
      </c>
      <c r="B751" s="11" t="s">
        <v>17</v>
      </c>
      <c r="C751" s="9" t="s">
        <v>18</v>
      </c>
      <c r="D751" s="9" t="s">
        <v>438</v>
      </c>
      <c r="E751" s="12" t="s">
        <v>439</v>
      </c>
      <c r="F751" s="13"/>
      <c r="G751" s="10" t="s">
        <v>440</v>
      </c>
      <c r="H751" s="5" t="s">
        <v>440</v>
      </c>
      <c r="I751" s="85"/>
      <c r="J751" s="85"/>
      <c r="K751" s="9"/>
      <c r="L751" s="17"/>
      <c r="M751" s="9"/>
      <c r="N751" s="9"/>
      <c r="O751" s="30"/>
      <c r="P751" s="30"/>
      <c r="Q751" s="30"/>
      <c r="R751" s="30"/>
      <c r="S751" s="30"/>
      <c r="T751" s="30"/>
      <c r="U751" s="30"/>
      <c r="V751" s="30"/>
      <c r="W751" s="30"/>
      <c r="X751" s="30"/>
      <c r="Y751" s="30"/>
      <c r="Z751" s="30"/>
    </row>
    <row r="752">
      <c r="A752" s="10">
        <v>568.0</v>
      </c>
      <c r="B752" s="11" t="s">
        <v>17</v>
      </c>
      <c r="C752" s="9" t="s">
        <v>18</v>
      </c>
      <c r="D752" s="9" t="s">
        <v>438</v>
      </c>
      <c r="E752" s="12" t="s">
        <v>439</v>
      </c>
      <c r="F752" s="13"/>
      <c r="G752" s="10" t="s">
        <v>440</v>
      </c>
      <c r="H752" s="5" t="s">
        <v>440</v>
      </c>
      <c r="I752" s="85"/>
      <c r="J752" s="85"/>
      <c r="K752" s="9"/>
      <c r="L752" s="17"/>
      <c r="M752" s="9"/>
      <c r="N752" s="9"/>
      <c r="O752" s="30"/>
      <c r="P752" s="30"/>
      <c r="Q752" s="30"/>
      <c r="R752" s="30"/>
      <c r="S752" s="30"/>
      <c r="T752" s="30"/>
      <c r="U752" s="30"/>
      <c r="V752" s="30"/>
      <c r="W752" s="30"/>
      <c r="X752" s="30"/>
      <c r="Y752" s="30"/>
      <c r="Z752" s="30"/>
    </row>
    <row r="753">
      <c r="A753" s="10">
        <v>569.0</v>
      </c>
      <c r="B753" s="11" t="s">
        <v>17</v>
      </c>
      <c r="C753" s="9" t="s">
        <v>18</v>
      </c>
      <c r="D753" s="9" t="s">
        <v>438</v>
      </c>
      <c r="E753" s="12" t="s">
        <v>439</v>
      </c>
      <c r="F753" s="13"/>
      <c r="G753" s="10" t="s">
        <v>440</v>
      </c>
      <c r="H753" s="5" t="s">
        <v>440</v>
      </c>
      <c r="I753" s="85"/>
      <c r="J753" s="85"/>
      <c r="K753" s="9"/>
      <c r="L753" s="17"/>
      <c r="M753" s="9"/>
      <c r="N753" s="9"/>
      <c r="O753" s="30"/>
      <c r="P753" s="30"/>
      <c r="Q753" s="30"/>
      <c r="R753" s="30"/>
      <c r="S753" s="30"/>
      <c r="T753" s="30"/>
      <c r="U753" s="30"/>
      <c r="V753" s="30"/>
      <c r="W753" s="30"/>
      <c r="X753" s="30"/>
      <c r="Y753" s="30"/>
      <c r="Z753" s="30"/>
    </row>
    <row r="754">
      <c r="A754" s="10">
        <v>570.0</v>
      </c>
      <c r="B754" s="11" t="s">
        <v>120</v>
      </c>
      <c r="C754" s="9"/>
      <c r="D754" s="9"/>
      <c r="E754" s="9"/>
      <c r="F754" s="13" t="s">
        <v>114</v>
      </c>
      <c r="G754" s="9"/>
      <c r="H754" s="5" t="s">
        <v>122</v>
      </c>
      <c r="I754" s="74"/>
      <c r="J754" s="73"/>
      <c r="K754" s="9"/>
      <c r="L754" s="17"/>
      <c r="M754" s="9"/>
      <c r="N754" s="9"/>
      <c r="O754" s="30"/>
      <c r="P754" s="30"/>
      <c r="Q754" s="30"/>
      <c r="R754" s="30"/>
      <c r="S754" s="30"/>
      <c r="T754" s="30"/>
      <c r="U754" s="30"/>
      <c r="V754" s="30"/>
      <c r="W754" s="30"/>
      <c r="X754" s="30"/>
      <c r="Y754" s="30"/>
      <c r="Z754" s="30"/>
    </row>
    <row r="755">
      <c r="A755" s="10">
        <v>571.0</v>
      </c>
      <c r="B755" s="11" t="s">
        <v>120</v>
      </c>
      <c r="C755" s="9"/>
      <c r="D755" s="9"/>
      <c r="E755" s="9"/>
      <c r="F755" s="13" t="s">
        <v>114</v>
      </c>
      <c r="G755" s="9"/>
      <c r="H755" s="5" t="s">
        <v>122</v>
      </c>
      <c r="I755" s="74"/>
      <c r="J755" s="73"/>
      <c r="K755" s="9"/>
      <c r="L755" s="17"/>
      <c r="M755" s="9"/>
      <c r="N755" s="9"/>
      <c r="O755" s="30"/>
      <c r="P755" s="30"/>
      <c r="Q755" s="30"/>
      <c r="R755" s="30"/>
      <c r="S755" s="30"/>
      <c r="T755" s="30"/>
      <c r="U755" s="30"/>
      <c r="V755" s="30"/>
      <c r="W755" s="30"/>
      <c r="X755" s="30"/>
      <c r="Y755" s="30"/>
      <c r="Z755" s="30"/>
    </row>
    <row r="756">
      <c r="A756" s="10">
        <v>572.0</v>
      </c>
      <c r="B756" s="11" t="s">
        <v>120</v>
      </c>
      <c r="C756" s="9"/>
      <c r="D756" s="9"/>
      <c r="E756" s="9"/>
      <c r="F756" s="13" t="s">
        <v>114</v>
      </c>
      <c r="G756" s="9"/>
      <c r="H756" s="5" t="s">
        <v>122</v>
      </c>
      <c r="I756" s="74"/>
      <c r="J756" s="73"/>
      <c r="K756" s="9"/>
      <c r="L756" s="17"/>
      <c r="M756" s="9"/>
      <c r="N756" s="30"/>
      <c r="O756" s="30"/>
      <c r="P756" s="30"/>
      <c r="Q756" s="30"/>
      <c r="R756" s="30"/>
      <c r="S756" s="30"/>
      <c r="T756" s="30"/>
      <c r="U756" s="30"/>
      <c r="V756" s="30"/>
      <c r="W756" s="30"/>
      <c r="X756" s="30"/>
      <c r="Y756" s="30"/>
      <c r="Z756" s="30"/>
    </row>
    <row r="757">
      <c r="A757" s="10">
        <v>573.0</v>
      </c>
      <c r="B757" s="11" t="s">
        <v>120</v>
      </c>
      <c r="C757" s="9"/>
      <c r="D757" s="9"/>
      <c r="E757" s="9"/>
      <c r="F757" s="13" t="s">
        <v>114</v>
      </c>
      <c r="G757" s="9"/>
      <c r="H757" s="5" t="s">
        <v>122</v>
      </c>
      <c r="I757" s="74"/>
      <c r="J757" s="73"/>
      <c r="K757" s="9"/>
      <c r="L757" s="17"/>
      <c r="M757" s="9"/>
      <c r="N757" s="30"/>
      <c r="O757" s="30"/>
      <c r="P757" s="30"/>
      <c r="Q757" s="30"/>
      <c r="R757" s="30"/>
      <c r="S757" s="30"/>
      <c r="T757" s="30"/>
      <c r="U757" s="30"/>
      <c r="V757" s="30"/>
      <c r="W757" s="30"/>
      <c r="X757" s="30"/>
      <c r="Y757" s="30"/>
      <c r="Z757" s="30"/>
    </row>
    <row r="758">
      <c r="A758" s="10">
        <v>574.0</v>
      </c>
      <c r="B758" s="11" t="s">
        <v>120</v>
      </c>
      <c r="C758" s="9"/>
      <c r="D758" s="9"/>
      <c r="E758" s="9"/>
      <c r="F758" s="13" t="s">
        <v>114</v>
      </c>
      <c r="G758" s="9"/>
      <c r="H758" s="5" t="s">
        <v>122</v>
      </c>
      <c r="I758" s="74"/>
      <c r="J758" s="73"/>
      <c r="K758" s="9"/>
      <c r="L758" s="17"/>
      <c r="M758" s="9"/>
      <c r="N758" s="30"/>
      <c r="O758" s="30"/>
      <c r="P758" s="30"/>
      <c r="Q758" s="30"/>
      <c r="R758" s="30"/>
      <c r="S758" s="30"/>
      <c r="T758" s="30"/>
      <c r="U758" s="30"/>
      <c r="V758" s="30"/>
      <c r="W758" s="30"/>
      <c r="X758" s="30"/>
      <c r="Y758" s="30"/>
      <c r="Z758" s="30"/>
    </row>
    <row r="759">
      <c r="A759" s="10">
        <v>575.0</v>
      </c>
      <c r="B759" s="11" t="s">
        <v>120</v>
      </c>
      <c r="C759" s="9"/>
      <c r="D759" s="9"/>
      <c r="E759" s="9"/>
      <c r="F759" s="13" t="s">
        <v>114</v>
      </c>
      <c r="G759" s="9"/>
      <c r="H759" s="5" t="s">
        <v>122</v>
      </c>
      <c r="I759" s="74"/>
      <c r="J759" s="73"/>
      <c r="K759" s="9"/>
      <c r="L759" s="17"/>
      <c r="M759" s="9"/>
      <c r="N759" s="30"/>
      <c r="O759" s="30"/>
      <c r="P759" s="30"/>
      <c r="Q759" s="30"/>
      <c r="R759" s="30"/>
      <c r="S759" s="30"/>
      <c r="T759" s="30"/>
      <c r="U759" s="30"/>
      <c r="V759" s="30"/>
      <c r="W759" s="30"/>
      <c r="X759" s="30"/>
      <c r="Y759" s="30"/>
      <c r="Z759" s="30"/>
    </row>
    <row r="760">
      <c r="A760" s="10">
        <v>576.0</v>
      </c>
      <c r="B760" s="11" t="s">
        <v>120</v>
      </c>
      <c r="C760" s="9"/>
      <c r="D760" s="9"/>
      <c r="E760" s="9"/>
      <c r="F760" s="13" t="s">
        <v>114</v>
      </c>
      <c r="G760" s="9"/>
      <c r="H760" s="5" t="s">
        <v>122</v>
      </c>
      <c r="I760" s="74"/>
      <c r="J760" s="73"/>
      <c r="K760" s="9"/>
      <c r="L760" s="17"/>
      <c r="M760" s="9"/>
      <c r="N760" s="30"/>
      <c r="O760" s="30"/>
      <c r="P760" s="30"/>
      <c r="Q760" s="30"/>
      <c r="R760" s="30"/>
      <c r="S760" s="30"/>
      <c r="T760" s="30"/>
      <c r="U760" s="30"/>
      <c r="V760" s="30"/>
      <c r="W760" s="30"/>
      <c r="X760" s="30"/>
      <c r="Y760" s="30"/>
      <c r="Z760" s="30"/>
    </row>
    <row r="761">
      <c r="A761" s="10">
        <v>577.0</v>
      </c>
      <c r="B761" s="11" t="s">
        <v>120</v>
      </c>
      <c r="C761" s="9"/>
      <c r="D761" s="9"/>
      <c r="E761" s="9"/>
      <c r="F761" s="13" t="s">
        <v>114</v>
      </c>
      <c r="G761" s="9"/>
      <c r="H761" s="5" t="s">
        <v>122</v>
      </c>
      <c r="I761" s="74"/>
      <c r="J761" s="73"/>
      <c r="K761" s="9"/>
      <c r="L761" s="17"/>
      <c r="M761" s="9"/>
      <c r="N761" s="30"/>
      <c r="O761" s="30"/>
      <c r="P761" s="30"/>
      <c r="Q761" s="30"/>
      <c r="R761" s="30"/>
      <c r="S761" s="30"/>
      <c r="T761" s="30"/>
      <c r="U761" s="30"/>
      <c r="V761" s="30"/>
      <c r="W761" s="30"/>
      <c r="X761" s="30"/>
      <c r="Y761" s="30"/>
      <c r="Z761" s="30"/>
    </row>
    <row r="762">
      <c r="A762" s="10">
        <v>578.0</v>
      </c>
      <c r="B762" s="11" t="s">
        <v>120</v>
      </c>
      <c r="C762" s="9"/>
      <c r="D762" s="9"/>
      <c r="E762" s="9"/>
      <c r="F762" s="13" t="s">
        <v>114</v>
      </c>
      <c r="G762" s="9"/>
      <c r="H762" s="5" t="s">
        <v>122</v>
      </c>
      <c r="I762" s="74"/>
      <c r="J762" s="73"/>
      <c r="K762" s="9"/>
      <c r="L762" s="17"/>
      <c r="M762" s="9"/>
      <c r="N762" s="30"/>
      <c r="O762" s="30"/>
      <c r="P762" s="30"/>
      <c r="Q762" s="30"/>
      <c r="R762" s="30"/>
      <c r="S762" s="30"/>
      <c r="T762" s="30"/>
      <c r="U762" s="30"/>
      <c r="V762" s="30"/>
      <c r="W762" s="30"/>
      <c r="X762" s="30"/>
      <c r="Y762" s="30"/>
      <c r="Z762" s="30"/>
    </row>
    <row r="763">
      <c r="A763" s="10">
        <v>579.0</v>
      </c>
      <c r="B763" s="11" t="s">
        <v>120</v>
      </c>
      <c r="C763" s="9"/>
      <c r="D763" s="9"/>
      <c r="E763" s="9"/>
      <c r="F763" s="13" t="s">
        <v>114</v>
      </c>
      <c r="G763" s="9"/>
      <c r="H763" s="5" t="s">
        <v>122</v>
      </c>
      <c r="I763" s="74"/>
      <c r="J763" s="73"/>
      <c r="K763" s="9"/>
      <c r="L763" s="17"/>
      <c r="M763" s="9"/>
      <c r="N763" s="30"/>
      <c r="O763" s="30"/>
      <c r="P763" s="30"/>
      <c r="Q763" s="30"/>
      <c r="R763" s="30"/>
      <c r="S763" s="30"/>
      <c r="T763" s="30"/>
      <c r="U763" s="30"/>
      <c r="V763" s="30"/>
      <c r="W763" s="30"/>
      <c r="X763" s="30"/>
      <c r="Y763" s="30"/>
      <c r="Z763" s="30"/>
    </row>
    <row r="764">
      <c r="A764" s="10">
        <v>580.0</v>
      </c>
      <c r="B764" s="11" t="s">
        <v>120</v>
      </c>
      <c r="C764" s="9"/>
      <c r="D764" s="9"/>
      <c r="E764" s="9"/>
      <c r="F764" s="13" t="s">
        <v>114</v>
      </c>
      <c r="G764" s="9"/>
      <c r="H764" s="5" t="s">
        <v>122</v>
      </c>
      <c r="I764" s="74"/>
      <c r="J764" s="73"/>
      <c r="K764" s="9"/>
      <c r="L764" s="17"/>
      <c r="M764" s="9"/>
      <c r="N764" s="30"/>
      <c r="O764" s="30"/>
      <c r="P764" s="30"/>
      <c r="Q764" s="30"/>
      <c r="R764" s="30"/>
      <c r="S764" s="30"/>
      <c r="T764" s="30"/>
      <c r="U764" s="30"/>
      <c r="V764" s="30"/>
      <c r="W764" s="30"/>
      <c r="X764" s="30"/>
      <c r="Y764" s="30"/>
      <c r="Z764" s="30"/>
    </row>
    <row r="765">
      <c r="A765" s="10">
        <v>581.0</v>
      </c>
      <c r="B765" s="11" t="s">
        <v>120</v>
      </c>
      <c r="C765" s="9"/>
      <c r="D765" s="9"/>
      <c r="E765" s="9"/>
      <c r="F765" s="13" t="s">
        <v>114</v>
      </c>
      <c r="G765" s="9"/>
      <c r="H765" s="5" t="s">
        <v>122</v>
      </c>
      <c r="I765" s="74"/>
      <c r="J765" s="73"/>
      <c r="K765" s="9"/>
      <c r="L765" s="17"/>
      <c r="M765" s="9"/>
      <c r="N765" s="30"/>
      <c r="O765" s="30"/>
      <c r="P765" s="30"/>
      <c r="Q765" s="30"/>
      <c r="R765" s="30"/>
      <c r="S765" s="30"/>
      <c r="T765" s="30"/>
      <c r="U765" s="30"/>
      <c r="V765" s="30"/>
      <c r="W765" s="30"/>
      <c r="X765" s="30"/>
      <c r="Y765" s="30"/>
      <c r="Z765" s="30"/>
    </row>
    <row r="766">
      <c r="A766" s="10">
        <v>582.0</v>
      </c>
      <c r="B766" s="11" t="s">
        <v>120</v>
      </c>
      <c r="C766" s="9"/>
      <c r="D766" s="9"/>
      <c r="E766" s="9"/>
      <c r="F766" s="13" t="s">
        <v>114</v>
      </c>
      <c r="G766" s="9"/>
      <c r="H766" s="5" t="s">
        <v>122</v>
      </c>
      <c r="I766" s="74"/>
      <c r="J766" s="73"/>
      <c r="K766" s="9"/>
      <c r="L766" s="17"/>
      <c r="M766" s="9"/>
      <c r="N766" s="30"/>
      <c r="O766" s="30"/>
      <c r="P766" s="30"/>
      <c r="Q766" s="30"/>
      <c r="R766" s="30"/>
      <c r="S766" s="30"/>
      <c r="T766" s="30"/>
      <c r="U766" s="30"/>
      <c r="V766" s="30"/>
      <c r="W766" s="30"/>
      <c r="X766" s="30"/>
      <c r="Y766" s="30"/>
      <c r="Z766" s="30"/>
    </row>
    <row r="767">
      <c r="A767" s="10">
        <v>583.0</v>
      </c>
      <c r="B767" s="11" t="s">
        <v>120</v>
      </c>
      <c r="C767" s="9"/>
      <c r="D767" s="9"/>
      <c r="E767" s="9"/>
      <c r="F767" s="13" t="s">
        <v>114</v>
      </c>
      <c r="G767" s="9"/>
      <c r="H767" s="5" t="s">
        <v>122</v>
      </c>
      <c r="I767" s="74"/>
      <c r="J767" s="73"/>
      <c r="K767" s="9"/>
      <c r="L767" s="17"/>
      <c r="M767" s="9"/>
      <c r="N767" s="30"/>
      <c r="O767" s="30"/>
      <c r="P767" s="30"/>
      <c r="Q767" s="30"/>
      <c r="R767" s="30"/>
      <c r="S767" s="30"/>
      <c r="T767" s="30"/>
      <c r="U767" s="30"/>
      <c r="V767" s="30"/>
      <c r="W767" s="30"/>
      <c r="X767" s="30"/>
      <c r="Y767" s="30"/>
      <c r="Z767" s="30"/>
    </row>
    <row r="768">
      <c r="A768" s="10">
        <v>584.0</v>
      </c>
      <c r="B768" s="11" t="s">
        <v>17</v>
      </c>
      <c r="C768" s="9" t="s">
        <v>387</v>
      </c>
      <c r="D768" s="9" t="s">
        <v>1247</v>
      </c>
      <c r="E768" s="12" t="s">
        <v>1248</v>
      </c>
      <c r="F768" s="9"/>
      <c r="G768" s="13" t="s">
        <v>1249</v>
      </c>
      <c r="H768" s="14" t="s">
        <v>1249</v>
      </c>
      <c r="I768" s="74"/>
      <c r="J768" s="85"/>
      <c r="K768" s="9"/>
      <c r="L768" s="17"/>
      <c r="M768" s="9"/>
      <c r="N768" s="9"/>
      <c r="O768" s="30"/>
      <c r="P768" s="30"/>
      <c r="Q768" s="30"/>
      <c r="R768" s="30"/>
      <c r="S768" s="30"/>
      <c r="T768" s="30"/>
      <c r="U768" s="30"/>
      <c r="V768" s="30"/>
      <c r="W768" s="30"/>
      <c r="X768" s="30"/>
      <c r="Y768" s="30"/>
      <c r="Z768" s="30"/>
    </row>
    <row r="769">
      <c r="A769" s="10">
        <v>585.0</v>
      </c>
      <c r="B769" s="90" t="s">
        <v>17</v>
      </c>
      <c r="C769" s="82" t="s">
        <v>18</v>
      </c>
      <c r="D769" s="82" t="s">
        <v>438</v>
      </c>
      <c r="E769" s="94" t="s">
        <v>439</v>
      </c>
      <c r="F769" s="100"/>
      <c r="G769" s="82" t="s">
        <v>440</v>
      </c>
      <c r="H769" s="98" t="s">
        <v>440</v>
      </c>
      <c r="I769" s="74"/>
      <c r="J769" s="85"/>
      <c r="K769" s="9"/>
      <c r="L769" s="17"/>
      <c r="M769" s="9"/>
      <c r="N769" s="9"/>
      <c r="O769" s="30"/>
      <c r="P769" s="30"/>
      <c r="Q769" s="30"/>
      <c r="R769" s="30"/>
      <c r="S769" s="30"/>
      <c r="T769" s="30"/>
      <c r="U769" s="30"/>
      <c r="V769" s="30"/>
      <c r="W769" s="30"/>
      <c r="X769" s="30"/>
      <c r="Y769" s="30"/>
      <c r="Z769" s="30"/>
    </row>
    <row r="770">
      <c r="A770" s="10">
        <v>586.0</v>
      </c>
      <c r="B770" s="90" t="s">
        <v>17</v>
      </c>
      <c r="C770" s="82" t="s">
        <v>18</v>
      </c>
      <c r="D770" s="82" t="s">
        <v>438</v>
      </c>
      <c r="E770" s="94" t="s">
        <v>439</v>
      </c>
      <c r="F770" s="100"/>
      <c r="G770" s="82" t="s">
        <v>440</v>
      </c>
      <c r="H770" s="98" t="s">
        <v>440</v>
      </c>
      <c r="I770" s="74"/>
      <c r="J770" s="85"/>
      <c r="K770" s="9"/>
      <c r="L770" s="17"/>
      <c r="M770" s="9"/>
      <c r="N770" s="9"/>
      <c r="O770" s="30"/>
      <c r="P770" s="30"/>
      <c r="Q770" s="30"/>
      <c r="R770" s="30"/>
      <c r="S770" s="30"/>
      <c r="T770" s="30"/>
      <c r="U770" s="30"/>
      <c r="V770" s="30"/>
      <c r="W770" s="30"/>
      <c r="X770" s="30"/>
      <c r="Y770" s="30"/>
      <c r="Z770" s="30"/>
    </row>
    <row r="771">
      <c r="A771" s="10">
        <v>587.0</v>
      </c>
      <c r="B771" s="11" t="s">
        <v>120</v>
      </c>
      <c r="C771" s="9"/>
      <c r="D771" s="9"/>
      <c r="E771" s="9"/>
      <c r="F771" s="13" t="s">
        <v>114</v>
      </c>
      <c r="G771" s="9"/>
      <c r="H771" s="5" t="s">
        <v>122</v>
      </c>
      <c r="I771" s="74"/>
      <c r="J771" s="73"/>
      <c r="K771" s="9"/>
      <c r="L771" s="17"/>
      <c r="M771" s="9"/>
      <c r="N771" s="30"/>
      <c r="O771" s="30"/>
      <c r="P771" s="30"/>
      <c r="Q771" s="30"/>
      <c r="R771" s="30"/>
      <c r="S771" s="30"/>
      <c r="T771" s="30"/>
      <c r="U771" s="30"/>
      <c r="V771" s="30"/>
      <c r="W771" s="30"/>
      <c r="X771" s="30"/>
      <c r="Y771" s="30"/>
      <c r="Z771" s="30"/>
    </row>
    <row r="772">
      <c r="A772" s="10">
        <v>588.0</v>
      </c>
      <c r="B772" s="11" t="s">
        <v>120</v>
      </c>
      <c r="C772" s="9"/>
      <c r="D772" s="9"/>
      <c r="E772" s="9"/>
      <c r="F772" s="13" t="s">
        <v>114</v>
      </c>
      <c r="G772" s="9"/>
      <c r="H772" s="5" t="s">
        <v>122</v>
      </c>
      <c r="I772" s="74"/>
      <c r="J772" s="73"/>
      <c r="K772" s="9"/>
      <c r="L772" s="17"/>
      <c r="M772" s="9"/>
      <c r="N772" s="9"/>
      <c r="O772" s="30"/>
      <c r="P772" s="30"/>
      <c r="Q772" s="30"/>
      <c r="R772" s="30"/>
      <c r="S772" s="30"/>
      <c r="T772" s="30"/>
      <c r="U772" s="30"/>
      <c r="V772" s="30"/>
      <c r="W772" s="30"/>
      <c r="X772" s="30"/>
      <c r="Y772" s="30"/>
      <c r="Z772" s="30"/>
    </row>
    <row r="773">
      <c r="A773" s="10">
        <v>589.0</v>
      </c>
      <c r="B773" s="11" t="s">
        <v>120</v>
      </c>
      <c r="C773" s="9"/>
      <c r="D773" s="9"/>
      <c r="E773" s="9"/>
      <c r="F773" s="13" t="s">
        <v>114</v>
      </c>
      <c r="G773" s="9"/>
      <c r="H773" s="5" t="s">
        <v>122</v>
      </c>
      <c r="I773" s="74"/>
      <c r="J773" s="73"/>
      <c r="K773" s="9"/>
      <c r="L773" s="17"/>
      <c r="M773" s="9"/>
      <c r="N773" s="30"/>
      <c r="O773" s="30"/>
      <c r="P773" s="30"/>
      <c r="Q773" s="30"/>
      <c r="R773" s="30"/>
      <c r="S773" s="30"/>
      <c r="T773" s="30"/>
      <c r="U773" s="30"/>
      <c r="V773" s="30"/>
      <c r="W773" s="30"/>
      <c r="X773" s="30"/>
      <c r="Y773" s="30"/>
      <c r="Z773" s="30"/>
    </row>
    <row r="774">
      <c r="A774" s="10">
        <v>590.0</v>
      </c>
      <c r="B774" s="90" t="s">
        <v>17</v>
      </c>
      <c r="C774" s="82" t="s">
        <v>18</v>
      </c>
      <c r="D774" s="82" t="s">
        <v>438</v>
      </c>
      <c r="E774" s="94" t="s">
        <v>439</v>
      </c>
      <c r="F774" s="100"/>
      <c r="G774" s="82" t="s">
        <v>440</v>
      </c>
      <c r="H774" s="98" t="s">
        <v>440</v>
      </c>
      <c r="I774" s="74"/>
      <c r="J774" s="92"/>
      <c r="K774" s="9"/>
      <c r="L774" s="17"/>
      <c r="M774" s="9"/>
      <c r="N774" s="30"/>
      <c r="O774" s="30"/>
      <c r="P774" s="30"/>
      <c r="Q774" s="30"/>
      <c r="R774" s="30"/>
      <c r="S774" s="30"/>
      <c r="T774" s="30"/>
      <c r="U774" s="30"/>
      <c r="V774" s="30"/>
      <c r="W774" s="30"/>
      <c r="X774" s="30"/>
      <c r="Y774" s="30"/>
      <c r="Z774" s="30"/>
    </row>
    <row r="775">
      <c r="A775" s="10">
        <v>591.0</v>
      </c>
      <c r="B775" s="90" t="s">
        <v>17</v>
      </c>
      <c r="C775" s="82" t="s">
        <v>18</v>
      </c>
      <c r="D775" s="82" t="s">
        <v>438</v>
      </c>
      <c r="E775" s="94" t="s">
        <v>439</v>
      </c>
      <c r="F775" s="100"/>
      <c r="G775" s="82" t="s">
        <v>440</v>
      </c>
      <c r="H775" s="98" t="s">
        <v>440</v>
      </c>
      <c r="I775" s="74"/>
      <c r="J775" s="92"/>
      <c r="K775" s="9"/>
      <c r="L775" s="17"/>
      <c r="M775" s="9"/>
      <c r="N775" s="30"/>
      <c r="O775" s="30"/>
      <c r="P775" s="30"/>
      <c r="Q775" s="30"/>
      <c r="R775" s="30"/>
      <c r="S775" s="30"/>
      <c r="T775" s="30"/>
      <c r="U775" s="30"/>
      <c r="V775" s="30"/>
      <c r="W775" s="30"/>
      <c r="X775" s="30"/>
      <c r="Y775" s="30"/>
      <c r="Z775" s="30"/>
    </row>
    <row r="776">
      <c r="A776" s="10">
        <v>592.0</v>
      </c>
      <c r="B776" s="11" t="s">
        <v>120</v>
      </c>
      <c r="C776" s="9"/>
      <c r="D776" s="9"/>
      <c r="E776" s="9"/>
      <c r="F776" s="13" t="s">
        <v>114</v>
      </c>
      <c r="G776" s="9"/>
      <c r="H776" s="5" t="s">
        <v>122</v>
      </c>
      <c r="I776" s="74"/>
      <c r="J776" s="73"/>
      <c r="K776" s="9"/>
      <c r="L776" s="17"/>
      <c r="M776" s="9"/>
      <c r="N776" s="30"/>
      <c r="O776" s="30"/>
      <c r="P776" s="30"/>
      <c r="Q776" s="30"/>
      <c r="R776" s="30"/>
      <c r="S776" s="30"/>
      <c r="T776" s="30"/>
      <c r="U776" s="30"/>
      <c r="V776" s="30"/>
      <c r="W776" s="30"/>
      <c r="X776" s="30"/>
      <c r="Y776" s="30"/>
      <c r="Z776" s="30"/>
    </row>
    <row r="777">
      <c r="A777" s="10">
        <v>593.0</v>
      </c>
      <c r="B777" s="11" t="s">
        <v>120</v>
      </c>
      <c r="C777" s="30"/>
      <c r="D777" s="30"/>
      <c r="E777" s="30"/>
      <c r="F777" s="13" t="s">
        <v>114</v>
      </c>
      <c r="G777" s="9"/>
      <c r="H777" s="5" t="s">
        <v>122</v>
      </c>
      <c r="I777" s="74"/>
      <c r="J777" s="73"/>
      <c r="K777" s="9"/>
      <c r="L777" s="17"/>
      <c r="M777" s="9"/>
      <c r="N777" s="30"/>
      <c r="O777" s="30"/>
      <c r="P777" s="30"/>
      <c r="Q777" s="30"/>
      <c r="R777" s="30"/>
      <c r="S777" s="30"/>
      <c r="T777" s="30"/>
      <c r="U777" s="30"/>
      <c r="V777" s="30"/>
      <c r="W777" s="30"/>
      <c r="X777" s="30"/>
      <c r="Y777" s="30"/>
      <c r="Z777" s="30"/>
    </row>
    <row r="778">
      <c r="A778" s="10">
        <v>594.0</v>
      </c>
      <c r="B778" s="90" t="s">
        <v>17</v>
      </c>
      <c r="C778" s="82" t="s">
        <v>18</v>
      </c>
      <c r="D778" s="82" t="s">
        <v>438</v>
      </c>
      <c r="E778" s="94" t="s">
        <v>439</v>
      </c>
      <c r="F778" s="100"/>
      <c r="G778" s="82" t="s">
        <v>440</v>
      </c>
      <c r="H778" s="98" t="s">
        <v>440</v>
      </c>
      <c r="I778" s="74"/>
      <c r="J778" s="92"/>
      <c r="K778" s="9"/>
      <c r="L778" s="17"/>
      <c r="M778" s="9"/>
      <c r="N778" s="30"/>
      <c r="O778" s="30"/>
      <c r="P778" s="30"/>
      <c r="Q778" s="30"/>
      <c r="R778" s="30"/>
      <c r="S778" s="30"/>
      <c r="T778" s="30"/>
      <c r="U778" s="30"/>
      <c r="V778" s="30"/>
      <c r="W778" s="30"/>
      <c r="X778" s="30"/>
      <c r="Y778" s="30"/>
      <c r="Z778" s="30"/>
    </row>
    <row r="779">
      <c r="A779" s="10">
        <v>595.0</v>
      </c>
      <c r="B779" s="90" t="s">
        <v>17</v>
      </c>
      <c r="C779" s="82" t="s">
        <v>18</v>
      </c>
      <c r="D779" s="82" t="s">
        <v>438</v>
      </c>
      <c r="E779" s="94" t="s">
        <v>439</v>
      </c>
      <c r="F779" s="100"/>
      <c r="G779" s="82" t="s">
        <v>440</v>
      </c>
      <c r="H779" s="98" t="s">
        <v>440</v>
      </c>
      <c r="I779" s="74"/>
      <c r="J779" s="85"/>
      <c r="K779" s="9"/>
      <c r="L779" s="17"/>
      <c r="M779" s="9"/>
      <c r="N779" s="9"/>
      <c r="O779" s="30"/>
      <c r="P779" s="30"/>
      <c r="Q779" s="30"/>
      <c r="R779" s="30"/>
      <c r="S779" s="30"/>
      <c r="T779" s="30"/>
      <c r="U779" s="30"/>
      <c r="V779" s="30"/>
      <c r="W779" s="30"/>
      <c r="X779" s="30"/>
      <c r="Y779" s="30"/>
      <c r="Z779" s="30"/>
    </row>
    <row r="780">
      <c r="A780" s="10">
        <v>596.0</v>
      </c>
      <c r="B780" s="90" t="s">
        <v>17</v>
      </c>
      <c r="C780" s="82" t="s">
        <v>18</v>
      </c>
      <c r="D780" s="82" t="s">
        <v>438</v>
      </c>
      <c r="E780" s="94" t="s">
        <v>439</v>
      </c>
      <c r="F780" s="100"/>
      <c r="G780" s="82" t="s">
        <v>440</v>
      </c>
      <c r="H780" s="98" t="s">
        <v>440</v>
      </c>
      <c r="I780" s="74"/>
      <c r="J780" s="85"/>
      <c r="K780" s="9"/>
      <c r="L780" s="17"/>
      <c r="M780" s="9"/>
      <c r="N780" s="9"/>
      <c r="O780" s="30"/>
      <c r="P780" s="30"/>
      <c r="Q780" s="30"/>
      <c r="R780" s="30"/>
      <c r="S780" s="30"/>
      <c r="T780" s="30"/>
      <c r="U780" s="30"/>
      <c r="V780" s="30"/>
      <c r="W780" s="30"/>
      <c r="X780" s="30"/>
      <c r="Y780" s="30"/>
      <c r="Z780" s="30"/>
    </row>
    <row r="781">
      <c r="A781" s="10">
        <v>597.0</v>
      </c>
      <c r="B781" s="11" t="s">
        <v>120</v>
      </c>
      <c r="C781" s="30"/>
      <c r="D781" s="30"/>
      <c r="E781" s="30"/>
      <c r="F781" s="13" t="s">
        <v>114</v>
      </c>
      <c r="G781" s="9"/>
      <c r="H781" s="5" t="s">
        <v>122</v>
      </c>
      <c r="I781" s="74"/>
      <c r="J781" s="73"/>
      <c r="K781" s="9"/>
      <c r="L781" s="17"/>
      <c r="M781" s="9"/>
      <c r="N781" s="9"/>
      <c r="O781" s="30"/>
      <c r="P781" s="30"/>
      <c r="Q781" s="30"/>
      <c r="R781" s="30"/>
      <c r="S781" s="30"/>
      <c r="T781" s="30"/>
      <c r="U781" s="30"/>
      <c r="V781" s="30"/>
      <c r="W781" s="30"/>
      <c r="X781" s="30"/>
      <c r="Y781" s="30"/>
      <c r="Z781" s="30"/>
    </row>
    <row r="782">
      <c r="A782" s="10">
        <v>598.0</v>
      </c>
      <c r="B782" s="13" t="s">
        <v>125</v>
      </c>
      <c r="C782" s="10" t="s">
        <v>217</v>
      </c>
      <c r="D782" s="10" t="s">
        <v>1190</v>
      </c>
      <c r="E782" s="12" t="s">
        <v>1191</v>
      </c>
      <c r="F782" s="13"/>
      <c r="G782" s="10" t="s">
        <v>1192</v>
      </c>
      <c r="H782" s="5" t="s">
        <v>1192</v>
      </c>
      <c r="I782" s="74"/>
      <c r="J782" s="74"/>
      <c r="K782" s="9"/>
      <c r="L782" s="17"/>
      <c r="M782" s="9"/>
      <c r="N782" s="9"/>
      <c r="O782" s="30"/>
      <c r="P782" s="30"/>
      <c r="Q782" s="30"/>
      <c r="R782" s="30"/>
      <c r="S782" s="30"/>
      <c r="T782" s="30"/>
      <c r="U782" s="30"/>
      <c r="V782" s="30"/>
      <c r="W782" s="30"/>
      <c r="X782" s="30"/>
      <c r="Y782" s="30"/>
      <c r="Z782" s="30"/>
    </row>
    <row r="783">
      <c r="A783" s="10">
        <v>599.0</v>
      </c>
      <c r="B783" s="11" t="s">
        <v>120</v>
      </c>
      <c r="C783" s="30"/>
      <c r="D783" s="30"/>
      <c r="E783" s="30"/>
      <c r="F783" s="13" t="s">
        <v>114</v>
      </c>
      <c r="G783" s="9"/>
      <c r="H783" s="5" t="s">
        <v>122</v>
      </c>
      <c r="I783" s="74"/>
      <c r="J783" s="74"/>
      <c r="K783" s="13"/>
      <c r="L783" s="17"/>
      <c r="M783" s="9"/>
      <c r="N783" s="9"/>
      <c r="O783" s="30"/>
      <c r="P783" s="30"/>
      <c r="Q783" s="30"/>
      <c r="R783" s="30"/>
      <c r="S783" s="30"/>
      <c r="T783" s="30"/>
      <c r="U783" s="30"/>
      <c r="V783" s="30"/>
      <c r="W783" s="30"/>
      <c r="X783" s="30"/>
      <c r="Y783" s="30"/>
      <c r="Z783" s="30"/>
    </row>
    <row r="784">
      <c r="A784" s="10">
        <v>600.0</v>
      </c>
      <c r="B784" s="13" t="s">
        <v>125</v>
      </c>
      <c r="C784" s="10" t="s">
        <v>217</v>
      </c>
      <c r="D784" s="10" t="s">
        <v>1199</v>
      </c>
      <c r="E784" s="12" t="s">
        <v>1200</v>
      </c>
      <c r="F784" s="13"/>
      <c r="G784" s="10" t="s">
        <v>1201</v>
      </c>
      <c r="H784" s="5" t="s">
        <v>1201</v>
      </c>
      <c r="I784" s="74"/>
      <c r="J784" s="73"/>
      <c r="K784" s="9"/>
      <c r="L784" s="17"/>
      <c r="M784" s="9"/>
      <c r="N784" s="9"/>
      <c r="O784" s="30"/>
      <c r="P784" s="30"/>
      <c r="Q784" s="30"/>
      <c r="R784" s="30"/>
      <c r="S784" s="30"/>
      <c r="T784" s="30"/>
      <c r="U784" s="30"/>
      <c r="V784" s="30"/>
      <c r="W784" s="30"/>
      <c r="X784" s="30"/>
      <c r="Y784" s="30"/>
      <c r="Z784" s="30"/>
    </row>
    <row r="785">
      <c r="A785" s="10">
        <v>601.0</v>
      </c>
      <c r="B785" s="13" t="s">
        <v>125</v>
      </c>
      <c r="C785" s="10" t="s">
        <v>217</v>
      </c>
      <c r="D785" s="10" t="s">
        <v>1199</v>
      </c>
      <c r="E785" s="12" t="s">
        <v>1200</v>
      </c>
      <c r="F785" s="13"/>
      <c r="G785" s="10" t="s">
        <v>1201</v>
      </c>
      <c r="H785" s="5" t="s">
        <v>1201</v>
      </c>
      <c r="I785" s="74"/>
      <c r="J785" s="73"/>
      <c r="K785" s="9"/>
      <c r="L785" s="17"/>
      <c r="M785" s="9"/>
      <c r="N785" s="9"/>
      <c r="O785" s="30"/>
      <c r="P785" s="30"/>
      <c r="Q785" s="30"/>
      <c r="R785" s="30"/>
      <c r="S785" s="30"/>
      <c r="T785" s="30"/>
      <c r="U785" s="30"/>
      <c r="V785" s="30"/>
      <c r="W785" s="30"/>
      <c r="X785" s="30"/>
      <c r="Y785" s="30"/>
      <c r="Z785" s="30"/>
    </row>
    <row r="786">
      <c r="A786" s="10">
        <v>602.0</v>
      </c>
      <c r="B786" s="11" t="s">
        <v>17</v>
      </c>
      <c r="C786" s="9"/>
      <c r="D786" s="9"/>
      <c r="E786" s="9"/>
      <c r="F786" s="13" t="s">
        <v>114</v>
      </c>
      <c r="G786" s="9"/>
      <c r="H786" s="14"/>
      <c r="I786" s="74"/>
      <c r="J786" s="73"/>
      <c r="K786" s="9"/>
      <c r="L786" s="17"/>
      <c r="M786" s="9"/>
      <c r="N786" s="9"/>
      <c r="O786" s="30"/>
      <c r="P786" s="30"/>
      <c r="Q786" s="30"/>
      <c r="R786" s="30"/>
      <c r="S786" s="30"/>
      <c r="T786" s="30"/>
      <c r="U786" s="30"/>
      <c r="V786" s="30"/>
      <c r="W786" s="30"/>
      <c r="X786" s="30"/>
      <c r="Y786" s="30"/>
      <c r="Z786" s="30"/>
    </row>
    <row r="787">
      <c r="A787" s="10">
        <v>603.0</v>
      </c>
      <c r="B787" s="11" t="s">
        <v>17</v>
      </c>
      <c r="C787" s="9" t="s">
        <v>387</v>
      </c>
      <c r="D787" s="9" t="s">
        <v>848</v>
      </c>
      <c r="E787" s="12" t="s">
        <v>849</v>
      </c>
      <c r="F787" s="9"/>
      <c r="G787" s="13" t="s">
        <v>850</v>
      </c>
      <c r="H787" s="14" t="s">
        <v>850</v>
      </c>
      <c r="I787" s="74"/>
      <c r="J787" s="73"/>
      <c r="K787" s="9"/>
      <c r="L787" s="17"/>
      <c r="M787" s="9"/>
      <c r="N787" s="9"/>
      <c r="O787" s="30"/>
      <c r="P787" s="30"/>
      <c r="Q787" s="30"/>
      <c r="R787" s="30"/>
      <c r="S787" s="30"/>
      <c r="T787" s="30"/>
      <c r="U787" s="30"/>
      <c r="V787" s="30"/>
      <c r="W787" s="30"/>
      <c r="X787" s="30"/>
      <c r="Y787" s="30"/>
      <c r="Z787" s="30"/>
    </row>
    <row r="788">
      <c r="A788" s="10">
        <v>604.0</v>
      </c>
      <c r="B788" s="11" t="s">
        <v>17</v>
      </c>
      <c r="C788" s="9"/>
      <c r="D788" s="9"/>
      <c r="E788" s="30"/>
      <c r="F788" s="13" t="s">
        <v>114</v>
      </c>
      <c r="G788" s="9"/>
      <c r="H788" s="14"/>
      <c r="I788" s="74"/>
      <c r="J788" s="73"/>
      <c r="K788" s="9"/>
      <c r="L788" s="17"/>
      <c r="M788" s="9"/>
      <c r="N788" s="9"/>
      <c r="O788" s="30"/>
      <c r="P788" s="30"/>
      <c r="Q788" s="30"/>
      <c r="R788" s="30"/>
      <c r="S788" s="30"/>
      <c r="T788" s="30"/>
      <c r="U788" s="30"/>
      <c r="V788" s="30"/>
      <c r="W788" s="30"/>
      <c r="X788" s="30"/>
      <c r="Y788" s="30"/>
      <c r="Z788" s="30"/>
    </row>
    <row r="789">
      <c r="A789" s="10">
        <v>605.0</v>
      </c>
      <c r="B789" s="11" t="s">
        <v>17</v>
      </c>
      <c r="C789" s="9" t="s">
        <v>387</v>
      </c>
      <c r="D789" s="9" t="s">
        <v>1242</v>
      </c>
      <c r="E789" s="12" t="s">
        <v>1243</v>
      </c>
      <c r="F789" s="9"/>
      <c r="G789" s="13" t="s">
        <v>1244</v>
      </c>
      <c r="H789" s="14" t="s">
        <v>1244</v>
      </c>
      <c r="I789" s="74"/>
      <c r="J789" s="73"/>
      <c r="K789" s="9"/>
      <c r="L789" s="17"/>
      <c r="M789" s="9"/>
      <c r="N789" s="9"/>
      <c r="O789" s="30"/>
      <c r="P789" s="30"/>
      <c r="Q789" s="30"/>
      <c r="R789" s="30"/>
      <c r="S789" s="30"/>
      <c r="T789" s="30"/>
      <c r="U789" s="30"/>
      <c r="V789" s="30"/>
      <c r="W789" s="30"/>
      <c r="X789" s="30"/>
      <c r="Y789" s="30"/>
      <c r="Z789" s="30"/>
    </row>
    <row r="790">
      <c r="A790" s="10">
        <v>606.0</v>
      </c>
      <c r="B790" s="11" t="s">
        <v>17</v>
      </c>
      <c r="C790" s="9"/>
      <c r="D790" s="9"/>
      <c r="E790" s="9"/>
      <c r="F790" s="13" t="s">
        <v>114</v>
      </c>
      <c r="G790" s="9"/>
      <c r="H790" s="14"/>
      <c r="I790" s="74"/>
      <c r="J790" s="73"/>
      <c r="K790" s="9"/>
      <c r="L790" s="17"/>
      <c r="M790" s="9"/>
      <c r="N790" s="9"/>
      <c r="O790" s="30"/>
      <c r="P790" s="30"/>
      <c r="Q790" s="30"/>
      <c r="R790" s="30"/>
      <c r="S790" s="30"/>
      <c r="T790" s="30"/>
      <c r="U790" s="30"/>
      <c r="V790" s="30"/>
      <c r="W790" s="30"/>
      <c r="X790" s="30"/>
      <c r="Y790" s="30"/>
      <c r="Z790" s="30"/>
    </row>
    <row r="791">
      <c r="A791" s="10">
        <v>607.0</v>
      </c>
      <c r="B791" s="11" t="s">
        <v>120</v>
      </c>
      <c r="C791" s="30"/>
      <c r="D791" s="30"/>
      <c r="E791" s="30"/>
      <c r="F791" s="13" t="s">
        <v>114</v>
      </c>
      <c r="G791" s="9"/>
      <c r="H791" s="5" t="s">
        <v>122</v>
      </c>
      <c r="I791" s="74"/>
      <c r="J791" s="73"/>
      <c r="K791" s="9"/>
      <c r="L791" s="17"/>
      <c r="M791" s="9"/>
      <c r="N791" s="9"/>
      <c r="O791" s="30"/>
      <c r="P791" s="30"/>
      <c r="Q791" s="30"/>
      <c r="R791" s="30"/>
      <c r="S791" s="30"/>
      <c r="T791" s="30"/>
      <c r="U791" s="30"/>
      <c r="V791" s="30"/>
      <c r="W791" s="30"/>
      <c r="X791" s="30"/>
      <c r="Y791" s="30"/>
      <c r="Z791" s="30"/>
    </row>
    <row r="792">
      <c r="A792" s="10">
        <v>608.0</v>
      </c>
      <c r="B792" s="11" t="s">
        <v>120</v>
      </c>
      <c r="C792" s="30"/>
      <c r="D792" s="30"/>
      <c r="E792" s="30"/>
      <c r="F792" s="13" t="s">
        <v>114</v>
      </c>
      <c r="G792" s="9"/>
      <c r="H792" s="5" t="s">
        <v>122</v>
      </c>
      <c r="I792" s="74"/>
      <c r="J792" s="73"/>
      <c r="K792" s="9"/>
      <c r="L792" s="17"/>
      <c r="M792" s="9"/>
      <c r="N792" s="9"/>
      <c r="O792" s="30"/>
      <c r="P792" s="30"/>
      <c r="Q792" s="30"/>
      <c r="R792" s="30"/>
      <c r="S792" s="30"/>
      <c r="T792" s="30"/>
      <c r="U792" s="30"/>
      <c r="V792" s="30"/>
      <c r="W792" s="30"/>
      <c r="X792" s="30"/>
      <c r="Y792" s="30"/>
      <c r="Z792" s="30"/>
    </row>
    <row r="793">
      <c r="A793" s="10">
        <v>609.0</v>
      </c>
      <c r="B793" s="11" t="s">
        <v>120</v>
      </c>
      <c r="C793" s="30"/>
      <c r="D793" s="30"/>
      <c r="E793" s="30"/>
      <c r="F793" s="13" t="s">
        <v>114</v>
      </c>
      <c r="G793" s="9"/>
      <c r="H793" s="5" t="s">
        <v>122</v>
      </c>
      <c r="I793" s="74"/>
      <c r="J793" s="73"/>
      <c r="K793" s="9"/>
      <c r="L793" s="17"/>
      <c r="M793" s="9"/>
      <c r="N793" s="9"/>
      <c r="O793" s="30"/>
      <c r="P793" s="30"/>
      <c r="Q793" s="30"/>
      <c r="R793" s="30"/>
      <c r="S793" s="30"/>
      <c r="T793" s="30"/>
      <c r="U793" s="30"/>
      <c r="V793" s="30"/>
      <c r="W793" s="30"/>
      <c r="X793" s="30"/>
      <c r="Y793" s="30"/>
      <c r="Z793" s="30"/>
    </row>
    <row r="794">
      <c r="A794" s="10">
        <v>610.0</v>
      </c>
      <c r="B794" s="11" t="s">
        <v>17</v>
      </c>
      <c r="C794" s="9" t="s">
        <v>387</v>
      </c>
      <c r="D794" s="9" t="s">
        <v>557</v>
      </c>
      <c r="E794" s="12" t="s">
        <v>558</v>
      </c>
      <c r="F794" s="9"/>
      <c r="G794" s="13" t="s">
        <v>559</v>
      </c>
      <c r="H794" s="14" t="s">
        <v>559</v>
      </c>
      <c r="I794" s="74"/>
      <c r="J794" s="73"/>
      <c r="K794" s="9"/>
      <c r="L794" s="17"/>
      <c r="M794" s="9"/>
      <c r="N794" s="9"/>
      <c r="O794" s="30"/>
      <c r="P794" s="30"/>
      <c r="Q794" s="30"/>
      <c r="R794" s="30"/>
      <c r="S794" s="30"/>
      <c r="T794" s="30"/>
      <c r="U794" s="30"/>
      <c r="V794" s="30"/>
      <c r="W794" s="30"/>
      <c r="X794" s="30"/>
      <c r="Y794" s="30"/>
      <c r="Z794" s="30"/>
    </row>
    <row r="795">
      <c r="A795" s="10">
        <v>611.0</v>
      </c>
      <c r="B795" s="11" t="s">
        <v>17</v>
      </c>
      <c r="C795" s="9"/>
      <c r="D795" s="9"/>
      <c r="E795" s="9"/>
      <c r="F795" s="13" t="s">
        <v>114</v>
      </c>
      <c r="G795" s="9"/>
      <c r="H795" s="14"/>
      <c r="I795" s="74"/>
      <c r="J795" s="73"/>
      <c r="K795" s="9"/>
      <c r="L795" s="17"/>
      <c r="M795" s="9"/>
      <c r="N795" s="9"/>
      <c r="O795" s="30"/>
      <c r="P795" s="30"/>
      <c r="Q795" s="30"/>
      <c r="R795" s="30"/>
      <c r="S795" s="30"/>
      <c r="T795" s="30"/>
      <c r="U795" s="30"/>
      <c r="V795" s="30"/>
      <c r="W795" s="30"/>
      <c r="X795" s="30"/>
      <c r="Y795" s="30"/>
      <c r="Z795" s="30"/>
    </row>
    <row r="796">
      <c r="A796" s="10">
        <v>612.0</v>
      </c>
      <c r="B796" s="11" t="s">
        <v>17</v>
      </c>
      <c r="C796" s="9"/>
      <c r="D796" s="9"/>
      <c r="E796" s="9"/>
      <c r="F796" s="13" t="s">
        <v>114</v>
      </c>
      <c r="G796" s="9"/>
      <c r="H796" s="14"/>
      <c r="I796" s="74"/>
      <c r="J796" s="73"/>
      <c r="K796" s="9"/>
      <c r="L796" s="17"/>
      <c r="M796" s="9"/>
      <c r="N796" s="9"/>
      <c r="O796" s="30"/>
      <c r="P796" s="30"/>
      <c r="Q796" s="30"/>
      <c r="R796" s="30"/>
      <c r="S796" s="30"/>
      <c r="T796" s="30"/>
      <c r="U796" s="30"/>
      <c r="V796" s="30"/>
      <c r="W796" s="30"/>
      <c r="X796" s="30"/>
      <c r="Y796" s="30"/>
      <c r="Z796" s="30"/>
    </row>
    <row r="797">
      <c r="A797" s="10">
        <v>613.0</v>
      </c>
      <c r="B797" s="11" t="s">
        <v>17</v>
      </c>
      <c r="C797" s="9"/>
      <c r="D797" s="9"/>
      <c r="E797" s="9"/>
      <c r="F797" s="13" t="s">
        <v>114</v>
      </c>
      <c r="G797" s="9"/>
      <c r="H797" s="14"/>
      <c r="I797" s="74"/>
      <c r="J797" s="73"/>
      <c r="K797" s="9"/>
      <c r="L797" s="17"/>
      <c r="M797" s="9"/>
      <c r="N797" s="9"/>
      <c r="O797" s="30"/>
      <c r="P797" s="30"/>
      <c r="Q797" s="30"/>
      <c r="R797" s="30"/>
      <c r="S797" s="30"/>
      <c r="T797" s="30"/>
      <c r="U797" s="30"/>
      <c r="V797" s="30"/>
      <c r="W797" s="30"/>
      <c r="X797" s="30"/>
      <c r="Y797" s="30"/>
      <c r="Z797" s="30"/>
    </row>
    <row r="798">
      <c r="A798" s="10">
        <v>614.0</v>
      </c>
      <c r="B798" s="11" t="s">
        <v>17</v>
      </c>
      <c r="C798" s="9"/>
      <c r="D798" s="9"/>
      <c r="E798" s="9"/>
      <c r="F798" s="13" t="s">
        <v>114</v>
      </c>
      <c r="G798" s="9"/>
      <c r="H798" s="14"/>
      <c r="I798" s="74"/>
      <c r="J798" s="73"/>
      <c r="K798" s="9"/>
      <c r="L798" s="17"/>
      <c r="M798" s="9"/>
      <c r="N798" s="9"/>
      <c r="O798" s="30"/>
      <c r="P798" s="30"/>
      <c r="Q798" s="30"/>
      <c r="R798" s="30"/>
      <c r="S798" s="30"/>
      <c r="T798" s="30"/>
      <c r="U798" s="30"/>
      <c r="V798" s="30"/>
      <c r="W798" s="30"/>
      <c r="X798" s="30"/>
      <c r="Y798" s="30"/>
      <c r="Z798" s="30"/>
    </row>
    <row r="799">
      <c r="A799" s="10">
        <v>615.0</v>
      </c>
      <c r="B799" s="11" t="s">
        <v>17</v>
      </c>
      <c r="C799" s="9"/>
      <c r="D799" s="9"/>
      <c r="E799" s="9"/>
      <c r="F799" s="13" t="s">
        <v>114</v>
      </c>
      <c r="G799" s="9"/>
      <c r="H799" s="14"/>
      <c r="I799" s="74"/>
      <c r="J799" s="73"/>
      <c r="K799" s="9"/>
      <c r="L799" s="17"/>
      <c r="M799" s="9"/>
      <c r="N799" s="9"/>
      <c r="O799" s="30"/>
      <c r="P799" s="30"/>
      <c r="Q799" s="30"/>
      <c r="R799" s="30"/>
      <c r="S799" s="30"/>
      <c r="T799" s="30"/>
      <c r="U799" s="30"/>
      <c r="V799" s="30"/>
      <c r="W799" s="30"/>
      <c r="X799" s="30"/>
      <c r="Y799" s="30"/>
      <c r="Z799" s="30"/>
    </row>
    <row r="800">
      <c r="A800" s="10">
        <v>616.0</v>
      </c>
      <c r="B800" s="11" t="s">
        <v>17</v>
      </c>
      <c r="C800" s="9"/>
      <c r="D800" s="9"/>
      <c r="E800" s="30"/>
      <c r="F800" s="13" t="s">
        <v>114</v>
      </c>
      <c r="G800" s="9"/>
      <c r="H800" s="14" t="s">
        <v>566</v>
      </c>
      <c r="I800" s="74"/>
      <c r="J800" s="73"/>
      <c r="K800" s="9"/>
      <c r="L800" s="17"/>
      <c r="M800" s="9"/>
      <c r="N800" s="9"/>
      <c r="O800" s="30"/>
      <c r="P800" s="30"/>
      <c r="Q800" s="30"/>
      <c r="R800" s="30"/>
      <c r="S800" s="30"/>
      <c r="T800" s="30"/>
      <c r="U800" s="30"/>
      <c r="V800" s="30"/>
      <c r="W800" s="30"/>
      <c r="X800" s="30"/>
      <c r="Y800" s="30"/>
      <c r="Z800" s="30"/>
    </row>
    <row r="801">
      <c r="A801" s="10">
        <v>617.0</v>
      </c>
      <c r="B801" s="13" t="s">
        <v>125</v>
      </c>
      <c r="C801" s="10" t="s">
        <v>465</v>
      </c>
      <c r="D801" s="10" t="s">
        <v>466</v>
      </c>
      <c r="E801" s="21" t="s">
        <v>467</v>
      </c>
      <c r="F801" s="13"/>
      <c r="G801" s="13" t="s">
        <v>468</v>
      </c>
      <c r="H801" s="14" t="s">
        <v>468</v>
      </c>
      <c r="I801" s="74"/>
      <c r="J801" s="73"/>
      <c r="K801" s="9"/>
      <c r="L801" s="17"/>
      <c r="M801" s="9"/>
      <c r="N801" s="30"/>
      <c r="O801" s="30"/>
      <c r="P801" s="30"/>
      <c r="Q801" s="30"/>
      <c r="R801" s="30"/>
      <c r="S801" s="30"/>
      <c r="T801" s="30"/>
      <c r="U801" s="30"/>
      <c r="V801" s="30"/>
      <c r="W801" s="30"/>
      <c r="X801" s="30"/>
      <c r="Y801" s="30"/>
      <c r="Z801" s="30"/>
    </row>
    <row r="802">
      <c r="A802" s="10">
        <v>618.0</v>
      </c>
      <c r="B802" s="11" t="s">
        <v>17</v>
      </c>
      <c r="C802" s="10" t="s">
        <v>959</v>
      </c>
      <c r="D802" s="10" t="s">
        <v>1450</v>
      </c>
      <c r="E802" s="12" t="s">
        <v>1451</v>
      </c>
      <c r="F802" s="9"/>
      <c r="G802" s="9" t="s">
        <v>1452</v>
      </c>
      <c r="H802" s="5" t="s">
        <v>1452</v>
      </c>
      <c r="I802" s="74"/>
      <c r="J802" s="73"/>
      <c r="K802" s="9"/>
      <c r="L802" s="17"/>
      <c r="M802" s="9"/>
      <c r="N802" s="9"/>
      <c r="O802" s="30"/>
      <c r="P802" s="30"/>
      <c r="Q802" s="30"/>
      <c r="R802" s="30"/>
      <c r="S802" s="30"/>
      <c r="T802" s="30"/>
      <c r="U802" s="30"/>
      <c r="V802" s="30"/>
      <c r="W802" s="30"/>
      <c r="X802" s="30"/>
      <c r="Y802" s="30"/>
      <c r="Z802" s="30"/>
    </row>
    <row r="803">
      <c r="A803" s="10">
        <v>619.0</v>
      </c>
      <c r="B803" s="11" t="s">
        <v>17</v>
      </c>
      <c r="C803" s="9"/>
      <c r="D803" s="9"/>
      <c r="E803" s="30"/>
      <c r="F803" s="13" t="s">
        <v>114</v>
      </c>
      <c r="G803" s="9"/>
      <c r="H803" s="14"/>
      <c r="I803" s="74"/>
      <c r="J803" s="73"/>
      <c r="K803" s="9"/>
      <c r="L803" s="17"/>
      <c r="M803" s="19"/>
      <c r="N803" s="9"/>
      <c r="O803" s="30"/>
      <c r="P803" s="30"/>
      <c r="Q803" s="30"/>
      <c r="R803" s="30"/>
      <c r="S803" s="30"/>
      <c r="T803" s="30"/>
      <c r="U803" s="30"/>
      <c r="V803" s="30"/>
      <c r="W803" s="30"/>
      <c r="X803" s="30"/>
      <c r="Y803" s="30"/>
      <c r="Z803" s="30"/>
    </row>
    <row r="804">
      <c r="A804" s="10">
        <v>620.0</v>
      </c>
      <c r="B804" s="11" t="s">
        <v>75</v>
      </c>
      <c r="C804" s="9"/>
      <c r="D804" s="9"/>
      <c r="E804" s="9"/>
      <c r="F804" s="13" t="s">
        <v>114</v>
      </c>
      <c r="G804" s="9"/>
      <c r="H804" s="14" t="s">
        <v>115</v>
      </c>
      <c r="I804" s="74"/>
      <c r="J804" s="73"/>
      <c r="K804" s="9"/>
      <c r="L804" s="17"/>
      <c r="M804" s="9"/>
      <c r="N804" s="9"/>
      <c r="O804" s="30"/>
      <c r="P804" s="30"/>
      <c r="Q804" s="30"/>
      <c r="R804" s="30"/>
      <c r="S804" s="30"/>
      <c r="T804" s="30"/>
      <c r="U804" s="30"/>
      <c r="V804" s="30"/>
      <c r="W804" s="30"/>
      <c r="X804" s="30"/>
      <c r="Y804" s="30"/>
      <c r="Z804" s="30"/>
    </row>
    <row r="805">
      <c r="A805" s="10">
        <v>621.0</v>
      </c>
      <c r="B805" s="11" t="s">
        <v>75</v>
      </c>
      <c r="C805" s="9"/>
      <c r="D805" s="9"/>
      <c r="E805" s="9"/>
      <c r="F805" s="13" t="s">
        <v>114</v>
      </c>
      <c r="G805" s="9"/>
      <c r="H805" s="14" t="s">
        <v>115</v>
      </c>
      <c r="I805" s="74"/>
      <c r="J805" s="73"/>
      <c r="K805" s="9"/>
      <c r="L805" s="17"/>
      <c r="M805" s="9"/>
      <c r="N805" s="9"/>
      <c r="O805" s="30"/>
      <c r="P805" s="30"/>
      <c r="Q805" s="30"/>
      <c r="R805" s="30"/>
      <c r="S805" s="30"/>
      <c r="T805" s="30"/>
      <c r="U805" s="30"/>
      <c r="V805" s="30"/>
      <c r="W805" s="30"/>
      <c r="X805" s="30"/>
      <c r="Y805" s="30"/>
      <c r="Z805" s="30"/>
    </row>
    <row r="806">
      <c r="A806" s="10">
        <v>622.0</v>
      </c>
      <c r="B806" s="11" t="s">
        <v>125</v>
      </c>
      <c r="C806" s="10" t="s">
        <v>425</v>
      </c>
      <c r="D806" s="10" t="s">
        <v>426</v>
      </c>
      <c r="E806" s="21" t="s">
        <v>427</v>
      </c>
      <c r="F806" s="13"/>
      <c r="G806" s="13" t="s">
        <v>428</v>
      </c>
      <c r="H806" s="14" t="s">
        <v>428</v>
      </c>
      <c r="I806" s="74"/>
      <c r="J806" s="73"/>
      <c r="K806" s="9"/>
      <c r="L806" s="17"/>
      <c r="M806" s="9"/>
      <c r="N806" s="30"/>
      <c r="O806" s="30"/>
      <c r="P806" s="30"/>
      <c r="Q806" s="30"/>
      <c r="R806" s="30"/>
      <c r="S806" s="30"/>
      <c r="T806" s="30"/>
      <c r="U806" s="30"/>
      <c r="V806" s="30"/>
      <c r="W806" s="30"/>
      <c r="X806" s="30"/>
      <c r="Y806" s="30"/>
      <c r="Z806" s="30"/>
    </row>
    <row r="807">
      <c r="A807" s="10">
        <v>623.0</v>
      </c>
      <c r="B807" s="11" t="s">
        <v>17</v>
      </c>
      <c r="C807" s="10" t="s">
        <v>959</v>
      </c>
      <c r="D807" s="10" t="s">
        <v>1450</v>
      </c>
      <c r="E807" s="12" t="s">
        <v>1451</v>
      </c>
      <c r="F807" s="9"/>
      <c r="G807" s="9" t="s">
        <v>1452</v>
      </c>
      <c r="H807" s="5" t="s">
        <v>1452</v>
      </c>
      <c r="I807" s="74"/>
      <c r="J807" s="73"/>
      <c r="K807" s="9"/>
      <c r="L807" s="17"/>
      <c r="M807" s="9"/>
      <c r="N807" s="30"/>
      <c r="O807" s="30"/>
      <c r="P807" s="30"/>
      <c r="Q807" s="30"/>
      <c r="R807" s="30"/>
      <c r="S807" s="30"/>
      <c r="T807" s="30"/>
      <c r="U807" s="30"/>
      <c r="V807" s="30"/>
      <c r="W807" s="30"/>
      <c r="X807" s="30"/>
      <c r="Y807" s="30"/>
      <c r="Z807" s="30"/>
    </row>
    <row r="808">
      <c r="A808" s="10">
        <v>878.0</v>
      </c>
      <c r="B808" s="13" t="s">
        <v>125</v>
      </c>
      <c r="C808" s="10" t="s">
        <v>1483</v>
      </c>
      <c r="D808" s="10" t="s">
        <v>1512</v>
      </c>
      <c r="E808" s="21" t="s">
        <v>1513</v>
      </c>
      <c r="F808" s="13" t="s">
        <v>114</v>
      </c>
      <c r="G808" s="13" t="s">
        <v>1760</v>
      </c>
      <c r="H808" s="14" t="s">
        <v>1760</v>
      </c>
      <c r="I808" s="30"/>
      <c r="J808" s="30"/>
      <c r="K808" s="30"/>
      <c r="L808" s="17"/>
      <c r="M808" s="30"/>
      <c r="N808" s="30"/>
      <c r="O808" s="30"/>
      <c r="P808" s="30"/>
      <c r="Q808" s="30"/>
      <c r="R808" s="30"/>
      <c r="S808" s="30"/>
      <c r="T808" s="30"/>
      <c r="U808" s="30"/>
      <c r="V808" s="30"/>
      <c r="W808" s="30"/>
      <c r="X808" s="30"/>
      <c r="Y808" s="30"/>
      <c r="Z808" s="30"/>
    </row>
    <row r="809">
      <c r="A809" s="10">
        <v>879.0</v>
      </c>
      <c r="B809" s="13" t="s">
        <v>125</v>
      </c>
      <c r="C809" s="10" t="s">
        <v>1483</v>
      </c>
      <c r="D809" s="10" t="s">
        <v>1520</v>
      </c>
      <c r="E809" s="21" t="s">
        <v>1521</v>
      </c>
      <c r="F809" s="13" t="s">
        <v>114</v>
      </c>
      <c r="G809" s="13" t="s">
        <v>1764</v>
      </c>
      <c r="H809" s="14" t="s">
        <v>1764</v>
      </c>
      <c r="I809" s="30"/>
      <c r="J809" s="30"/>
      <c r="K809" s="30"/>
      <c r="L809" s="17"/>
      <c r="M809" s="30"/>
      <c r="N809" s="30"/>
      <c r="O809" s="30"/>
      <c r="P809" s="30"/>
      <c r="Q809" s="30"/>
      <c r="R809" s="30"/>
      <c r="S809" s="30"/>
      <c r="T809" s="30"/>
      <c r="U809" s="30"/>
      <c r="V809" s="30"/>
      <c r="W809" s="30"/>
      <c r="X809" s="30"/>
      <c r="Y809" s="30"/>
      <c r="Z809" s="30"/>
    </row>
    <row r="810">
      <c r="A810" s="10">
        <v>880.0</v>
      </c>
      <c r="B810" s="13" t="s">
        <v>125</v>
      </c>
      <c r="C810" s="10" t="s">
        <v>1483</v>
      </c>
      <c r="D810" s="10" t="s">
        <v>1525</v>
      </c>
      <c r="E810" s="21" t="s">
        <v>1526</v>
      </c>
      <c r="F810" s="13" t="s">
        <v>114</v>
      </c>
      <c r="G810" s="13" t="s">
        <v>1768</v>
      </c>
      <c r="H810" s="14" t="s">
        <v>1768</v>
      </c>
      <c r="I810" s="30"/>
      <c r="J810" s="30"/>
      <c r="K810" s="30"/>
      <c r="L810" s="17"/>
      <c r="M810" s="30"/>
      <c r="N810" s="30"/>
      <c r="O810" s="30"/>
      <c r="P810" s="30"/>
      <c r="Q810" s="30"/>
      <c r="R810" s="30"/>
      <c r="S810" s="30"/>
      <c r="T810" s="30"/>
      <c r="U810" s="30"/>
      <c r="V810" s="30"/>
      <c r="W810" s="30"/>
      <c r="X810" s="30"/>
      <c r="Y810" s="30"/>
      <c r="Z810" s="30"/>
    </row>
    <row r="811">
      <c r="A811" s="10">
        <v>881.0</v>
      </c>
      <c r="B811" s="13" t="s">
        <v>125</v>
      </c>
      <c r="C811" s="10" t="s">
        <v>1483</v>
      </c>
      <c r="D811" s="10" t="s">
        <v>1496</v>
      </c>
      <c r="E811" s="21" t="s">
        <v>1497</v>
      </c>
      <c r="F811" s="13"/>
      <c r="G811" s="13" t="s">
        <v>1498</v>
      </c>
      <c r="H811" s="14" t="s">
        <v>1498</v>
      </c>
      <c r="I811" s="30"/>
      <c r="J811" s="30"/>
      <c r="K811" s="30"/>
      <c r="L811" s="17"/>
      <c r="M811" s="30"/>
      <c r="N811" s="30"/>
      <c r="O811" s="30"/>
      <c r="P811" s="30"/>
      <c r="Q811" s="30"/>
      <c r="R811" s="30"/>
      <c r="S811" s="30"/>
      <c r="T811" s="30"/>
      <c r="U811" s="30"/>
      <c r="V811" s="30"/>
      <c r="W811" s="30"/>
      <c r="X811" s="30"/>
      <c r="Y811" s="30"/>
      <c r="Z811" s="30"/>
    </row>
    <row r="812">
      <c r="A812" s="10">
        <v>882.0</v>
      </c>
      <c r="B812" s="13" t="s">
        <v>125</v>
      </c>
      <c r="C812" s="10" t="s">
        <v>1483</v>
      </c>
      <c r="D812" s="10" t="s">
        <v>1533</v>
      </c>
      <c r="E812" s="21" t="s">
        <v>1534</v>
      </c>
      <c r="F812" s="13" t="s">
        <v>114</v>
      </c>
      <c r="G812" s="13" t="s">
        <v>1774</v>
      </c>
      <c r="H812" s="31" t="s">
        <v>1774</v>
      </c>
      <c r="I812" s="9"/>
      <c r="J812" s="9"/>
      <c r="K812" s="9"/>
      <c r="L812" s="17"/>
      <c r="M812" s="9"/>
      <c r="N812" s="9"/>
      <c r="O812" s="30"/>
      <c r="P812" s="30"/>
      <c r="Q812" s="30"/>
      <c r="R812" s="30"/>
      <c r="S812" s="30"/>
      <c r="T812" s="30"/>
      <c r="U812" s="30"/>
      <c r="V812" s="30"/>
      <c r="W812" s="30"/>
      <c r="X812" s="30"/>
      <c r="Y812" s="30"/>
      <c r="Z812" s="30"/>
    </row>
    <row r="813">
      <c r="A813" s="10">
        <v>883.0</v>
      </c>
      <c r="B813" s="13" t="s">
        <v>125</v>
      </c>
      <c r="C813" s="10" t="s">
        <v>1483</v>
      </c>
      <c r="D813" s="10" t="s">
        <v>1537</v>
      </c>
      <c r="E813" s="21" t="s">
        <v>1538</v>
      </c>
      <c r="F813" s="13" t="s">
        <v>114</v>
      </c>
      <c r="G813" s="13" t="s">
        <v>1778</v>
      </c>
      <c r="H813" s="31" t="s">
        <v>1778</v>
      </c>
      <c r="I813" s="9"/>
      <c r="J813" s="9"/>
      <c r="K813" s="9"/>
      <c r="L813" s="17"/>
      <c r="M813" s="9"/>
      <c r="N813" s="9"/>
      <c r="O813" s="30"/>
      <c r="P813" s="30"/>
      <c r="Q813" s="30"/>
      <c r="R813" s="30"/>
      <c r="S813" s="30"/>
      <c r="T813" s="30"/>
      <c r="U813" s="30"/>
      <c r="V813" s="30"/>
      <c r="W813" s="30"/>
      <c r="X813" s="30"/>
      <c r="Y813" s="30"/>
      <c r="Z813" s="30"/>
    </row>
    <row r="814">
      <c r="A814" s="10">
        <v>884.0</v>
      </c>
      <c r="B814" s="13" t="s">
        <v>125</v>
      </c>
      <c r="C814" s="10" t="s">
        <v>1483</v>
      </c>
      <c r="D814" s="10" t="s">
        <v>1543</v>
      </c>
      <c r="E814" s="21" t="s">
        <v>1544</v>
      </c>
      <c r="F814" s="13" t="s">
        <v>114</v>
      </c>
      <c r="G814" s="13" t="s">
        <v>1780</v>
      </c>
      <c r="H814" s="31" t="s">
        <v>1780</v>
      </c>
      <c r="I814" s="9"/>
      <c r="J814" s="9"/>
      <c r="K814" s="9"/>
      <c r="L814" s="17"/>
      <c r="M814" s="9"/>
      <c r="N814" s="9"/>
      <c r="O814" s="30"/>
      <c r="P814" s="30"/>
      <c r="Q814" s="30"/>
      <c r="R814" s="30"/>
      <c r="S814" s="30"/>
      <c r="T814" s="30"/>
      <c r="U814" s="30"/>
      <c r="V814" s="30"/>
      <c r="W814" s="30"/>
      <c r="X814" s="30"/>
      <c r="Y814" s="30"/>
      <c r="Z814" s="30"/>
    </row>
    <row r="815">
      <c r="A815" s="10">
        <v>885.0</v>
      </c>
      <c r="B815" s="13" t="s">
        <v>125</v>
      </c>
      <c r="C815" s="10" t="s">
        <v>1483</v>
      </c>
      <c r="D815" s="10" t="s">
        <v>1484</v>
      </c>
      <c r="E815" s="21" t="s">
        <v>1485</v>
      </c>
      <c r="F815" s="13"/>
      <c r="G815" s="13" t="s">
        <v>1486</v>
      </c>
      <c r="H815" s="31" t="s">
        <v>1486</v>
      </c>
      <c r="I815" s="9"/>
      <c r="J815" s="9"/>
      <c r="K815" s="9"/>
      <c r="L815" s="17"/>
      <c r="M815" s="9"/>
      <c r="N815" s="9"/>
      <c r="O815" s="30"/>
      <c r="P815" s="30"/>
      <c r="Q815" s="30"/>
      <c r="R815" s="30"/>
      <c r="S815" s="30"/>
      <c r="T815" s="30"/>
      <c r="U815" s="30"/>
      <c r="V815" s="30"/>
      <c r="W815" s="30"/>
      <c r="X815" s="30"/>
      <c r="Y815" s="30"/>
      <c r="Z815" s="30"/>
    </row>
    <row r="816">
      <c r="A816" s="10">
        <v>886.0</v>
      </c>
      <c r="B816" s="13" t="s">
        <v>125</v>
      </c>
      <c r="C816" s="10" t="s">
        <v>444</v>
      </c>
      <c r="D816" s="10" t="s">
        <v>1784</v>
      </c>
      <c r="E816" s="21" t="s">
        <v>1785</v>
      </c>
      <c r="F816" s="13" t="s">
        <v>114</v>
      </c>
      <c r="G816" s="13" t="s">
        <v>1786</v>
      </c>
      <c r="H816" s="31" t="s">
        <v>1786</v>
      </c>
      <c r="I816" s="9"/>
      <c r="J816" s="9"/>
      <c r="K816" s="9"/>
      <c r="L816" s="17"/>
      <c r="M816" s="9"/>
      <c r="N816" s="9"/>
      <c r="O816" s="30"/>
      <c r="P816" s="30"/>
      <c r="Q816" s="30"/>
      <c r="R816" s="30"/>
      <c r="S816" s="30"/>
      <c r="T816" s="30"/>
      <c r="U816" s="30"/>
      <c r="V816" s="30"/>
      <c r="W816" s="30"/>
      <c r="X816" s="30"/>
      <c r="Y816" s="30"/>
      <c r="Z816" s="30"/>
    </row>
    <row r="817">
      <c r="A817" s="10">
        <v>887.0</v>
      </c>
      <c r="B817" s="13" t="s">
        <v>125</v>
      </c>
      <c r="C817" s="10" t="s">
        <v>444</v>
      </c>
      <c r="D817" s="10" t="s">
        <v>1788</v>
      </c>
      <c r="E817" s="21" t="s">
        <v>1789</v>
      </c>
      <c r="F817" s="13" t="s">
        <v>114</v>
      </c>
      <c r="G817" s="13" t="s">
        <v>1791</v>
      </c>
      <c r="H817" s="31" t="s">
        <v>1791</v>
      </c>
      <c r="I817" s="9"/>
      <c r="J817" s="9"/>
      <c r="K817" s="9"/>
      <c r="L817" s="17"/>
      <c r="M817" s="9"/>
      <c r="N817" s="9"/>
      <c r="O817" s="30"/>
      <c r="P817" s="30"/>
      <c r="Q817" s="30"/>
      <c r="R817" s="30"/>
      <c r="S817" s="30"/>
      <c r="T817" s="30"/>
      <c r="U817" s="30"/>
      <c r="V817" s="30"/>
      <c r="W817" s="30"/>
      <c r="X817" s="30"/>
      <c r="Y817" s="30"/>
      <c r="Z817" s="30"/>
    </row>
    <row r="818">
      <c r="A818" s="10">
        <v>888.0</v>
      </c>
      <c r="B818" s="13" t="s">
        <v>125</v>
      </c>
      <c r="C818" s="10" t="s">
        <v>444</v>
      </c>
      <c r="D818" s="10" t="s">
        <v>1795</v>
      </c>
      <c r="E818" s="21" t="s">
        <v>1797</v>
      </c>
      <c r="F818" s="13" t="s">
        <v>114</v>
      </c>
      <c r="G818" s="13" t="s">
        <v>1799</v>
      </c>
      <c r="H818" s="31" t="s">
        <v>1799</v>
      </c>
      <c r="I818" s="9"/>
      <c r="J818" s="9"/>
      <c r="K818" s="9"/>
      <c r="L818" s="17"/>
      <c r="M818" s="9"/>
      <c r="N818" s="9"/>
      <c r="O818" s="30"/>
      <c r="P818" s="30"/>
      <c r="Q818" s="30"/>
      <c r="R818" s="30"/>
      <c r="S818" s="30"/>
      <c r="T818" s="30"/>
      <c r="U818" s="30"/>
      <c r="V818" s="30"/>
      <c r="W818" s="30"/>
      <c r="X818" s="30"/>
      <c r="Y818" s="30"/>
      <c r="Z818" s="30"/>
    </row>
    <row r="819">
      <c r="A819" s="10">
        <v>889.0</v>
      </c>
      <c r="B819" s="13" t="s">
        <v>125</v>
      </c>
      <c r="C819" s="10" t="s">
        <v>444</v>
      </c>
      <c r="D819" s="10" t="s">
        <v>445</v>
      </c>
      <c r="E819" s="21" t="s">
        <v>446</v>
      </c>
      <c r="F819" s="13"/>
      <c r="G819" s="13" t="s">
        <v>447</v>
      </c>
      <c r="H819" s="31" t="s">
        <v>447</v>
      </c>
      <c r="I819" s="9"/>
      <c r="J819" s="9"/>
      <c r="K819" s="9"/>
      <c r="L819" s="17"/>
      <c r="M819" s="9"/>
      <c r="N819" s="9"/>
      <c r="O819" s="30"/>
      <c r="P819" s="30"/>
      <c r="Q819" s="30"/>
      <c r="R819" s="30"/>
      <c r="S819" s="30"/>
      <c r="T819" s="30"/>
      <c r="U819" s="30"/>
      <c r="V819" s="30"/>
      <c r="W819" s="30"/>
      <c r="X819" s="30"/>
      <c r="Y819" s="30"/>
      <c r="Z819" s="30"/>
    </row>
    <row r="820">
      <c r="A820" s="10">
        <v>890.0</v>
      </c>
      <c r="B820" s="13" t="s">
        <v>125</v>
      </c>
      <c r="C820" s="10" t="s">
        <v>444</v>
      </c>
      <c r="D820" s="10" t="s">
        <v>1803</v>
      </c>
      <c r="E820" s="21" t="s">
        <v>1804</v>
      </c>
      <c r="F820" s="13" t="s">
        <v>114</v>
      </c>
      <c r="G820" s="13" t="s">
        <v>1806</v>
      </c>
      <c r="H820" s="31" t="s">
        <v>1806</v>
      </c>
      <c r="I820" s="9"/>
      <c r="J820" s="9"/>
      <c r="K820" s="9"/>
      <c r="L820" s="17"/>
      <c r="M820" s="9"/>
      <c r="N820" s="9"/>
      <c r="O820" s="30"/>
      <c r="P820" s="30"/>
      <c r="Q820" s="30"/>
      <c r="R820" s="30"/>
      <c r="S820" s="30"/>
      <c r="T820" s="30"/>
      <c r="U820" s="30"/>
      <c r="V820" s="30"/>
      <c r="W820" s="30"/>
      <c r="X820" s="30"/>
      <c r="Y820" s="30"/>
      <c r="Z820" s="30"/>
    </row>
    <row r="821">
      <c r="A821" s="10">
        <v>891.0</v>
      </c>
      <c r="B821" s="13" t="s">
        <v>125</v>
      </c>
      <c r="C821" s="10" t="s">
        <v>140</v>
      </c>
      <c r="D821" s="10" t="s">
        <v>1808</v>
      </c>
      <c r="E821" s="21" t="s">
        <v>1809</v>
      </c>
      <c r="F821" s="13" t="s">
        <v>114</v>
      </c>
      <c r="G821" s="13" t="s">
        <v>1810</v>
      </c>
      <c r="H821" s="31" t="s">
        <v>1810</v>
      </c>
      <c r="I821" s="9"/>
      <c r="J821" s="9"/>
      <c r="K821" s="9"/>
      <c r="L821" s="17"/>
      <c r="M821" s="9"/>
      <c r="N821" s="9"/>
      <c r="O821" s="30"/>
      <c r="P821" s="30"/>
      <c r="Q821" s="30"/>
      <c r="R821" s="30"/>
      <c r="S821" s="30"/>
      <c r="T821" s="30"/>
      <c r="U821" s="30"/>
      <c r="V821" s="30"/>
      <c r="W821" s="30"/>
      <c r="X821" s="30"/>
      <c r="Y821" s="30"/>
      <c r="Z821" s="30"/>
    </row>
    <row r="822">
      <c r="A822" s="10">
        <v>892.0</v>
      </c>
      <c r="B822" s="13" t="s">
        <v>125</v>
      </c>
      <c r="C822" s="10" t="s">
        <v>140</v>
      </c>
      <c r="D822" s="10" t="s">
        <v>1813</v>
      </c>
      <c r="E822" s="21" t="s">
        <v>1814</v>
      </c>
      <c r="F822" s="13" t="s">
        <v>114</v>
      </c>
      <c r="G822" s="13" t="s">
        <v>1815</v>
      </c>
      <c r="H822" s="31" t="s">
        <v>1815</v>
      </c>
      <c r="I822" s="9"/>
      <c r="J822" s="9"/>
      <c r="K822" s="9"/>
      <c r="L822" s="17"/>
      <c r="M822" s="9"/>
      <c r="N822" s="9"/>
      <c r="O822" s="30"/>
      <c r="P822" s="30"/>
      <c r="Q822" s="30"/>
      <c r="R822" s="30"/>
      <c r="S822" s="30"/>
      <c r="T822" s="30"/>
      <c r="U822" s="30"/>
      <c r="V822" s="30"/>
      <c r="W822" s="30"/>
      <c r="X822" s="30"/>
      <c r="Y822" s="30"/>
      <c r="Z822" s="30"/>
    </row>
    <row r="823">
      <c r="A823" s="10">
        <v>893.0</v>
      </c>
      <c r="B823" s="13" t="s">
        <v>125</v>
      </c>
      <c r="C823" s="10" t="s">
        <v>140</v>
      </c>
      <c r="D823" s="10" t="s">
        <v>1816</v>
      </c>
      <c r="E823" s="21" t="s">
        <v>1817</v>
      </c>
      <c r="F823" s="13" t="s">
        <v>114</v>
      </c>
      <c r="G823" s="13" t="s">
        <v>1818</v>
      </c>
      <c r="H823" s="31" t="s">
        <v>1818</v>
      </c>
      <c r="I823" s="9"/>
      <c r="J823" s="9"/>
      <c r="K823" s="9"/>
      <c r="L823" s="17"/>
      <c r="M823" s="9"/>
      <c r="N823" s="9"/>
      <c r="O823" s="30"/>
      <c r="P823" s="30"/>
      <c r="Q823" s="30"/>
      <c r="R823" s="30"/>
      <c r="S823" s="30"/>
      <c r="T823" s="30"/>
      <c r="U823" s="30"/>
      <c r="V823" s="30"/>
      <c r="W823" s="30"/>
      <c r="X823" s="30"/>
      <c r="Y823" s="30"/>
      <c r="Z823" s="30"/>
    </row>
    <row r="824">
      <c r="A824" s="10">
        <v>894.0</v>
      </c>
      <c r="B824" s="13" t="s">
        <v>125</v>
      </c>
      <c r="C824" s="10" t="s">
        <v>140</v>
      </c>
      <c r="D824" s="10" t="s">
        <v>1820</v>
      </c>
      <c r="E824" s="21" t="s">
        <v>1821</v>
      </c>
      <c r="F824" s="13" t="s">
        <v>114</v>
      </c>
      <c r="G824" s="13" t="s">
        <v>1823</v>
      </c>
      <c r="H824" s="31" t="s">
        <v>1823</v>
      </c>
      <c r="I824" s="9"/>
      <c r="J824" s="9"/>
      <c r="K824" s="9"/>
      <c r="L824" s="17"/>
      <c r="M824" s="9"/>
      <c r="N824" s="9"/>
      <c r="O824" s="30"/>
      <c r="P824" s="30"/>
      <c r="Q824" s="30"/>
      <c r="R824" s="30"/>
      <c r="S824" s="30"/>
      <c r="T824" s="30"/>
      <c r="U824" s="30"/>
      <c r="V824" s="30"/>
      <c r="W824" s="30"/>
      <c r="X824" s="30"/>
      <c r="Y824" s="30"/>
      <c r="Z824" s="30"/>
    </row>
    <row r="825">
      <c r="A825" s="10">
        <v>895.0</v>
      </c>
      <c r="B825" s="13" t="s">
        <v>125</v>
      </c>
      <c r="C825" s="10" t="s">
        <v>140</v>
      </c>
      <c r="D825" s="10" t="s">
        <v>141</v>
      </c>
      <c r="E825" s="21" t="s">
        <v>142</v>
      </c>
      <c r="F825" s="13"/>
      <c r="G825" s="13" t="s">
        <v>143</v>
      </c>
      <c r="H825" s="31" t="s">
        <v>143</v>
      </c>
      <c r="I825" s="9"/>
      <c r="J825" s="9"/>
      <c r="K825" s="9"/>
      <c r="L825" s="17"/>
      <c r="M825" s="9"/>
      <c r="N825" s="9"/>
      <c r="O825" s="30"/>
      <c r="P825" s="30"/>
      <c r="Q825" s="30"/>
      <c r="R825" s="30"/>
      <c r="S825" s="30"/>
      <c r="T825" s="30"/>
      <c r="U825" s="30"/>
      <c r="V825" s="30"/>
      <c r="W825" s="30"/>
      <c r="X825" s="30"/>
      <c r="Y825" s="30"/>
      <c r="Z825" s="30"/>
    </row>
    <row r="826">
      <c r="A826" s="10">
        <v>896.0</v>
      </c>
      <c r="B826" s="13" t="s">
        <v>125</v>
      </c>
      <c r="C826" s="10" t="s">
        <v>140</v>
      </c>
      <c r="D826" s="10" t="s">
        <v>1825</v>
      </c>
      <c r="E826" s="21" t="s">
        <v>1827</v>
      </c>
      <c r="F826" s="13" t="s">
        <v>114</v>
      </c>
      <c r="G826" s="13" t="s">
        <v>1828</v>
      </c>
      <c r="H826" s="31" t="s">
        <v>1828</v>
      </c>
      <c r="I826" s="9"/>
      <c r="J826" s="9"/>
      <c r="K826" s="9"/>
      <c r="L826" s="17"/>
      <c r="M826" s="9"/>
      <c r="N826" s="9"/>
      <c r="O826" s="30"/>
      <c r="P826" s="30"/>
      <c r="Q826" s="30"/>
      <c r="R826" s="30"/>
      <c r="S826" s="30"/>
      <c r="T826" s="30"/>
      <c r="U826" s="30"/>
      <c r="V826" s="30"/>
      <c r="W826" s="30"/>
      <c r="X826" s="30"/>
      <c r="Y826" s="30"/>
      <c r="Z826" s="30"/>
    </row>
    <row r="827">
      <c r="A827" s="10">
        <v>897.0</v>
      </c>
      <c r="B827" s="13" t="s">
        <v>125</v>
      </c>
      <c r="C827" s="10" t="s">
        <v>140</v>
      </c>
      <c r="D827" s="10" t="s">
        <v>1466</v>
      </c>
      <c r="E827" s="21" t="s">
        <v>1467</v>
      </c>
      <c r="F827" s="13"/>
      <c r="G827" s="13" t="s">
        <v>1468</v>
      </c>
      <c r="H827" s="31" t="s">
        <v>1468</v>
      </c>
      <c r="I827" s="9"/>
      <c r="J827" s="9"/>
      <c r="K827" s="9"/>
      <c r="L827" s="17"/>
      <c r="M827" s="9"/>
      <c r="N827" s="9"/>
      <c r="O827" s="30"/>
      <c r="P827" s="30"/>
      <c r="Q827" s="30"/>
      <c r="R827" s="30"/>
      <c r="S827" s="30"/>
      <c r="T827" s="30"/>
      <c r="U827" s="30"/>
      <c r="V827" s="30"/>
      <c r="W827" s="30"/>
      <c r="X827" s="30"/>
      <c r="Y827" s="30"/>
      <c r="Z827" s="30"/>
    </row>
    <row r="828">
      <c r="A828" s="10">
        <v>898.0</v>
      </c>
      <c r="B828" s="13" t="s">
        <v>125</v>
      </c>
      <c r="C828" s="10" t="s">
        <v>126</v>
      </c>
      <c r="D828" s="10" t="s">
        <v>127</v>
      </c>
      <c r="E828" s="21" t="s">
        <v>128</v>
      </c>
      <c r="F828" s="13"/>
      <c r="G828" s="13" t="s">
        <v>129</v>
      </c>
      <c r="H828" s="31" t="s">
        <v>129</v>
      </c>
      <c r="I828" s="9"/>
      <c r="J828" s="9"/>
      <c r="K828" s="9"/>
      <c r="L828" s="17"/>
      <c r="M828" s="9"/>
      <c r="N828" s="9"/>
      <c r="O828" s="30"/>
      <c r="P828" s="30"/>
      <c r="Q828" s="30"/>
      <c r="R828" s="30"/>
      <c r="S828" s="30"/>
      <c r="T828" s="30"/>
      <c r="U828" s="30"/>
      <c r="V828" s="30"/>
      <c r="W828" s="30"/>
      <c r="X828" s="30"/>
      <c r="Y828" s="30"/>
      <c r="Z828" s="30"/>
    </row>
    <row r="829">
      <c r="A829" s="10">
        <v>899.0</v>
      </c>
      <c r="B829" s="13" t="s">
        <v>125</v>
      </c>
      <c r="C829" s="10" t="s">
        <v>126</v>
      </c>
      <c r="D829" s="10" t="s">
        <v>1833</v>
      </c>
      <c r="E829" s="21" t="s">
        <v>1835</v>
      </c>
      <c r="F829" s="13" t="s">
        <v>114</v>
      </c>
      <c r="G829" s="13" t="s">
        <v>1836</v>
      </c>
      <c r="H829" s="14" t="s">
        <v>1836</v>
      </c>
      <c r="I829" s="9"/>
      <c r="J829" s="9"/>
      <c r="K829" s="9"/>
      <c r="L829" s="17"/>
      <c r="M829" s="9"/>
      <c r="N829" s="9"/>
      <c r="O829" s="30"/>
      <c r="P829" s="30"/>
      <c r="Q829" s="30"/>
      <c r="R829" s="30"/>
      <c r="S829" s="30"/>
      <c r="T829" s="30"/>
      <c r="U829" s="30"/>
      <c r="V829" s="30"/>
      <c r="W829" s="30"/>
      <c r="X829" s="30"/>
      <c r="Y829" s="30"/>
      <c r="Z829" s="30"/>
    </row>
    <row r="830">
      <c r="A830" s="10">
        <v>900.0</v>
      </c>
      <c r="B830" s="13" t="s">
        <v>125</v>
      </c>
      <c r="C830" s="10" t="s">
        <v>126</v>
      </c>
      <c r="D830" s="10" t="s">
        <v>321</v>
      </c>
      <c r="E830" s="21" t="s">
        <v>322</v>
      </c>
      <c r="F830" s="13"/>
      <c r="G830" s="13" t="s">
        <v>323</v>
      </c>
      <c r="H830" s="31" t="s">
        <v>323</v>
      </c>
      <c r="I830" s="9"/>
      <c r="J830" s="9"/>
      <c r="K830" s="9"/>
      <c r="L830" s="17"/>
      <c r="M830" s="9"/>
      <c r="N830" s="9"/>
      <c r="O830" s="30"/>
      <c r="P830" s="30"/>
      <c r="Q830" s="30"/>
      <c r="R830" s="30"/>
      <c r="S830" s="30"/>
      <c r="T830" s="30"/>
      <c r="U830" s="30"/>
      <c r="V830" s="30"/>
      <c r="W830" s="30"/>
      <c r="X830" s="30"/>
      <c r="Y830" s="30"/>
      <c r="Z830" s="30"/>
    </row>
    <row r="831">
      <c r="A831" s="10">
        <v>901.0</v>
      </c>
      <c r="B831" s="13" t="s">
        <v>125</v>
      </c>
      <c r="C831" s="10" t="s">
        <v>126</v>
      </c>
      <c r="D831" s="10" t="s">
        <v>1839</v>
      </c>
      <c r="E831" s="21" t="s">
        <v>1840</v>
      </c>
      <c r="F831" s="13" t="s">
        <v>114</v>
      </c>
      <c r="G831" s="13" t="s">
        <v>1841</v>
      </c>
      <c r="H831" s="31" t="s">
        <v>1841</v>
      </c>
      <c r="I831" s="9"/>
      <c r="J831" s="9"/>
      <c r="K831" s="9"/>
      <c r="L831" s="17"/>
      <c r="M831" s="9"/>
      <c r="N831" s="9"/>
      <c r="O831" s="30"/>
      <c r="P831" s="30"/>
      <c r="Q831" s="30"/>
      <c r="R831" s="30"/>
      <c r="S831" s="30"/>
      <c r="T831" s="30"/>
      <c r="U831" s="30"/>
      <c r="V831" s="30"/>
      <c r="W831" s="30"/>
      <c r="X831" s="30"/>
      <c r="Y831" s="30"/>
      <c r="Z831" s="30"/>
    </row>
    <row r="832">
      <c r="A832" s="10">
        <v>902.0</v>
      </c>
      <c r="B832" s="13" t="s">
        <v>125</v>
      </c>
      <c r="C832" s="10" t="s">
        <v>126</v>
      </c>
      <c r="D832" s="10" t="s">
        <v>1469</v>
      </c>
      <c r="E832" s="21" t="s">
        <v>1470</v>
      </c>
      <c r="F832" s="13"/>
      <c r="G832" s="13" t="s">
        <v>1471</v>
      </c>
      <c r="H832" s="31" t="s">
        <v>1471</v>
      </c>
      <c r="I832" s="9"/>
      <c r="J832" s="9"/>
      <c r="K832" s="9"/>
      <c r="L832" s="17"/>
      <c r="M832" s="9"/>
      <c r="N832" s="9"/>
      <c r="O832" s="30"/>
      <c r="P832" s="30"/>
      <c r="Q832" s="30"/>
      <c r="R832" s="30"/>
      <c r="S832" s="30"/>
      <c r="T832" s="30"/>
      <c r="U832" s="30"/>
      <c r="V832" s="30"/>
      <c r="W832" s="30"/>
      <c r="X832" s="30"/>
      <c r="Y832" s="30"/>
      <c r="Z832" s="30"/>
    </row>
    <row r="833">
      <c r="A833" s="10">
        <v>903.0</v>
      </c>
      <c r="B833" s="13" t="s">
        <v>125</v>
      </c>
      <c r="C833" s="10" t="s">
        <v>126</v>
      </c>
      <c r="D833" s="10" t="s">
        <v>1844</v>
      </c>
      <c r="E833" s="21" t="s">
        <v>1845</v>
      </c>
      <c r="F833" s="13" t="s">
        <v>114</v>
      </c>
      <c r="G833" s="13" t="s">
        <v>1846</v>
      </c>
      <c r="H833" s="31" t="s">
        <v>1846</v>
      </c>
      <c r="I833" s="9"/>
      <c r="J833" s="9"/>
      <c r="K833" s="9"/>
      <c r="L833" s="17"/>
      <c r="M833" s="9"/>
      <c r="N833" s="9"/>
      <c r="O833" s="30"/>
      <c r="P833" s="30"/>
      <c r="Q833" s="30"/>
      <c r="R833" s="30"/>
      <c r="S833" s="30"/>
      <c r="T833" s="30"/>
      <c r="U833" s="30"/>
      <c r="V833" s="30"/>
      <c r="W833" s="30"/>
      <c r="X833" s="30"/>
      <c r="Y833" s="30"/>
      <c r="Z833" s="30"/>
    </row>
    <row r="834">
      <c r="A834" s="10">
        <v>904.0</v>
      </c>
      <c r="B834" s="13" t="s">
        <v>125</v>
      </c>
      <c r="C834" s="10" t="s">
        <v>126</v>
      </c>
      <c r="D834" s="10" t="s">
        <v>1848</v>
      </c>
      <c r="E834" s="21" t="s">
        <v>1849</v>
      </c>
      <c r="F834" s="13" t="s">
        <v>114</v>
      </c>
      <c r="G834" s="13" t="s">
        <v>1850</v>
      </c>
      <c r="H834" s="31" t="s">
        <v>1850</v>
      </c>
      <c r="I834" s="9"/>
      <c r="J834" s="9"/>
      <c r="K834" s="9"/>
      <c r="L834" s="17"/>
      <c r="M834" s="9"/>
      <c r="N834" s="9"/>
      <c r="O834" s="30"/>
      <c r="P834" s="30"/>
      <c r="Q834" s="30"/>
      <c r="R834" s="30"/>
      <c r="S834" s="30"/>
      <c r="T834" s="30"/>
      <c r="U834" s="30"/>
      <c r="V834" s="30"/>
      <c r="W834" s="30"/>
      <c r="X834" s="30"/>
      <c r="Y834" s="30"/>
      <c r="Z834" s="30"/>
    </row>
    <row r="835">
      <c r="A835" s="10">
        <v>905.0</v>
      </c>
      <c r="B835" s="13" t="s">
        <v>125</v>
      </c>
      <c r="C835" s="10" t="s">
        <v>126</v>
      </c>
      <c r="D835" s="10" t="s">
        <v>1852</v>
      </c>
      <c r="E835" s="21" t="s">
        <v>1853</v>
      </c>
      <c r="F835" s="13" t="s">
        <v>114</v>
      </c>
      <c r="G835" s="13" t="s">
        <v>1854</v>
      </c>
      <c r="H835" s="31" t="s">
        <v>1854</v>
      </c>
      <c r="I835" s="9"/>
      <c r="J835" s="9"/>
      <c r="K835" s="9"/>
      <c r="L835" s="17"/>
      <c r="M835" s="9"/>
      <c r="N835" s="9"/>
      <c r="O835" s="30"/>
      <c r="P835" s="30"/>
      <c r="Q835" s="30"/>
      <c r="R835" s="30"/>
      <c r="S835" s="30"/>
      <c r="T835" s="30"/>
      <c r="U835" s="30"/>
      <c r="V835" s="30"/>
      <c r="W835" s="30"/>
      <c r="X835" s="30"/>
      <c r="Y835" s="30"/>
      <c r="Z835" s="30"/>
    </row>
    <row r="836">
      <c r="A836" s="10">
        <v>906.0</v>
      </c>
      <c r="B836" s="13" t="s">
        <v>125</v>
      </c>
      <c r="C836" s="10" t="s">
        <v>126</v>
      </c>
      <c r="D836" s="10" t="s">
        <v>609</v>
      </c>
      <c r="E836" s="21" t="s">
        <v>610</v>
      </c>
      <c r="F836" s="13"/>
      <c r="G836" s="13" t="s">
        <v>611</v>
      </c>
      <c r="H836" s="31" t="s">
        <v>611</v>
      </c>
      <c r="I836" s="9"/>
      <c r="J836" s="9"/>
      <c r="K836" s="9"/>
      <c r="L836" s="17"/>
      <c r="M836" s="9"/>
      <c r="N836" s="9"/>
      <c r="O836" s="30"/>
      <c r="P836" s="30"/>
      <c r="Q836" s="30"/>
      <c r="R836" s="30"/>
      <c r="S836" s="30"/>
      <c r="T836" s="30"/>
      <c r="U836" s="30"/>
      <c r="V836" s="30"/>
      <c r="W836" s="30"/>
      <c r="X836" s="30"/>
      <c r="Y836" s="30"/>
      <c r="Z836" s="30"/>
    </row>
    <row r="837">
      <c r="A837" s="10">
        <v>907.0</v>
      </c>
      <c r="B837" s="13" t="s">
        <v>125</v>
      </c>
      <c r="C837" s="10" t="s">
        <v>126</v>
      </c>
      <c r="D837" s="10" t="s">
        <v>1857</v>
      </c>
      <c r="E837" s="21" t="s">
        <v>1858</v>
      </c>
      <c r="F837" s="13" t="s">
        <v>114</v>
      </c>
      <c r="G837" s="13" t="s">
        <v>1859</v>
      </c>
      <c r="H837" s="31" t="s">
        <v>1859</v>
      </c>
      <c r="I837" s="9"/>
      <c r="J837" s="9"/>
      <c r="K837" s="9"/>
      <c r="L837" s="17"/>
      <c r="M837" s="9"/>
      <c r="N837" s="9"/>
      <c r="O837" s="30"/>
      <c r="P837" s="30"/>
      <c r="Q837" s="30"/>
      <c r="R837" s="30"/>
      <c r="S837" s="30"/>
      <c r="T837" s="30"/>
      <c r="U837" s="30"/>
      <c r="V837" s="30"/>
      <c r="W837" s="30"/>
      <c r="X837" s="30"/>
      <c r="Y837" s="30"/>
      <c r="Z837" s="30"/>
    </row>
    <row r="838">
      <c r="A838" s="10">
        <v>908.0</v>
      </c>
      <c r="B838" s="13" t="s">
        <v>125</v>
      </c>
      <c r="C838" s="10" t="s">
        <v>126</v>
      </c>
      <c r="D838" s="10" t="s">
        <v>1862</v>
      </c>
      <c r="E838" s="21" t="s">
        <v>1863</v>
      </c>
      <c r="F838" s="13" t="s">
        <v>114</v>
      </c>
      <c r="G838" s="13" t="s">
        <v>1864</v>
      </c>
      <c r="H838" s="31" t="s">
        <v>1864</v>
      </c>
      <c r="I838" s="9"/>
      <c r="J838" s="9"/>
      <c r="K838" s="9"/>
      <c r="L838" s="17"/>
      <c r="M838" s="9"/>
      <c r="N838" s="9"/>
      <c r="O838" s="30"/>
      <c r="P838" s="30"/>
      <c r="Q838" s="30"/>
      <c r="R838" s="30"/>
      <c r="S838" s="30"/>
      <c r="T838" s="30"/>
      <c r="U838" s="30"/>
      <c r="V838" s="30"/>
      <c r="W838" s="30"/>
      <c r="X838" s="30"/>
      <c r="Y838" s="30"/>
      <c r="Z838" s="30"/>
    </row>
    <row r="839">
      <c r="A839" s="10">
        <v>909.0</v>
      </c>
      <c r="B839" s="13" t="s">
        <v>125</v>
      </c>
      <c r="C839" s="10" t="s">
        <v>126</v>
      </c>
      <c r="D839" s="10" t="s">
        <v>520</v>
      </c>
      <c r="E839" s="21" t="s">
        <v>521</v>
      </c>
      <c r="F839" s="13"/>
      <c r="G839" s="13" t="s">
        <v>522</v>
      </c>
      <c r="H839" s="31" t="s">
        <v>522</v>
      </c>
      <c r="I839" s="9"/>
      <c r="J839" s="9"/>
      <c r="K839" s="9"/>
      <c r="L839" s="17"/>
      <c r="M839" s="9"/>
      <c r="N839" s="9"/>
      <c r="O839" s="30"/>
      <c r="P839" s="30"/>
      <c r="Q839" s="30"/>
      <c r="R839" s="30"/>
      <c r="S839" s="30"/>
      <c r="T839" s="30"/>
      <c r="U839" s="30"/>
      <c r="V839" s="30"/>
      <c r="W839" s="30"/>
      <c r="X839" s="30"/>
      <c r="Y839" s="30"/>
      <c r="Z839" s="30"/>
    </row>
    <row r="840">
      <c r="A840" s="10">
        <v>910.0</v>
      </c>
      <c r="B840" s="13" t="s">
        <v>125</v>
      </c>
      <c r="C840" s="10" t="s">
        <v>276</v>
      </c>
      <c r="D840" s="10" t="s">
        <v>1867</v>
      </c>
      <c r="E840" s="21" t="s">
        <v>1868</v>
      </c>
      <c r="F840" s="13"/>
      <c r="G840" s="13" t="s">
        <v>1869</v>
      </c>
      <c r="H840" s="31" t="s">
        <v>1869</v>
      </c>
      <c r="I840" s="9"/>
      <c r="J840" s="9"/>
      <c r="K840" s="9"/>
      <c r="L840" s="17"/>
      <c r="M840" s="9"/>
      <c r="N840" s="9"/>
      <c r="O840" s="30"/>
      <c r="P840" s="30"/>
      <c r="Q840" s="30"/>
      <c r="R840" s="30"/>
      <c r="S840" s="30"/>
      <c r="T840" s="30"/>
      <c r="U840" s="30"/>
      <c r="V840" s="30"/>
      <c r="W840" s="30"/>
      <c r="X840" s="30"/>
      <c r="Y840" s="30"/>
      <c r="Z840" s="30"/>
    </row>
    <row r="841">
      <c r="A841" s="10">
        <v>911.0</v>
      </c>
      <c r="B841" s="13" t="s">
        <v>125</v>
      </c>
      <c r="C841" s="10" t="s">
        <v>276</v>
      </c>
      <c r="D841" s="10" t="s">
        <v>1871</v>
      </c>
      <c r="E841" s="21" t="s">
        <v>1872</v>
      </c>
      <c r="F841" s="13" t="s">
        <v>114</v>
      </c>
      <c r="G841" s="13" t="s">
        <v>1873</v>
      </c>
      <c r="H841" s="31" t="s">
        <v>1873</v>
      </c>
      <c r="I841" s="9"/>
      <c r="J841" s="9"/>
      <c r="K841" s="9"/>
      <c r="L841" s="17"/>
      <c r="M841" s="9"/>
      <c r="N841" s="9"/>
      <c r="O841" s="30"/>
      <c r="P841" s="30"/>
      <c r="Q841" s="30"/>
      <c r="R841" s="30"/>
      <c r="S841" s="30"/>
      <c r="T841" s="30"/>
      <c r="U841" s="30"/>
      <c r="V841" s="30"/>
      <c r="W841" s="30"/>
      <c r="X841" s="30"/>
      <c r="Y841" s="30"/>
      <c r="Z841" s="30"/>
    </row>
    <row r="842">
      <c r="A842" s="10">
        <v>912.0</v>
      </c>
      <c r="B842" s="13" t="s">
        <v>125</v>
      </c>
      <c r="C842" s="10" t="s">
        <v>276</v>
      </c>
      <c r="D842" s="10" t="s">
        <v>277</v>
      </c>
      <c r="E842" s="21" t="s">
        <v>278</v>
      </c>
      <c r="F842" s="13" t="s">
        <v>114</v>
      </c>
      <c r="G842" s="13" t="s">
        <v>279</v>
      </c>
      <c r="H842" s="31" t="s">
        <v>279</v>
      </c>
      <c r="I842" s="9"/>
      <c r="J842" s="9"/>
      <c r="K842" s="9"/>
      <c r="L842" s="17"/>
      <c r="M842" s="9"/>
      <c r="N842" s="9"/>
      <c r="O842" s="30"/>
      <c r="P842" s="30"/>
      <c r="Q842" s="30"/>
      <c r="R842" s="30"/>
      <c r="S842" s="30"/>
      <c r="T842" s="30"/>
      <c r="U842" s="30"/>
      <c r="V842" s="30"/>
      <c r="W842" s="30"/>
      <c r="X842" s="30"/>
      <c r="Y842" s="30"/>
      <c r="Z842" s="30"/>
    </row>
    <row r="843">
      <c r="A843" s="10">
        <v>913.0</v>
      </c>
      <c r="B843" s="13" t="s">
        <v>125</v>
      </c>
      <c r="C843" s="10" t="s">
        <v>276</v>
      </c>
      <c r="D843" s="10" t="s">
        <v>1876</v>
      </c>
      <c r="E843" s="21" t="s">
        <v>1877</v>
      </c>
      <c r="F843" s="13" t="s">
        <v>114</v>
      </c>
      <c r="G843" s="13" t="s">
        <v>1878</v>
      </c>
      <c r="H843" s="31" t="s">
        <v>1878</v>
      </c>
      <c r="I843" s="9"/>
      <c r="J843" s="9"/>
      <c r="K843" s="9"/>
      <c r="L843" s="17"/>
      <c r="M843" s="9"/>
      <c r="N843" s="9"/>
      <c r="O843" s="30"/>
      <c r="P843" s="30"/>
      <c r="Q843" s="30"/>
      <c r="R843" s="30"/>
      <c r="S843" s="30"/>
      <c r="T843" s="30"/>
      <c r="U843" s="30"/>
      <c r="V843" s="30"/>
      <c r="W843" s="30"/>
      <c r="X843" s="30"/>
      <c r="Y843" s="30"/>
      <c r="Z843" s="30"/>
    </row>
    <row r="844">
      <c r="A844" s="10">
        <v>914.0</v>
      </c>
      <c r="B844" s="13" t="s">
        <v>125</v>
      </c>
      <c r="C844" s="10" t="s">
        <v>276</v>
      </c>
      <c r="D844" s="10" t="s">
        <v>1880</v>
      </c>
      <c r="E844" s="21" t="s">
        <v>1881</v>
      </c>
      <c r="F844" s="13" t="s">
        <v>114</v>
      </c>
      <c r="G844" s="13" t="s">
        <v>1882</v>
      </c>
      <c r="H844" s="31" t="s">
        <v>1882</v>
      </c>
      <c r="I844" s="9"/>
      <c r="J844" s="9"/>
      <c r="K844" s="9"/>
      <c r="L844" s="17"/>
      <c r="M844" s="9"/>
      <c r="N844" s="9"/>
      <c r="O844" s="30"/>
      <c r="P844" s="30"/>
      <c r="Q844" s="30"/>
      <c r="R844" s="30"/>
      <c r="S844" s="30"/>
      <c r="T844" s="30"/>
      <c r="U844" s="30"/>
      <c r="V844" s="30"/>
      <c r="W844" s="30"/>
      <c r="X844" s="30"/>
      <c r="Y844" s="30"/>
      <c r="Z844" s="30"/>
    </row>
    <row r="845">
      <c r="A845" s="10">
        <v>915.0</v>
      </c>
      <c r="B845" s="13" t="s">
        <v>125</v>
      </c>
      <c r="C845" s="10" t="s">
        <v>276</v>
      </c>
      <c r="D845" s="10" t="s">
        <v>689</v>
      </c>
      <c r="E845" s="21" t="s">
        <v>690</v>
      </c>
      <c r="F845" s="13"/>
      <c r="G845" s="13" t="s">
        <v>691</v>
      </c>
      <c r="H845" s="31" t="s">
        <v>691</v>
      </c>
      <c r="I845" s="9"/>
      <c r="J845" s="9"/>
      <c r="K845" s="9"/>
      <c r="L845" s="17"/>
      <c r="M845" s="9"/>
      <c r="N845" s="9"/>
      <c r="O845" s="30"/>
      <c r="P845" s="30"/>
      <c r="Q845" s="30"/>
      <c r="R845" s="30"/>
      <c r="S845" s="30"/>
      <c r="T845" s="30"/>
      <c r="U845" s="30"/>
      <c r="V845" s="30"/>
      <c r="W845" s="30"/>
      <c r="X845" s="30"/>
      <c r="Y845" s="30"/>
      <c r="Z845" s="30"/>
    </row>
    <row r="846">
      <c r="A846" s="10">
        <v>916.0</v>
      </c>
      <c r="B846" s="13" t="s">
        <v>125</v>
      </c>
      <c r="C846" s="10" t="s">
        <v>276</v>
      </c>
      <c r="D846" s="10" t="s">
        <v>1885</v>
      </c>
      <c r="E846" s="21" t="s">
        <v>1886</v>
      </c>
      <c r="F846" s="13" t="s">
        <v>114</v>
      </c>
      <c r="G846" s="13" t="s">
        <v>1887</v>
      </c>
      <c r="H846" s="31" t="s">
        <v>1887</v>
      </c>
      <c r="I846" s="9"/>
      <c r="J846" s="9"/>
      <c r="K846" s="9"/>
      <c r="L846" s="17"/>
      <c r="M846" s="9"/>
      <c r="N846" s="9"/>
      <c r="O846" s="30"/>
      <c r="P846" s="30"/>
      <c r="Q846" s="30"/>
      <c r="R846" s="30"/>
      <c r="S846" s="30"/>
      <c r="T846" s="30"/>
      <c r="U846" s="30"/>
      <c r="V846" s="30"/>
      <c r="W846" s="30"/>
      <c r="X846" s="30"/>
      <c r="Y846" s="30"/>
      <c r="Z846" s="30"/>
    </row>
    <row r="847">
      <c r="A847" s="10">
        <v>917.0</v>
      </c>
      <c r="B847" s="13" t="s">
        <v>125</v>
      </c>
      <c r="C847" s="10" t="s">
        <v>276</v>
      </c>
      <c r="D847" s="10" t="s">
        <v>1889</v>
      </c>
      <c r="E847" s="21" t="s">
        <v>1890</v>
      </c>
      <c r="F847" s="13" t="s">
        <v>114</v>
      </c>
      <c r="G847" s="13" t="s">
        <v>1892</v>
      </c>
      <c r="H847" s="31" t="s">
        <v>1892</v>
      </c>
      <c r="I847" s="9"/>
      <c r="J847" s="9"/>
      <c r="K847" s="9"/>
      <c r="L847" s="17"/>
      <c r="M847" s="9"/>
      <c r="N847" s="9"/>
      <c r="O847" s="9"/>
      <c r="P847" s="9"/>
      <c r="Q847" s="9"/>
      <c r="R847" s="9"/>
      <c r="S847" s="9"/>
      <c r="T847" s="9"/>
      <c r="U847" s="9"/>
      <c r="V847" s="9"/>
      <c r="W847" s="9"/>
      <c r="X847" s="9"/>
      <c r="Y847" s="9"/>
      <c r="Z847" s="9"/>
    </row>
    <row r="848">
      <c r="A848" s="10">
        <v>918.0</v>
      </c>
      <c r="B848" s="13" t="s">
        <v>125</v>
      </c>
      <c r="C848" s="10" t="s">
        <v>276</v>
      </c>
      <c r="D848" s="10" t="s">
        <v>1893</v>
      </c>
      <c r="E848" s="21" t="s">
        <v>1894</v>
      </c>
      <c r="F848" s="13" t="s">
        <v>114</v>
      </c>
      <c r="G848" s="13" t="s">
        <v>1896</v>
      </c>
      <c r="H848" s="31" t="s">
        <v>1896</v>
      </c>
      <c r="I848" s="9"/>
      <c r="J848" s="9"/>
      <c r="K848" s="9"/>
      <c r="L848" s="17"/>
      <c r="M848" s="9"/>
      <c r="N848" s="9"/>
      <c r="O848" s="9"/>
      <c r="P848" s="9"/>
      <c r="Q848" s="9"/>
      <c r="R848" s="9"/>
      <c r="S848" s="9"/>
      <c r="T848" s="9"/>
      <c r="U848" s="9"/>
      <c r="V848" s="9"/>
      <c r="W848" s="9"/>
      <c r="X848" s="9"/>
      <c r="Y848" s="9"/>
      <c r="Z848" s="9"/>
    </row>
    <row r="849">
      <c r="A849" s="10">
        <v>919.0</v>
      </c>
      <c r="B849" s="13" t="s">
        <v>125</v>
      </c>
      <c r="C849" s="10" t="s">
        <v>658</v>
      </c>
      <c r="D849" s="10" t="s">
        <v>1899</v>
      </c>
      <c r="E849" s="21" t="s">
        <v>1900</v>
      </c>
      <c r="F849" s="13" t="s">
        <v>114</v>
      </c>
      <c r="G849" s="13" t="s">
        <v>1901</v>
      </c>
      <c r="H849" s="31" t="s">
        <v>1901</v>
      </c>
      <c r="I849" s="9"/>
      <c r="J849" s="9"/>
      <c r="K849" s="9"/>
      <c r="L849" s="17"/>
      <c r="M849" s="9"/>
      <c r="N849" s="9"/>
      <c r="O849" s="9"/>
      <c r="P849" s="9"/>
      <c r="Q849" s="9"/>
      <c r="R849" s="9"/>
      <c r="S849" s="9"/>
      <c r="T849" s="9"/>
      <c r="U849" s="9"/>
      <c r="V849" s="9"/>
      <c r="W849" s="9"/>
      <c r="X849" s="9"/>
      <c r="Y849" s="9"/>
      <c r="Z849" s="9"/>
    </row>
    <row r="850">
      <c r="A850" s="10">
        <v>920.0</v>
      </c>
      <c r="B850" s="13" t="s">
        <v>125</v>
      </c>
      <c r="C850" s="10" t="s">
        <v>658</v>
      </c>
      <c r="D850" s="10" t="s">
        <v>1903</v>
      </c>
      <c r="E850" s="21" t="s">
        <v>1904</v>
      </c>
      <c r="F850" s="13" t="s">
        <v>114</v>
      </c>
      <c r="G850" s="13" t="s">
        <v>1906</v>
      </c>
      <c r="H850" s="31" t="s">
        <v>1906</v>
      </c>
      <c r="I850" s="9"/>
      <c r="J850" s="9"/>
      <c r="K850" s="9"/>
      <c r="L850" s="17"/>
      <c r="M850" s="9"/>
      <c r="N850" s="9"/>
      <c r="O850" s="9"/>
      <c r="P850" s="9"/>
      <c r="Q850" s="9"/>
      <c r="R850" s="9"/>
      <c r="S850" s="9"/>
      <c r="T850" s="9"/>
      <c r="U850" s="9"/>
      <c r="V850" s="9"/>
      <c r="W850" s="9"/>
      <c r="X850" s="9"/>
      <c r="Y850" s="9"/>
      <c r="Z850" s="9"/>
    </row>
    <row r="851">
      <c r="A851" s="10">
        <v>921.0</v>
      </c>
      <c r="B851" s="13" t="s">
        <v>125</v>
      </c>
      <c r="C851" s="10" t="s">
        <v>658</v>
      </c>
      <c r="D851" s="10" t="s">
        <v>1908</v>
      </c>
      <c r="E851" s="21" t="s">
        <v>1909</v>
      </c>
      <c r="F851" s="13" t="s">
        <v>114</v>
      </c>
      <c r="G851" s="13" t="s">
        <v>1910</v>
      </c>
      <c r="H851" s="31" t="s">
        <v>1910</v>
      </c>
      <c r="I851" s="9"/>
      <c r="J851" s="9"/>
      <c r="K851" s="9"/>
      <c r="L851" s="17"/>
      <c r="M851" s="9"/>
      <c r="N851" s="9"/>
      <c r="O851" s="9"/>
      <c r="P851" s="9"/>
      <c r="Q851" s="9"/>
      <c r="R851" s="9"/>
      <c r="S851" s="9"/>
      <c r="T851" s="9"/>
      <c r="U851" s="9"/>
      <c r="V851" s="9"/>
      <c r="W851" s="9"/>
      <c r="X851" s="9"/>
      <c r="Y851" s="9"/>
      <c r="Z851" s="9"/>
    </row>
    <row r="852">
      <c r="A852" s="10">
        <v>922.0</v>
      </c>
      <c r="B852" s="13" t="s">
        <v>125</v>
      </c>
      <c r="C852" s="10" t="s">
        <v>658</v>
      </c>
      <c r="D852" s="10" t="s">
        <v>1913</v>
      </c>
      <c r="E852" s="21" t="s">
        <v>1914</v>
      </c>
      <c r="F852" s="13" t="s">
        <v>114</v>
      </c>
      <c r="G852" s="13" t="s">
        <v>1916</v>
      </c>
      <c r="H852" s="31" t="s">
        <v>1916</v>
      </c>
      <c r="I852" s="9"/>
      <c r="J852" s="9"/>
      <c r="K852" s="9"/>
      <c r="L852" s="17"/>
      <c r="M852" s="9"/>
      <c r="N852" s="9"/>
      <c r="O852" s="9"/>
      <c r="P852" s="9"/>
      <c r="Q852" s="9"/>
      <c r="R852" s="9"/>
      <c r="S852" s="9"/>
      <c r="T852" s="9"/>
      <c r="U852" s="9"/>
      <c r="V852" s="9"/>
      <c r="W852" s="9"/>
      <c r="X852" s="9"/>
      <c r="Y852" s="9"/>
      <c r="Z852" s="9"/>
    </row>
    <row r="853">
      <c r="A853" s="10">
        <v>923.0</v>
      </c>
      <c r="B853" s="13" t="s">
        <v>125</v>
      </c>
      <c r="C853" s="10" t="s">
        <v>658</v>
      </c>
      <c r="D853" s="10" t="s">
        <v>1917</v>
      </c>
      <c r="E853" s="21" t="s">
        <v>1918</v>
      </c>
      <c r="F853" s="13" t="s">
        <v>114</v>
      </c>
      <c r="G853" s="13" t="s">
        <v>1920</v>
      </c>
      <c r="H853" s="31" t="s">
        <v>1920</v>
      </c>
      <c r="I853" s="9"/>
      <c r="J853" s="9"/>
      <c r="K853" s="9"/>
      <c r="L853" s="17"/>
      <c r="M853" s="9"/>
      <c r="N853" s="9"/>
      <c r="O853" s="9"/>
      <c r="P853" s="9"/>
      <c r="Q853" s="9"/>
      <c r="R853" s="9"/>
      <c r="S853" s="9"/>
      <c r="T853" s="9"/>
      <c r="U853" s="9"/>
      <c r="V853" s="9"/>
      <c r="W853" s="9"/>
      <c r="X853" s="9"/>
      <c r="Y853" s="9"/>
      <c r="Z853" s="9"/>
    </row>
    <row r="854">
      <c r="A854" s="10">
        <v>924.0</v>
      </c>
      <c r="B854" s="13" t="s">
        <v>125</v>
      </c>
      <c r="C854" s="10" t="s">
        <v>658</v>
      </c>
      <c r="D854" s="10" t="s">
        <v>1922</v>
      </c>
      <c r="E854" s="21" t="s">
        <v>1923</v>
      </c>
      <c r="F854" s="13" t="s">
        <v>114</v>
      </c>
      <c r="G854" s="13" t="s">
        <v>1924</v>
      </c>
      <c r="H854" s="31" t="s">
        <v>1924</v>
      </c>
      <c r="I854" s="9"/>
      <c r="J854" s="9"/>
      <c r="K854" s="9"/>
      <c r="L854" s="17"/>
      <c r="M854" s="9"/>
      <c r="N854" s="9"/>
      <c r="O854" s="9"/>
      <c r="P854" s="9"/>
      <c r="Q854" s="9"/>
      <c r="R854" s="9"/>
      <c r="S854" s="9"/>
      <c r="T854" s="9"/>
      <c r="U854" s="9"/>
      <c r="V854" s="9"/>
      <c r="W854" s="9"/>
      <c r="X854" s="9"/>
      <c r="Y854" s="9"/>
      <c r="Z854" s="9"/>
    </row>
    <row r="855">
      <c r="A855" s="10">
        <v>925.0</v>
      </c>
      <c r="B855" s="13" t="s">
        <v>125</v>
      </c>
      <c r="C855" s="10" t="s">
        <v>658</v>
      </c>
      <c r="D855" s="10" t="s">
        <v>1927</v>
      </c>
      <c r="E855" s="21" t="s">
        <v>1928</v>
      </c>
      <c r="F855" s="13" t="s">
        <v>114</v>
      </c>
      <c r="G855" s="13" t="s">
        <v>1929</v>
      </c>
      <c r="H855" s="31" t="s">
        <v>1929</v>
      </c>
      <c r="I855" s="9"/>
      <c r="J855" s="9"/>
      <c r="K855" s="9"/>
      <c r="L855" s="17"/>
      <c r="M855" s="9"/>
      <c r="N855" s="9"/>
      <c r="O855" s="9"/>
      <c r="P855" s="9"/>
      <c r="Q855" s="9"/>
      <c r="R855" s="9"/>
      <c r="S855" s="9"/>
      <c r="T855" s="9"/>
      <c r="U855" s="9"/>
      <c r="V855" s="9"/>
      <c r="W855" s="9"/>
      <c r="X855" s="9"/>
      <c r="Y855" s="9"/>
      <c r="Z855" s="9"/>
    </row>
    <row r="856">
      <c r="A856" s="10">
        <v>926.0</v>
      </c>
      <c r="B856" s="13" t="s">
        <v>125</v>
      </c>
      <c r="C856" s="10" t="s">
        <v>658</v>
      </c>
      <c r="D856" s="10" t="s">
        <v>1931</v>
      </c>
      <c r="E856" s="21" t="s">
        <v>1932</v>
      </c>
      <c r="F856" s="13" t="s">
        <v>114</v>
      </c>
      <c r="G856" s="13" t="s">
        <v>1933</v>
      </c>
      <c r="H856" s="31" t="s">
        <v>1933</v>
      </c>
      <c r="I856" s="9"/>
      <c r="J856" s="9"/>
      <c r="K856" s="9"/>
      <c r="L856" s="17"/>
      <c r="M856" s="9"/>
      <c r="N856" s="9"/>
      <c r="O856" s="9"/>
      <c r="P856" s="9"/>
      <c r="Q856" s="9"/>
      <c r="R856" s="9"/>
      <c r="S856" s="9"/>
      <c r="T856" s="9"/>
      <c r="U856" s="9"/>
      <c r="V856" s="9"/>
      <c r="W856" s="9"/>
      <c r="X856" s="9"/>
      <c r="Y856" s="9"/>
      <c r="Z856" s="9"/>
    </row>
    <row r="857">
      <c r="A857" s="10">
        <v>927.0</v>
      </c>
      <c r="B857" s="13" t="s">
        <v>125</v>
      </c>
      <c r="C857" s="10" t="s">
        <v>658</v>
      </c>
      <c r="D857" s="10" t="s">
        <v>659</v>
      </c>
      <c r="E857" s="21" t="s">
        <v>660</v>
      </c>
      <c r="F857" s="13"/>
      <c r="G857" s="13" t="s">
        <v>661</v>
      </c>
      <c r="H857" s="31" t="s">
        <v>661</v>
      </c>
      <c r="I857" s="9"/>
      <c r="J857" s="9"/>
      <c r="K857" s="9"/>
      <c r="L857" s="17"/>
      <c r="M857" s="9"/>
      <c r="N857" s="9"/>
      <c r="O857" s="9"/>
      <c r="P857" s="9"/>
      <c r="Q857" s="9"/>
      <c r="R857" s="9"/>
      <c r="S857" s="9"/>
      <c r="T857" s="9"/>
      <c r="U857" s="9"/>
      <c r="V857" s="9"/>
      <c r="W857" s="9"/>
      <c r="X857" s="9"/>
      <c r="Y857" s="9"/>
      <c r="Z857" s="9"/>
    </row>
    <row r="858">
      <c r="A858" s="10">
        <v>928.0</v>
      </c>
      <c r="B858" s="13" t="s">
        <v>125</v>
      </c>
      <c r="C858" s="10" t="s">
        <v>1936</v>
      </c>
      <c r="D858" s="10" t="s">
        <v>1937</v>
      </c>
      <c r="E858" s="21" t="s">
        <v>1938</v>
      </c>
      <c r="F858" s="13" t="s">
        <v>114</v>
      </c>
      <c r="G858" s="13" t="s">
        <v>1939</v>
      </c>
      <c r="H858" s="31" t="s">
        <v>1939</v>
      </c>
      <c r="I858" s="9"/>
      <c r="J858" s="9"/>
      <c r="K858" s="9"/>
      <c r="L858" s="17"/>
      <c r="M858" s="9"/>
      <c r="N858" s="9"/>
      <c r="O858" s="9"/>
      <c r="P858" s="9"/>
      <c r="Q858" s="9"/>
      <c r="R858" s="9"/>
      <c r="S858" s="9"/>
      <c r="T858" s="9"/>
      <c r="U858" s="9"/>
      <c r="V858" s="9"/>
      <c r="W858" s="9"/>
      <c r="X858" s="9"/>
      <c r="Y858" s="9"/>
      <c r="Z858" s="9"/>
    </row>
    <row r="859">
      <c r="A859" s="10">
        <v>929.0</v>
      </c>
      <c r="B859" s="13" t="s">
        <v>125</v>
      </c>
      <c r="C859" s="10" t="s">
        <v>1936</v>
      </c>
      <c r="D859" s="10" t="s">
        <v>1941</v>
      </c>
      <c r="E859" s="21" t="s">
        <v>1942</v>
      </c>
      <c r="F859" s="13" t="s">
        <v>114</v>
      </c>
      <c r="G859" s="13" t="s">
        <v>1943</v>
      </c>
      <c r="H859" s="14" t="s">
        <v>1943</v>
      </c>
      <c r="I859" s="9"/>
      <c r="J859" s="9"/>
      <c r="K859" s="9"/>
      <c r="L859" s="17"/>
      <c r="M859" s="9"/>
      <c r="N859" s="9"/>
      <c r="O859" s="9"/>
      <c r="P859" s="9"/>
      <c r="Q859" s="9"/>
      <c r="R859" s="9"/>
      <c r="S859" s="9"/>
      <c r="T859" s="9"/>
      <c r="U859" s="9"/>
      <c r="V859" s="9"/>
      <c r="W859" s="9"/>
      <c r="X859" s="9"/>
      <c r="Y859" s="9"/>
      <c r="Z859" s="9"/>
    </row>
    <row r="860">
      <c r="A860" s="10">
        <v>930.0</v>
      </c>
      <c r="B860" s="13" t="s">
        <v>125</v>
      </c>
      <c r="C860" s="10" t="s">
        <v>1936</v>
      </c>
      <c r="D860" s="10" t="s">
        <v>1945</v>
      </c>
      <c r="E860" s="21" t="s">
        <v>1946</v>
      </c>
      <c r="F860" s="13" t="s">
        <v>114</v>
      </c>
      <c r="G860" s="13" t="s">
        <v>1947</v>
      </c>
      <c r="H860" s="31" t="s">
        <v>1947</v>
      </c>
      <c r="I860" s="9"/>
      <c r="J860" s="9"/>
      <c r="K860" s="9"/>
      <c r="L860" s="17"/>
      <c r="M860" s="9"/>
      <c r="N860" s="9"/>
      <c r="O860" s="9"/>
      <c r="P860" s="9"/>
      <c r="Q860" s="9"/>
      <c r="R860" s="9"/>
      <c r="S860" s="9"/>
      <c r="T860" s="9"/>
      <c r="U860" s="9"/>
      <c r="V860" s="9"/>
      <c r="W860" s="9"/>
      <c r="X860" s="9"/>
      <c r="Y860" s="9"/>
      <c r="Z860" s="9"/>
    </row>
    <row r="861">
      <c r="A861" s="10">
        <v>931.0</v>
      </c>
      <c r="B861" s="13" t="s">
        <v>125</v>
      </c>
      <c r="C861" s="10" t="s">
        <v>1936</v>
      </c>
      <c r="D861" s="10" t="s">
        <v>1949</v>
      </c>
      <c r="E861" s="21" t="s">
        <v>1951</v>
      </c>
      <c r="F861" s="13" t="s">
        <v>114</v>
      </c>
      <c r="G861" s="13" t="s">
        <v>1952</v>
      </c>
      <c r="H861" s="31" t="s">
        <v>1952</v>
      </c>
      <c r="I861" s="9"/>
      <c r="J861" s="9"/>
      <c r="K861" s="9"/>
      <c r="L861" s="17"/>
      <c r="M861" s="9"/>
      <c r="N861" s="9"/>
      <c r="O861" s="9"/>
      <c r="P861" s="9"/>
      <c r="Q861" s="9"/>
      <c r="R861" s="9"/>
      <c r="S861" s="9"/>
      <c r="T861" s="9"/>
      <c r="U861" s="9"/>
      <c r="V861" s="9"/>
      <c r="W861" s="9"/>
      <c r="X861" s="9"/>
      <c r="Y861" s="9"/>
      <c r="Z861" s="9"/>
    </row>
    <row r="862">
      <c r="A862" s="10">
        <v>932.0</v>
      </c>
      <c r="B862" s="13" t="s">
        <v>125</v>
      </c>
      <c r="C862" s="10" t="s">
        <v>1936</v>
      </c>
      <c r="D862" s="10" t="s">
        <v>1954</v>
      </c>
      <c r="E862" s="21" t="s">
        <v>1955</v>
      </c>
      <c r="F862" s="13" t="s">
        <v>114</v>
      </c>
      <c r="G862" s="13" t="s">
        <v>1956</v>
      </c>
      <c r="H862" s="31" t="s">
        <v>1956</v>
      </c>
      <c r="I862" s="9"/>
      <c r="J862" s="9"/>
      <c r="K862" s="9"/>
      <c r="L862" s="17"/>
      <c r="M862" s="9"/>
      <c r="N862" s="9"/>
      <c r="O862" s="9"/>
      <c r="P862" s="9"/>
      <c r="Q862" s="9"/>
      <c r="R862" s="9"/>
      <c r="S862" s="9"/>
      <c r="T862" s="9"/>
      <c r="U862" s="9"/>
      <c r="V862" s="9"/>
      <c r="W862" s="9"/>
      <c r="X862" s="9"/>
      <c r="Y862" s="9"/>
      <c r="Z862" s="9"/>
    </row>
    <row r="863">
      <c r="A863" s="10">
        <v>933.0</v>
      </c>
      <c r="B863" s="13" t="s">
        <v>125</v>
      </c>
      <c r="C863" s="10" t="s">
        <v>1936</v>
      </c>
      <c r="D863" s="10" t="s">
        <v>1958</v>
      </c>
      <c r="E863" s="21" t="s">
        <v>1959</v>
      </c>
      <c r="F863" s="13" t="s">
        <v>114</v>
      </c>
      <c r="G863" s="13" t="s">
        <v>1960</v>
      </c>
      <c r="H863" s="31" t="s">
        <v>1960</v>
      </c>
      <c r="I863" s="9"/>
      <c r="J863" s="9"/>
      <c r="K863" s="9"/>
      <c r="L863" s="17"/>
      <c r="M863" s="9"/>
      <c r="N863" s="9"/>
      <c r="O863" s="9"/>
      <c r="P863" s="9"/>
      <c r="Q863" s="9"/>
      <c r="R863" s="9"/>
      <c r="S863" s="9"/>
      <c r="T863" s="9"/>
      <c r="U863" s="9"/>
      <c r="V863" s="9"/>
      <c r="W863" s="9"/>
      <c r="X863" s="9"/>
      <c r="Y863" s="9"/>
      <c r="Z863" s="9"/>
    </row>
    <row r="864">
      <c r="A864" s="10">
        <v>934.0</v>
      </c>
      <c r="B864" s="13" t="s">
        <v>125</v>
      </c>
      <c r="C864" s="10" t="s">
        <v>1936</v>
      </c>
      <c r="D864" s="10" t="s">
        <v>1962</v>
      </c>
      <c r="E864" s="21" t="s">
        <v>1963</v>
      </c>
      <c r="F864" s="13" t="s">
        <v>114</v>
      </c>
      <c r="G864" s="13" t="s">
        <v>1964</v>
      </c>
      <c r="H864" s="31" t="s">
        <v>1964</v>
      </c>
      <c r="I864" s="9"/>
      <c r="J864" s="9"/>
      <c r="K864" s="9"/>
      <c r="L864" s="17"/>
      <c r="M864" s="9"/>
      <c r="N864" s="9"/>
      <c r="O864" s="9"/>
      <c r="P864" s="9"/>
      <c r="Q864" s="9"/>
      <c r="R864" s="9"/>
      <c r="S864" s="9"/>
      <c r="T864" s="9"/>
      <c r="U864" s="9"/>
      <c r="V864" s="9"/>
      <c r="W864" s="9"/>
      <c r="X864" s="9"/>
      <c r="Y864" s="9"/>
      <c r="Z864" s="9"/>
    </row>
    <row r="865">
      <c r="A865" s="10">
        <v>935.0</v>
      </c>
      <c r="B865" s="13" t="s">
        <v>125</v>
      </c>
      <c r="C865" s="10" t="s">
        <v>1936</v>
      </c>
      <c r="D865" s="10" t="s">
        <v>1966</v>
      </c>
      <c r="E865" s="21" t="s">
        <v>1967</v>
      </c>
      <c r="F865" s="13" t="s">
        <v>114</v>
      </c>
      <c r="G865" s="13" t="s">
        <v>1969</v>
      </c>
      <c r="H865" s="31" t="s">
        <v>1969</v>
      </c>
      <c r="I865" s="9"/>
      <c r="J865" s="9"/>
      <c r="K865" s="9"/>
      <c r="L865" s="17"/>
      <c r="M865" s="9"/>
      <c r="N865" s="9"/>
      <c r="O865" s="9"/>
      <c r="P865" s="9"/>
      <c r="Q865" s="9"/>
      <c r="R865" s="9"/>
      <c r="S865" s="9"/>
      <c r="T865" s="9"/>
      <c r="U865" s="9"/>
      <c r="V865" s="9"/>
      <c r="W865" s="9"/>
      <c r="X865" s="9"/>
      <c r="Y865" s="9"/>
      <c r="Z865" s="9"/>
    </row>
    <row r="866">
      <c r="A866" s="10">
        <v>936.0</v>
      </c>
      <c r="B866" s="13" t="s">
        <v>125</v>
      </c>
      <c r="C866" s="10" t="s">
        <v>1936</v>
      </c>
      <c r="D866" s="10" t="s">
        <v>1971</v>
      </c>
      <c r="E866" s="21" t="s">
        <v>1972</v>
      </c>
      <c r="F866" s="13" t="s">
        <v>114</v>
      </c>
      <c r="G866" s="13" t="s">
        <v>1973</v>
      </c>
      <c r="H866" s="31" t="s">
        <v>1973</v>
      </c>
      <c r="I866" s="9"/>
      <c r="J866" s="9"/>
      <c r="K866" s="9"/>
      <c r="L866" s="17"/>
      <c r="M866" s="9"/>
      <c r="N866" s="9"/>
      <c r="O866" s="9"/>
      <c r="P866" s="9"/>
      <c r="Q866" s="9"/>
      <c r="R866" s="9"/>
      <c r="S866" s="9"/>
      <c r="T866" s="9"/>
      <c r="U866" s="9"/>
      <c r="V866" s="9"/>
      <c r="W866" s="9"/>
      <c r="X866" s="9"/>
      <c r="Y866" s="9"/>
      <c r="Z866" s="9"/>
    </row>
    <row r="867">
      <c r="A867" s="10">
        <v>937.0</v>
      </c>
      <c r="B867" s="13" t="s">
        <v>125</v>
      </c>
      <c r="C867" s="10" t="s">
        <v>1936</v>
      </c>
      <c r="D867" s="10" t="s">
        <v>1975</v>
      </c>
      <c r="E867" s="21" t="s">
        <v>1977</v>
      </c>
      <c r="F867" s="13" t="s">
        <v>114</v>
      </c>
      <c r="G867" s="13" t="s">
        <v>1978</v>
      </c>
      <c r="H867" s="31" t="s">
        <v>1978</v>
      </c>
      <c r="I867" s="9"/>
      <c r="J867" s="9"/>
      <c r="K867" s="9"/>
      <c r="L867" s="17"/>
      <c r="M867" s="9"/>
      <c r="N867" s="9"/>
      <c r="O867" s="9"/>
      <c r="P867" s="9"/>
      <c r="Q867" s="9"/>
      <c r="R867" s="9"/>
      <c r="S867" s="9"/>
      <c r="T867" s="9"/>
      <c r="U867" s="9"/>
      <c r="V867" s="9"/>
      <c r="W867" s="9"/>
      <c r="X867" s="9"/>
      <c r="Y867" s="9"/>
      <c r="Z867" s="9"/>
    </row>
    <row r="868">
      <c r="A868" s="10">
        <v>938.0</v>
      </c>
      <c r="B868" s="13" t="s">
        <v>125</v>
      </c>
      <c r="C868" s="10" t="s">
        <v>133</v>
      </c>
      <c r="D868" s="10" t="s">
        <v>1979</v>
      </c>
      <c r="E868" s="21" t="s">
        <v>1980</v>
      </c>
      <c r="F868" s="13" t="s">
        <v>114</v>
      </c>
      <c r="G868" s="13" t="s">
        <v>1981</v>
      </c>
      <c r="H868" s="31" t="s">
        <v>1981</v>
      </c>
      <c r="I868" s="9"/>
      <c r="J868" s="9"/>
      <c r="K868" s="9"/>
      <c r="L868" s="17"/>
      <c r="M868" s="9"/>
      <c r="N868" s="9"/>
      <c r="O868" s="9"/>
      <c r="P868" s="9"/>
      <c r="Q868" s="9"/>
      <c r="R868" s="9"/>
      <c r="S868" s="9"/>
      <c r="T868" s="9"/>
      <c r="U868" s="9"/>
      <c r="V868" s="9"/>
      <c r="W868" s="9"/>
      <c r="X868" s="9"/>
      <c r="Y868" s="9"/>
      <c r="Z868" s="9"/>
    </row>
    <row r="869">
      <c r="A869" s="10">
        <v>939.0</v>
      </c>
      <c r="B869" s="13" t="s">
        <v>125</v>
      </c>
      <c r="C869" s="10" t="s">
        <v>133</v>
      </c>
      <c r="D869" s="10" t="s">
        <v>1983</v>
      </c>
      <c r="E869" s="21" t="s">
        <v>1984</v>
      </c>
      <c r="F869" s="13" t="s">
        <v>114</v>
      </c>
      <c r="G869" s="13" t="s">
        <v>1985</v>
      </c>
      <c r="H869" s="14" t="s">
        <v>1985</v>
      </c>
      <c r="I869" s="9"/>
      <c r="J869" s="9"/>
      <c r="K869" s="9"/>
      <c r="L869" s="17"/>
      <c r="M869" s="9"/>
      <c r="N869" s="9"/>
      <c r="O869" s="9"/>
      <c r="P869" s="9"/>
      <c r="Q869" s="9"/>
      <c r="R869" s="9"/>
      <c r="S869" s="9"/>
      <c r="T869" s="9"/>
      <c r="U869" s="9"/>
      <c r="V869" s="9"/>
      <c r="W869" s="9"/>
      <c r="X869" s="9"/>
      <c r="Y869" s="9"/>
      <c r="Z869" s="9"/>
    </row>
    <row r="870">
      <c r="A870" s="10">
        <v>940.0</v>
      </c>
      <c r="B870" s="13" t="s">
        <v>125</v>
      </c>
      <c r="C870" s="10" t="s">
        <v>133</v>
      </c>
      <c r="D870" s="10" t="s">
        <v>134</v>
      </c>
      <c r="E870" s="21" t="s">
        <v>135</v>
      </c>
      <c r="F870" s="13"/>
      <c r="G870" s="13" t="s">
        <v>136</v>
      </c>
      <c r="H870" s="31" t="s">
        <v>136</v>
      </c>
      <c r="I870" s="9"/>
      <c r="J870" s="9"/>
      <c r="K870" s="9"/>
      <c r="L870" s="17"/>
      <c r="M870" s="9"/>
      <c r="N870" s="9"/>
      <c r="O870" s="9"/>
      <c r="P870" s="9"/>
      <c r="Q870" s="9"/>
      <c r="R870" s="9"/>
      <c r="S870" s="9"/>
      <c r="T870" s="9"/>
      <c r="U870" s="9"/>
      <c r="V870" s="9"/>
      <c r="W870" s="9"/>
      <c r="X870" s="9"/>
      <c r="Y870" s="9"/>
      <c r="Z870" s="9"/>
    </row>
    <row r="871">
      <c r="A871" s="10">
        <v>941.0</v>
      </c>
      <c r="B871" s="13" t="s">
        <v>125</v>
      </c>
      <c r="C871" s="10" t="s">
        <v>133</v>
      </c>
      <c r="D871" s="10" t="s">
        <v>1990</v>
      </c>
      <c r="E871" s="21" t="s">
        <v>1991</v>
      </c>
      <c r="F871" s="13" t="s">
        <v>114</v>
      </c>
      <c r="G871" s="13" t="s">
        <v>1992</v>
      </c>
      <c r="H871" s="31" t="s">
        <v>1992</v>
      </c>
      <c r="I871" s="9"/>
      <c r="J871" s="9"/>
      <c r="K871" s="9"/>
      <c r="L871" s="17"/>
      <c r="M871" s="9"/>
      <c r="N871" s="9"/>
      <c r="O871" s="9"/>
      <c r="P871" s="9"/>
      <c r="Q871" s="9"/>
      <c r="R871" s="9"/>
      <c r="S871" s="9"/>
      <c r="T871" s="9"/>
      <c r="U871" s="9"/>
      <c r="V871" s="9"/>
      <c r="W871" s="9"/>
      <c r="X871" s="9"/>
      <c r="Y871" s="9"/>
      <c r="Z871" s="9"/>
    </row>
    <row r="872">
      <c r="A872" s="10">
        <v>942.0</v>
      </c>
      <c r="B872" s="13" t="s">
        <v>125</v>
      </c>
      <c r="C872" s="10" t="s">
        <v>133</v>
      </c>
      <c r="D872" s="10" t="s">
        <v>1994</v>
      </c>
      <c r="E872" s="21" t="s">
        <v>1995</v>
      </c>
      <c r="F872" s="13" t="s">
        <v>114</v>
      </c>
      <c r="G872" s="13" t="s">
        <v>1997</v>
      </c>
      <c r="H872" s="31" t="s">
        <v>1997</v>
      </c>
      <c r="I872" s="9"/>
      <c r="J872" s="9"/>
      <c r="K872" s="9"/>
      <c r="L872" s="17"/>
      <c r="M872" s="9"/>
      <c r="N872" s="9"/>
      <c r="O872" s="9"/>
      <c r="P872" s="9"/>
      <c r="Q872" s="9"/>
      <c r="R872" s="9"/>
      <c r="S872" s="9"/>
      <c r="T872" s="9"/>
      <c r="U872" s="9"/>
      <c r="V872" s="9"/>
      <c r="W872" s="9"/>
      <c r="X872" s="9"/>
      <c r="Y872" s="9"/>
      <c r="Z872" s="9"/>
    </row>
    <row r="873">
      <c r="A873" s="10">
        <v>943.0</v>
      </c>
      <c r="B873" s="13" t="s">
        <v>125</v>
      </c>
      <c r="C873" s="10" t="s">
        <v>133</v>
      </c>
      <c r="D873" s="10" t="s">
        <v>1489</v>
      </c>
      <c r="E873" s="21" t="s">
        <v>1490</v>
      </c>
      <c r="F873" s="13"/>
      <c r="G873" s="13" t="s">
        <v>1491</v>
      </c>
      <c r="H873" s="31" t="s">
        <v>1491</v>
      </c>
      <c r="I873" s="9"/>
      <c r="J873" s="9"/>
      <c r="K873" s="9"/>
      <c r="L873" s="17"/>
      <c r="M873" s="9"/>
      <c r="N873" s="9"/>
      <c r="O873" s="9"/>
      <c r="P873" s="9"/>
      <c r="Q873" s="9"/>
      <c r="R873" s="9"/>
      <c r="S873" s="9"/>
      <c r="T873" s="9"/>
      <c r="U873" s="9"/>
      <c r="V873" s="9"/>
      <c r="W873" s="9"/>
      <c r="X873" s="9"/>
      <c r="Y873" s="9"/>
      <c r="Z873" s="9"/>
    </row>
    <row r="874">
      <c r="A874" s="10">
        <v>944.0</v>
      </c>
      <c r="B874" s="13" t="s">
        <v>125</v>
      </c>
      <c r="C874" s="10" t="s">
        <v>133</v>
      </c>
      <c r="D874" s="10" t="s">
        <v>1999</v>
      </c>
      <c r="E874" s="21" t="s">
        <v>2001</v>
      </c>
      <c r="F874" s="13" t="s">
        <v>114</v>
      </c>
      <c r="G874" s="13" t="s">
        <v>2002</v>
      </c>
      <c r="H874" s="31" t="s">
        <v>2002</v>
      </c>
      <c r="I874" s="9"/>
      <c r="J874" s="9"/>
      <c r="K874" s="9"/>
      <c r="L874" s="17"/>
      <c r="M874" s="9"/>
      <c r="N874" s="9"/>
      <c r="O874" s="9"/>
      <c r="P874" s="9"/>
      <c r="Q874" s="9"/>
      <c r="R874" s="9"/>
      <c r="S874" s="9"/>
      <c r="T874" s="9"/>
      <c r="U874" s="9"/>
      <c r="V874" s="9"/>
      <c r="W874" s="9"/>
      <c r="X874" s="9"/>
      <c r="Y874" s="9"/>
      <c r="Z874" s="9"/>
    </row>
    <row r="875">
      <c r="A875" s="10">
        <v>945.0</v>
      </c>
      <c r="B875" s="13" t="s">
        <v>125</v>
      </c>
      <c r="C875" s="10" t="s">
        <v>133</v>
      </c>
      <c r="D875" s="10" t="s">
        <v>1456</v>
      </c>
      <c r="E875" s="21" t="s">
        <v>1457</v>
      </c>
      <c r="F875" s="13"/>
      <c r="G875" s="13" t="s">
        <v>1458</v>
      </c>
      <c r="H875" s="31" t="s">
        <v>1458</v>
      </c>
      <c r="I875" s="9"/>
      <c r="J875" s="9"/>
      <c r="K875" s="9"/>
      <c r="L875" s="17"/>
      <c r="M875" s="9"/>
      <c r="N875" s="9"/>
      <c r="O875" s="9"/>
      <c r="P875" s="9"/>
      <c r="Q875" s="9"/>
      <c r="R875" s="9"/>
      <c r="S875" s="9"/>
      <c r="T875" s="9"/>
      <c r="U875" s="9"/>
      <c r="V875" s="9"/>
      <c r="W875" s="9"/>
      <c r="X875" s="9"/>
      <c r="Y875" s="9"/>
      <c r="Z875" s="9"/>
    </row>
    <row r="876">
      <c r="A876" s="10">
        <v>946.0</v>
      </c>
      <c r="B876" s="13" t="s">
        <v>125</v>
      </c>
      <c r="C876" s="10" t="s">
        <v>133</v>
      </c>
      <c r="D876" s="10" t="s">
        <v>2005</v>
      </c>
      <c r="E876" s="21" t="s">
        <v>2007</v>
      </c>
      <c r="F876" s="13" t="s">
        <v>114</v>
      </c>
      <c r="G876" s="13" t="s">
        <v>2008</v>
      </c>
      <c r="H876" s="31" t="s">
        <v>2008</v>
      </c>
      <c r="I876" s="9"/>
      <c r="J876" s="9"/>
      <c r="K876" s="9"/>
      <c r="L876" s="17"/>
      <c r="M876" s="9"/>
      <c r="N876" s="9"/>
      <c r="O876" s="9"/>
      <c r="P876" s="9"/>
      <c r="Q876" s="9"/>
      <c r="R876" s="9"/>
      <c r="S876" s="9"/>
      <c r="T876" s="9"/>
      <c r="U876" s="9"/>
      <c r="V876" s="9"/>
      <c r="W876" s="9"/>
      <c r="X876" s="9"/>
      <c r="Y876" s="9"/>
      <c r="Z876" s="9"/>
    </row>
    <row r="877">
      <c r="A877" s="10">
        <v>947.0</v>
      </c>
      <c r="B877" s="13" t="s">
        <v>125</v>
      </c>
      <c r="C877" s="10" t="s">
        <v>133</v>
      </c>
      <c r="D877" s="10" t="s">
        <v>2010</v>
      </c>
      <c r="E877" s="21" t="s">
        <v>2012</v>
      </c>
      <c r="F877" s="13" t="s">
        <v>114</v>
      </c>
      <c r="G877" s="13" t="s">
        <v>2013</v>
      </c>
      <c r="H877" s="31" t="s">
        <v>2013</v>
      </c>
      <c r="I877" s="9"/>
      <c r="J877" s="9"/>
      <c r="K877" s="9"/>
      <c r="L877" s="17"/>
      <c r="M877" s="9"/>
      <c r="N877" s="9"/>
      <c r="O877" s="9"/>
      <c r="P877" s="9"/>
      <c r="Q877" s="9"/>
      <c r="R877" s="9"/>
      <c r="S877" s="9"/>
      <c r="T877" s="9"/>
      <c r="U877" s="9"/>
      <c r="V877" s="9"/>
      <c r="W877" s="9"/>
      <c r="X877" s="9"/>
      <c r="Y877" s="9"/>
      <c r="Z877" s="9"/>
    </row>
    <row r="878">
      <c r="A878" s="10">
        <v>948.0</v>
      </c>
      <c r="B878" s="13" t="s">
        <v>125</v>
      </c>
      <c r="C878" s="10" t="s">
        <v>133</v>
      </c>
      <c r="D878" s="10" t="s">
        <v>2015</v>
      </c>
      <c r="E878" s="21" t="s">
        <v>2016</v>
      </c>
      <c r="F878" s="13" t="s">
        <v>114</v>
      </c>
      <c r="G878" s="13" t="s">
        <v>2018</v>
      </c>
      <c r="H878" s="31" t="s">
        <v>2018</v>
      </c>
      <c r="I878" s="9"/>
      <c r="J878" s="9"/>
      <c r="K878" s="9"/>
      <c r="L878" s="17"/>
      <c r="M878" s="9"/>
      <c r="N878" s="9"/>
      <c r="O878" s="9"/>
      <c r="P878" s="9"/>
      <c r="Q878" s="9"/>
      <c r="R878" s="9"/>
      <c r="S878" s="9"/>
      <c r="T878" s="9"/>
      <c r="U878" s="9"/>
      <c r="V878" s="9"/>
      <c r="W878" s="9"/>
      <c r="X878" s="9"/>
      <c r="Y878" s="9"/>
      <c r="Z878" s="9"/>
    </row>
    <row r="879">
      <c r="A879" s="10">
        <v>949.0</v>
      </c>
      <c r="B879" s="13" t="s">
        <v>125</v>
      </c>
      <c r="C879" s="10" t="s">
        <v>133</v>
      </c>
      <c r="D879" s="10" t="s">
        <v>2020</v>
      </c>
      <c r="E879" s="21" t="s">
        <v>2021</v>
      </c>
      <c r="F879" s="13" t="s">
        <v>114</v>
      </c>
      <c r="G879" s="13" t="s">
        <v>2022</v>
      </c>
      <c r="H879" s="31" t="s">
        <v>2022</v>
      </c>
      <c r="I879" s="9"/>
      <c r="J879" s="9"/>
      <c r="K879" s="9"/>
      <c r="L879" s="17"/>
      <c r="M879" s="9"/>
      <c r="N879" s="9"/>
      <c r="O879" s="9"/>
      <c r="P879" s="9"/>
      <c r="Q879" s="9"/>
      <c r="R879" s="9"/>
      <c r="S879" s="9"/>
      <c r="T879" s="9"/>
      <c r="U879" s="9"/>
      <c r="V879" s="9"/>
      <c r="W879" s="9"/>
      <c r="X879" s="9"/>
      <c r="Y879" s="9"/>
      <c r="Z879" s="9"/>
    </row>
    <row r="880">
      <c r="A880" s="10">
        <v>950.0</v>
      </c>
      <c r="B880" s="13" t="s">
        <v>125</v>
      </c>
      <c r="C880" s="10" t="s">
        <v>133</v>
      </c>
      <c r="D880" s="10" t="s">
        <v>1459</v>
      </c>
      <c r="E880" s="21" t="s">
        <v>1460</v>
      </c>
      <c r="F880" s="13"/>
      <c r="G880" s="13" t="s">
        <v>1461</v>
      </c>
      <c r="H880" s="31" t="s">
        <v>1461</v>
      </c>
      <c r="I880" s="9"/>
      <c r="J880" s="9"/>
      <c r="K880" s="9"/>
      <c r="L880" s="17"/>
      <c r="M880" s="9"/>
      <c r="N880" s="9"/>
      <c r="O880" s="9"/>
      <c r="P880" s="9"/>
      <c r="Q880" s="9"/>
      <c r="R880" s="9"/>
      <c r="S880" s="9"/>
      <c r="T880" s="9"/>
      <c r="U880" s="9"/>
      <c r="V880" s="9"/>
      <c r="W880" s="9"/>
      <c r="X880" s="9"/>
      <c r="Y880" s="9"/>
      <c r="Z880" s="9"/>
    </row>
    <row r="881">
      <c r="A881" s="10">
        <v>951.0</v>
      </c>
      <c r="B881" s="13" t="s">
        <v>17</v>
      </c>
      <c r="C881" s="10" t="s">
        <v>2025</v>
      </c>
      <c r="D881" s="10" t="s">
        <v>2026</v>
      </c>
      <c r="E881" s="21" t="s">
        <v>2027</v>
      </c>
      <c r="F881" s="13" t="s">
        <v>114</v>
      </c>
      <c r="G881" s="13" t="s">
        <v>2029</v>
      </c>
      <c r="H881" s="31" t="s">
        <v>2029</v>
      </c>
      <c r="I881" s="9"/>
      <c r="J881" s="9"/>
      <c r="K881" s="9"/>
      <c r="L881" s="17"/>
      <c r="M881" s="9"/>
      <c r="N881" s="9"/>
      <c r="O881" s="9"/>
      <c r="P881" s="9"/>
      <c r="Q881" s="9"/>
      <c r="R881" s="9"/>
      <c r="S881" s="9"/>
      <c r="T881" s="9"/>
      <c r="U881" s="9"/>
      <c r="V881" s="9"/>
      <c r="W881" s="9"/>
      <c r="X881" s="9"/>
      <c r="Y881" s="9"/>
      <c r="Z881" s="9"/>
    </row>
    <row r="882">
      <c r="A882" s="10">
        <v>952.0</v>
      </c>
      <c r="B882" s="13" t="s">
        <v>17</v>
      </c>
      <c r="C882" s="10" t="s">
        <v>2025</v>
      </c>
      <c r="D882" s="10" t="s">
        <v>2031</v>
      </c>
      <c r="E882" s="21" t="s">
        <v>2032</v>
      </c>
      <c r="F882" s="13" t="s">
        <v>114</v>
      </c>
      <c r="G882" s="13" t="s">
        <v>2033</v>
      </c>
      <c r="H882" s="31" t="s">
        <v>2033</v>
      </c>
      <c r="I882" s="9"/>
      <c r="J882" s="9"/>
      <c r="K882" s="9"/>
      <c r="L882" s="17"/>
      <c r="M882" s="9"/>
      <c r="N882" s="9"/>
      <c r="O882" s="9"/>
      <c r="P882" s="9"/>
      <c r="Q882" s="9"/>
      <c r="R882" s="9"/>
      <c r="S882" s="9"/>
      <c r="T882" s="9"/>
      <c r="U882" s="9"/>
      <c r="V882" s="9"/>
      <c r="W882" s="9"/>
      <c r="X882" s="9"/>
      <c r="Y882" s="9"/>
      <c r="Z882" s="9"/>
    </row>
    <row r="883">
      <c r="A883" s="10">
        <v>953.0</v>
      </c>
      <c r="B883" s="13" t="s">
        <v>17</v>
      </c>
      <c r="C883" s="10" t="s">
        <v>2025</v>
      </c>
      <c r="D883" s="10" t="s">
        <v>2034</v>
      </c>
      <c r="E883" s="21" t="s">
        <v>2036</v>
      </c>
      <c r="F883" s="13" t="s">
        <v>114</v>
      </c>
      <c r="G883" s="13" t="s">
        <v>2037</v>
      </c>
      <c r="H883" s="31" t="s">
        <v>2037</v>
      </c>
      <c r="I883" s="9"/>
      <c r="J883" s="9"/>
      <c r="K883" s="9"/>
      <c r="L883" s="17"/>
      <c r="M883" s="9"/>
      <c r="N883" s="9"/>
      <c r="O883" s="9"/>
      <c r="P883" s="9"/>
      <c r="Q883" s="9"/>
      <c r="R883" s="9"/>
      <c r="S883" s="9"/>
      <c r="T883" s="9"/>
      <c r="U883" s="9"/>
      <c r="V883" s="9"/>
      <c r="W883" s="9"/>
      <c r="X883" s="9"/>
      <c r="Y883" s="9"/>
      <c r="Z883" s="9"/>
    </row>
    <row r="884">
      <c r="A884" s="10">
        <v>954.0</v>
      </c>
      <c r="B884" s="13" t="s">
        <v>17</v>
      </c>
      <c r="C884" s="10" t="s">
        <v>2025</v>
      </c>
      <c r="D884" s="10" t="s">
        <v>2039</v>
      </c>
      <c r="E884" s="21" t="s">
        <v>2040</v>
      </c>
      <c r="F884" s="13" t="s">
        <v>114</v>
      </c>
      <c r="G884" s="13" t="s">
        <v>2041</v>
      </c>
      <c r="H884" s="31" t="s">
        <v>2041</v>
      </c>
      <c r="I884" s="9"/>
      <c r="J884" s="9"/>
      <c r="K884" s="9"/>
      <c r="L884" s="17"/>
      <c r="M884" s="9"/>
      <c r="N884" s="9"/>
      <c r="O884" s="9"/>
      <c r="P884" s="9"/>
      <c r="Q884" s="9"/>
      <c r="R884" s="9"/>
      <c r="S884" s="9"/>
      <c r="T884" s="9"/>
      <c r="U884" s="9"/>
      <c r="V884" s="9"/>
      <c r="W884" s="9"/>
      <c r="X884" s="9"/>
      <c r="Y884" s="9"/>
      <c r="Z884" s="9"/>
    </row>
    <row r="885">
      <c r="A885" s="10">
        <v>955.0</v>
      </c>
      <c r="B885" s="13" t="s">
        <v>17</v>
      </c>
      <c r="C885" s="10" t="s">
        <v>2025</v>
      </c>
      <c r="D885" s="10" t="s">
        <v>2043</v>
      </c>
      <c r="E885" s="21" t="s">
        <v>2044</v>
      </c>
      <c r="F885" s="13" t="s">
        <v>114</v>
      </c>
      <c r="G885" s="13" t="s">
        <v>2045</v>
      </c>
      <c r="H885" s="31" t="s">
        <v>2045</v>
      </c>
      <c r="I885" s="9"/>
      <c r="J885" s="9"/>
      <c r="K885" s="9"/>
      <c r="L885" s="17"/>
      <c r="M885" s="9"/>
      <c r="N885" s="9"/>
      <c r="O885" s="9"/>
      <c r="P885" s="9"/>
      <c r="Q885" s="9"/>
      <c r="R885" s="9"/>
      <c r="S885" s="9"/>
      <c r="T885" s="9"/>
      <c r="U885" s="9"/>
      <c r="V885" s="9"/>
      <c r="W885" s="9"/>
      <c r="X885" s="9"/>
      <c r="Y885" s="9"/>
      <c r="Z885" s="9"/>
    </row>
    <row r="886">
      <c r="A886" s="10">
        <v>956.0</v>
      </c>
      <c r="B886" s="13" t="s">
        <v>17</v>
      </c>
      <c r="C886" s="10" t="s">
        <v>2025</v>
      </c>
      <c r="D886" s="10" t="s">
        <v>2048</v>
      </c>
      <c r="E886" s="21" t="s">
        <v>2049</v>
      </c>
      <c r="F886" s="13" t="s">
        <v>114</v>
      </c>
      <c r="G886" s="13" t="s">
        <v>2050</v>
      </c>
      <c r="H886" s="31" t="s">
        <v>2050</v>
      </c>
      <c r="I886" s="9"/>
      <c r="J886" s="9"/>
      <c r="K886" s="9"/>
      <c r="L886" s="17"/>
      <c r="M886" s="9"/>
      <c r="N886" s="9"/>
      <c r="O886" s="9"/>
      <c r="P886" s="9"/>
      <c r="Q886" s="9"/>
      <c r="R886" s="9"/>
      <c r="S886" s="9"/>
      <c r="T886" s="9"/>
      <c r="U886" s="9"/>
      <c r="V886" s="9"/>
      <c r="W886" s="9"/>
      <c r="X886" s="9"/>
      <c r="Y886" s="9"/>
      <c r="Z886" s="9"/>
    </row>
    <row r="887">
      <c r="A887" s="10">
        <v>957.0</v>
      </c>
      <c r="B887" s="13" t="s">
        <v>17</v>
      </c>
      <c r="C887" s="10" t="s">
        <v>2025</v>
      </c>
      <c r="D887" s="10" t="s">
        <v>2051</v>
      </c>
      <c r="E887" s="21" t="s">
        <v>2052</v>
      </c>
      <c r="F887" s="13" t="s">
        <v>114</v>
      </c>
      <c r="G887" s="13" t="s">
        <v>2054</v>
      </c>
      <c r="H887" s="31" t="s">
        <v>2054</v>
      </c>
      <c r="I887" s="9"/>
      <c r="J887" s="9"/>
      <c r="K887" s="9"/>
      <c r="L887" s="17"/>
      <c r="M887" s="9"/>
      <c r="N887" s="9"/>
      <c r="O887" s="9"/>
      <c r="P887" s="9"/>
      <c r="Q887" s="9"/>
      <c r="R887" s="9"/>
      <c r="S887" s="9"/>
      <c r="T887" s="9"/>
      <c r="U887" s="9"/>
      <c r="V887" s="9"/>
      <c r="W887" s="9"/>
      <c r="X887" s="9"/>
      <c r="Y887" s="9"/>
      <c r="Z887" s="9"/>
    </row>
    <row r="888">
      <c r="A888" s="10">
        <v>958.0</v>
      </c>
      <c r="B888" s="13" t="s">
        <v>17</v>
      </c>
      <c r="C888" s="10" t="s">
        <v>2025</v>
      </c>
      <c r="D888" s="10" t="s">
        <v>2056</v>
      </c>
      <c r="E888" s="21" t="s">
        <v>2057</v>
      </c>
      <c r="F888" s="13" t="s">
        <v>114</v>
      </c>
      <c r="G888" s="13" t="s">
        <v>2058</v>
      </c>
      <c r="H888" s="31" t="s">
        <v>2058</v>
      </c>
      <c r="I888" s="9"/>
      <c r="J888" s="9"/>
      <c r="K888" s="9"/>
      <c r="L888" s="17"/>
      <c r="M888" s="9"/>
      <c r="N888" s="9"/>
      <c r="O888" s="9"/>
      <c r="P888" s="9"/>
      <c r="Q888" s="9"/>
      <c r="R888" s="9"/>
      <c r="S888" s="9"/>
      <c r="T888" s="9"/>
      <c r="U888" s="9"/>
      <c r="V888" s="9"/>
      <c r="W888" s="9"/>
      <c r="X888" s="9"/>
      <c r="Y888" s="9"/>
      <c r="Z888" s="9"/>
    </row>
    <row r="889">
      <c r="A889" s="10">
        <v>959.0</v>
      </c>
      <c r="B889" s="13" t="s">
        <v>17</v>
      </c>
      <c r="C889" s="10" t="s">
        <v>2025</v>
      </c>
      <c r="D889" s="10" t="s">
        <v>2059</v>
      </c>
      <c r="E889" s="21" t="s">
        <v>2060</v>
      </c>
      <c r="F889" s="13" t="s">
        <v>114</v>
      </c>
      <c r="G889" s="13" t="s">
        <v>2062</v>
      </c>
      <c r="H889" s="31" t="s">
        <v>2062</v>
      </c>
      <c r="I889" s="9"/>
      <c r="J889" s="9"/>
      <c r="K889" s="9"/>
      <c r="L889" s="17"/>
      <c r="M889" s="9"/>
      <c r="N889" s="9"/>
      <c r="O889" s="9"/>
      <c r="P889" s="9"/>
      <c r="Q889" s="9"/>
      <c r="R889" s="9"/>
      <c r="S889" s="9"/>
      <c r="T889" s="9"/>
      <c r="U889" s="9"/>
      <c r="V889" s="9"/>
      <c r="W889" s="9"/>
      <c r="X889" s="9"/>
      <c r="Y889" s="9"/>
      <c r="Z889" s="9"/>
    </row>
    <row r="890">
      <c r="A890" s="10">
        <v>960.0</v>
      </c>
      <c r="B890" s="13" t="s">
        <v>257</v>
      </c>
      <c r="C890" s="10" t="s">
        <v>1340</v>
      </c>
      <c r="D890" s="10" t="s">
        <v>2064</v>
      </c>
      <c r="E890" s="21" t="s">
        <v>2065</v>
      </c>
      <c r="F890" s="13" t="s">
        <v>114</v>
      </c>
      <c r="G890" s="13" t="s">
        <v>2066</v>
      </c>
      <c r="H890" s="31" t="s">
        <v>2066</v>
      </c>
      <c r="I890" s="9"/>
      <c r="J890" s="9"/>
      <c r="K890" s="9"/>
      <c r="L890" s="17"/>
      <c r="M890" s="9"/>
      <c r="N890" s="9"/>
      <c r="O890" s="9"/>
      <c r="P890" s="9"/>
      <c r="Q890" s="9"/>
      <c r="R890" s="9"/>
      <c r="S890" s="9"/>
      <c r="T890" s="9"/>
      <c r="U890" s="9"/>
      <c r="V890" s="9"/>
      <c r="W890" s="9"/>
      <c r="X890" s="9"/>
      <c r="Y890" s="9"/>
      <c r="Z890" s="9"/>
    </row>
    <row r="891">
      <c r="A891" s="10">
        <v>961.0</v>
      </c>
      <c r="B891" s="13" t="s">
        <v>257</v>
      </c>
      <c r="C891" s="10" t="s">
        <v>1340</v>
      </c>
      <c r="D891" s="10" t="s">
        <v>2068</v>
      </c>
      <c r="E891" s="21" t="s">
        <v>2069</v>
      </c>
      <c r="F891" s="13" t="s">
        <v>114</v>
      </c>
      <c r="G891" s="13" t="s">
        <v>2071</v>
      </c>
      <c r="H891" s="14" t="s">
        <v>2071</v>
      </c>
      <c r="I891" s="9"/>
      <c r="J891" s="9"/>
      <c r="K891" s="9"/>
      <c r="L891" s="17"/>
      <c r="M891" s="9"/>
      <c r="N891" s="9"/>
      <c r="O891" s="9"/>
      <c r="P891" s="9"/>
      <c r="Q891" s="9"/>
      <c r="R891" s="9"/>
      <c r="S891" s="9"/>
      <c r="T891" s="9"/>
      <c r="U891" s="9"/>
      <c r="V891" s="9"/>
      <c r="W891" s="9"/>
      <c r="X891" s="9"/>
      <c r="Y891" s="9"/>
      <c r="Z891" s="9"/>
    </row>
    <row r="892">
      <c r="A892" s="10">
        <v>962.0</v>
      </c>
      <c r="B892" s="13" t="s">
        <v>257</v>
      </c>
      <c r="C892" s="10" t="s">
        <v>1340</v>
      </c>
      <c r="D892" s="10" t="s">
        <v>2072</v>
      </c>
      <c r="E892" s="21" t="s">
        <v>2073</v>
      </c>
      <c r="F892" s="13" t="s">
        <v>114</v>
      </c>
      <c r="G892" s="13" t="s">
        <v>2074</v>
      </c>
      <c r="H892" s="31" t="s">
        <v>2074</v>
      </c>
      <c r="I892" s="9"/>
      <c r="J892" s="9"/>
      <c r="K892" s="9"/>
      <c r="L892" s="17"/>
      <c r="M892" s="9"/>
      <c r="N892" s="9"/>
      <c r="O892" s="9"/>
      <c r="P892" s="9"/>
      <c r="Q892" s="9"/>
      <c r="R892" s="9"/>
      <c r="S892" s="9"/>
      <c r="T892" s="9"/>
      <c r="U892" s="9"/>
      <c r="V892" s="9"/>
      <c r="W892" s="9"/>
      <c r="X892" s="9"/>
      <c r="Y892" s="9"/>
      <c r="Z892" s="9"/>
    </row>
    <row r="893">
      <c r="A893" s="10">
        <v>963.0</v>
      </c>
      <c r="B893" s="13" t="s">
        <v>257</v>
      </c>
      <c r="C893" s="10" t="s">
        <v>1340</v>
      </c>
      <c r="D893" s="10" t="s">
        <v>1341</v>
      </c>
      <c r="E893" s="21" t="s">
        <v>1342</v>
      </c>
      <c r="F893" s="13"/>
      <c r="G893" s="13" t="s">
        <v>1343</v>
      </c>
      <c r="H893" s="31" t="s">
        <v>1343</v>
      </c>
      <c r="I893" s="9"/>
      <c r="J893" s="9"/>
      <c r="K893" s="9"/>
      <c r="L893" s="17"/>
      <c r="M893" s="9"/>
      <c r="N893" s="9"/>
      <c r="O893" s="9"/>
      <c r="P893" s="9"/>
      <c r="Q893" s="9"/>
      <c r="R893" s="9"/>
      <c r="S893" s="9"/>
      <c r="T893" s="9"/>
      <c r="U893" s="9"/>
      <c r="V893" s="9"/>
      <c r="W893" s="9"/>
      <c r="X893" s="9"/>
      <c r="Y893" s="9"/>
      <c r="Z893" s="9"/>
    </row>
    <row r="894">
      <c r="A894" s="10">
        <v>964.0</v>
      </c>
      <c r="B894" s="13" t="s">
        <v>257</v>
      </c>
      <c r="C894" s="10" t="s">
        <v>1340</v>
      </c>
      <c r="D894" s="10" t="s">
        <v>2077</v>
      </c>
      <c r="E894" s="21" t="s">
        <v>2078</v>
      </c>
      <c r="F894" s="13" t="s">
        <v>114</v>
      </c>
      <c r="G894" s="13" t="s">
        <v>2079</v>
      </c>
      <c r="H894" s="31" t="s">
        <v>2079</v>
      </c>
      <c r="I894" s="9"/>
      <c r="J894" s="9"/>
      <c r="K894" s="9"/>
      <c r="L894" s="17"/>
      <c r="M894" s="9"/>
      <c r="N894" s="9"/>
      <c r="O894" s="9"/>
      <c r="P894" s="9"/>
      <c r="Q894" s="9"/>
      <c r="R894" s="9"/>
      <c r="S894" s="9"/>
      <c r="T894" s="9"/>
      <c r="U894" s="9"/>
      <c r="V894" s="9"/>
      <c r="W894" s="9"/>
      <c r="X894" s="9"/>
      <c r="Y894" s="9"/>
      <c r="Z894" s="9"/>
    </row>
    <row r="895">
      <c r="A895" s="10">
        <v>965.0</v>
      </c>
      <c r="B895" s="13" t="s">
        <v>257</v>
      </c>
      <c r="C895" s="10" t="s">
        <v>1340</v>
      </c>
      <c r="D895" s="10" t="s">
        <v>2082</v>
      </c>
      <c r="E895" s="21" t="s">
        <v>2083</v>
      </c>
      <c r="F895" s="13" t="s">
        <v>114</v>
      </c>
      <c r="G895" s="13" t="s">
        <v>2085</v>
      </c>
      <c r="H895" s="31" t="s">
        <v>2085</v>
      </c>
      <c r="I895" s="9"/>
      <c r="J895" s="9"/>
      <c r="K895" s="9"/>
      <c r="L895" s="17"/>
      <c r="M895" s="9"/>
      <c r="N895" s="9"/>
      <c r="O895" s="9"/>
      <c r="P895" s="9"/>
      <c r="Q895" s="9"/>
      <c r="R895" s="9"/>
      <c r="S895" s="9"/>
      <c r="T895" s="9"/>
      <c r="U895" s="9"/>
      <c r="V895" s="9"/>
      <c r="W895" s="9"/>
      <c r="X895" s="9"/>
      <c r="Y895" s="9"/>
      <c r="Z895" s="9"/>
    </row>
    <row r="896">
      <c r="A896" s="10">
        <v>966.0</v>
      </c>
      <c r="B896" s="13" t="s">
        <v>257</v>
      </c>
      <c r="C896" s="10" t="s">
        <v>1340</v>
      </c>
      <c r="D896" s="10" t="s">
        <v>1478</v>
      </c>
      <c r="E896" s="21" t="s">
        <v>1479</v>
      </c>
      <c r="F896" s="13"/>
      <c r="G896" s="13" t="s">
        <v>1480</v>
      </c>
      <c r="H896" s="31" t="s">
        <v>1480</v>
      </c>
      <c r="I896" s="9"/>
      <c r="J896" s="9"/>
      <c r="K896" s="9"/>
      <c r="L896" s="17"/>
      <c r="M896" s="9"/>
      <c r="N896" s="9"/>
      <c r="O896" s="9"/>
      <c r="P896" s="9"/>
      <c r="Q896" s="9"/>
      <c r="R896" s="9"/>
      <c r="S896" s="9"/>
      <c r="T896" s="9"/>
      <c r="U896" s="9"/>
      <c r="V896" s="9"/>
      <c r="W896" s="9"/>
      <c r="X896" s="9"/>
      <c r="Y896" s="9"/>
      <c r="Z896" s="9"/>
    </row>
    <row r="897">
      <c r="A897" s="10">
        <v>967.0</v>
      </c>
      <c r="B897" s="13" t="s">
        <v>257</v>
      </c>
      <c r="C897" s="10" t="s">
        <v>1340</v>
      </c>
      <c r="D897" s="10" t="s">
        <v>2087</v>
      </c>
      <c r="E897" s="21" t="s">
        <v>2088</v>
      </c>
      <c r="F897" s="13" t="s">
        <v>114</v>
      </c>
      <c r="G897" s="13" t="s">
        <v>2089</v>
      </c>
      <c r="H897" s="31" t="s">
        <v>2089</v>
      </c>
      <c r="I897" s="9"/>
      <c r="J897" s="9"/>
      <c r="K897" s="9"/>
      <c r="L897" s="17"/>
      <c r="M897" s="9"/>
      <c r="N897" s="9"/>
      <c r="O897" s="9"/>
      <c r="P897" s="9"/>
      <c r="Q897" s="9"/>
      <c r="R897" s="9"/>
      <c r="S897" s="9"/>
      <c r="T897" s="9"/>
      <c r="U897" s="9"/>
      <c r="V897" s="9"/>
      <c r="W897" s="9"/>
      <c r="X897" s="9"/>
      <c r="Y897" s="9"/>
      <c r="Z897" s="9"/>
    </row>
    <row r="898">
      <c r="A898" s="10">
        <v>968.0</v>
      </c>
      <c r="B898" s="13" t="s">
        <v>257</v>
      </c>
      <c r="C898" s="10" t="s">
        <v>1340</v>
      </c>
      <c r="D898" s="10" t="s">
        <v>2091</v>
      </c>
      <c r="E898" s="21" t="s">
        <v>2092</v>
      </c>
      <c r="F898" s="13" t="s">
        <v>114</v>
      </c>
      <c r="G898" s="13" t="s">
        <v>2093</v>
      </c>
      <c r="H898" s="31" t="s">
        <v>2093</v>
      </c>
      <c r="I898" s="9"/>
      <c r="J898" s="9"/>
      <c r="K898" s="9"/>
      <c r="L898" s="17"/>
      <c r="M898" s="9"/>
      <c r="N898" s="9"/>
      <c r="O898" s="9"/>
      <c r="P898" s="9"/>
      <c r="Q898" s="9"/>
      <c r="R898" s="9"/>
      <c r="S898" s="9"/>
      <c r="T898" s="9"/>
      <c r="U898" s="9"/>
      <c r="V898" s="9"/>
      <c r="W898" s="9"/>
      <c r="X898" s="9"/>
      <c r="Y898" s="9"/>
      <c r="Z898" s="9"/>
    </row>
    <row r="899">
      <c r="A899" s="10">
        <v>969.0</v>
      </c>
      <c r="B899" s="13" t="s">
        <v>257</v>
      </c>
      <c r="C899" s="10" t="s">
        <v>1340</v>
      </c>
      <c r="D899" s="10" t="s">
        <v>2095</v>
      </c>
      <c r="E899" s="21" t="s">
        <v>2096</v>
      </c>
      <c r="F899" s="13" t="s">
        <v>114</v>
      </c>
      <c r="G899" s="13" t="s">
        <v>2097</v>
      </c>
      <c r="H899" s="31" t="s">
        <v>2097</v>
      </c>
      <c r="I899" s="9"/>
      <c r="J899" s="9"/>
      <c r="K899" s="9"/>
      <c r="L899" s="17"/>
      <c r="M899" s="9"/>
      <c r="N899" s="9"/>
      <c r="O899" s="9"/>
      <c r="P899" s="9"/>
      <c r="Q899" s="9"/>
      <c r="R899" s="9"/>
      <c r="S899" s="9"/>
      <c r="T899" s="9"/>
      <c r="U899" s="9"/>
      <c r="V899" s="9"/>
      <c r="W899" s="9"/>
      <c r="X899" s="9"/>
      <c r="Y899" s="9"/>
      <c r="Z899" s="9"/>
    </row>
    <row r="900">
      <c r="A900" s="10">
        <v>970.0</v>
      </c>
      <c r="B900" s="13" t="s">
        <v>257</v>
      </c>
      <c r="C900" s="10" t="s">
        <v>1340</v>
      </c>
      <c r="D900" s="10" t="s">
        <v>2099</v>
      </c>
      <c r="E900" s="21" t="s">
        <v>2100</v>
      </c>
      <c r="F900" s="13" t="s">
        <v>114</v>
      </c>
      <c r="G900" s="13" t="s">
        <v>2101</v>
      </c>
      <c r="H900" s="31" t="s">
        <v>2101</v>
      </c>
      <c r="I900" s="9"/>
      <c r="J900" s="9"/>
      <c r="K900" s="9"/>
      <c r="L900" s="17"/>
      <c r="M900" s="9"/>
      <c r="N900" s="9"/>
      <c r="O900" s="9"/>
      <c r="P900" s="9"/>
      <c r="Q900" s="9"/>
      <c r="R900" s="9"/>
      <c r="S900" s="9"/>
      <c r="T900" s="9"/>
      <c r="U900" s="9"/>
      <c r="V900" s="9"/>
      <c r="W900" s="9"/>
      <c r="X900" s="9"/>
      <c r="Y900" s="9"/>
      <c r="Z900" s="9"/>
    </row>
    <row r="901">
      <c r="A901" s="10">
        <v>971.0</v>
      </c>
      <c r="B901" s="13" t="s">
        <v>17</v>
      </c>
      <c r="C901" s="10" t="s">
        <v>2103</v>
      </c>
      <c r="D901" s="10" t="s">
        <v>2104</v>
      </c>
      <c r="E901" s="21" t="s">
        <v>2105</v>
      </c>
      <c r="F901" s="13" t="s">
        <v>114</v>
      </c>
      <c r="G901" s="13" t="s">
        <v>2107</v>
      </c>
      <c r="H901" s="31" t="s">
        <v>2107</v>
      </c>
      <c r="I901" s="9"/>
      <c r="J901" s="9"/>
      <c r="K901" s="9"/>
      <c r="L901" s="17"/>
      <c r="M901" s="9"/>
      <c r="N901" s="9"/>
      <c r="O901" s="9"/>
      <c r="P901" s="9"/>
      <c r="Q901" s="9"/>
      <c r="R901" s="9"/>
      <c r="S901" s="9"/>
      <c r="T901" s="9"/>
      <c r="U901" s="9"/>
      <c r="V901" s="9"/>
      <c r="W901" s="9"/>
      <c r="X901" s="9"/>
      <c r="Y901" s="9"/>
      <c r="Z901" s="9"/>
    </row>
    <row r="902">
      <c r="A902" s="10">
        <v>972.0</v>
      </c>
      <c r="B902" s="13" t="s">
        <v>17</v>
      </c>
      <c r="C902" s="10" t="s">
        <v>2103</v>
      </c>
      <c r="D902" s="10" t="s">
        <v>2108</v>
      </c>
      <c r="E902" s="21" t="s">
        <v>2109</v>
      </c>
      <c r="F902" s="13" t="s">
        <v>114</v>
      </c>
      <c r="G902" s="13" t="s">
        <v>2110</v>
      </c>
      <c r="H902" s="31" t="s">
        <v>2110</v>
      </c>
      <c r="I902" s="9"/>
      <c r="J902" s="9"/>
      <c r="K902" s="9"/>
      <c r="L902" s="17"/>
      <c r="M902" s="9"/>
      <c r="N902" s="9"/>
      <c r="O902" s="9"/>
      <c r="P902" s="9"/>
      <c r="Q902" s="9"/>
      <c r="R902" s="9"/>
      <c r="S902" s="9"/>
      <c r="T902" s="9"/>
      <c r="U902" s="9"/>
      <c r="V902" s="9"/>
      <c r="W902" s="9"/>
      <c r="X902" s="9"/>
      <c r="Y902" s="9"/>
      <c r="Z902" s="9"/>
    </row>
    <row r="903">
      <c r="A903" s="10">
        <v>973.0</v>
      </c>
      <c r="B903" s="13" t="s">
        <v>17</v>
      </c>
      <c r="C903" s="10" t="s">
        <v>2103</v>
      </c>
      <c r="D903" s="10" t="s">
        <v>2113</v>
      </c>
      <c r="E903" s="21" t="s">
        <v>2114</v>
      </c>
      <c r="F903" s="13" t="s">
        <v>114</v>
      </c>
      <c r="G903" s="13" t="s">
        <v>2115</v>
      </c>
      <c r="H903" s="31" t="s">
        <v>2115</v>
      </c>
      <c r="I903" s="9"/>
      <c r="J903" s="9"/>
      <c r="K903" s="9"/>
      <c r="L903" s="17"/>
      <c r="M903" s="9"/>
      <c r="N903" s="9"/>
      <c r="O903" s="9"/>
      <c r="P903" s="9"/>
      <c r="Q903" s="9"/>
      <c r="R903" s="9"/>
      <c r="S903" s="9"/>
      <c r="T903" s="9"/>
      <c r="U903" s="9"/>
      <c r="V903" s="9"/>
      <c r="W903" s="9"/>
      <c r="X903" s="9"/>
      <c r="Y903" s="9"/>
      <c r="Z903" s="9"/>
    </row>
    <row r="904">
      <c r="A904" s="10">
        <v>974.0</v>
      </c>
      <c r="B904" s="13" t="s">
        <v>17</v>
      </c>
      <c r="C904" s="10" t="s">
        <v>2103</v>
      </c>
      <c r="D904" s="10" t="s">
        <v>2116</v>
      </c>
      <c r="E904" s="21" t="s">
        <v>2118</v>
      </c>
      <c r="F904" s="13" t="s">
        <v>114</v>
      </c>
      <c r="G904" s="13" t="s">
        <v>2119</v>
      </c>
      <c r="H904" s="31" t="s">
        <v>2119</v>
      </c>
      <c r="I904" s="9"/>
      <c r="J904" s="9"/>
      <c r="K904" s="9"/>
      <c r="L904" s="17"/>
      <c r="M904" s="9"/>
      <c r="N904" s="9"/>
      <c r="O904" s="9"/>
      <c r="P904" s="9"/>
      <c r="Q904" s="9"/>
      <c r="R904" s="9"/>
      <c r="S904" s="9"/>
      <c r="T904" s="9"/>
      <c r="U904" s="9"/>
      <c r="V904" s="9"/>
      <c r="W904" s="9"/>
      <c r="X904" s="9"/>
      <c r="Y904" s="9"/>
      <c r="Z904" s="9"/>
    </row>
    <row r="905">
      <c r="A905" s="10">
        <v>975.0</v>
      </c>
      <c r="B905" s="13" t="s">
        <v>17</v>
      </c>
      <c r="C905" s="10" t="s">
        <v>2103</v>
      </c>
      <c r="D905" s="10" t="s">
        <v>2121</v>
      </c>
      <c r="E905" s="21" t="s">
        <v>2122</v>
      </c>
      <c r="F905" s="13" t="s">
        <v>114</v>
      </c>
      <c r="G905" s="13" t="s">
        <v>2123</v>
      </c>
      <c r="H905" s="31" t="s">
        <v>2123</v>
      </c>
      <c r="I905" s="9"/>
      <c r="J905" s="9"/>
      <c r="K905" s="9"/>
      <c r="L905" s="17"/>
      <c r="M905" s="9"/>
      <c r="N905" s="9"/>
      <c r="O905" s="9"/>
      <c r="P905" s="9"/>
      <c r="Q905" s="9"/>
      <c r="R905" s="9"/>
      <c r="S905" s="9"/>
      <c r="T905" s="9"/>
      <c r="U905" s="9"/>
      <c r="V905" s="9"/>
      <c r="W905" s="9"/>
      <c r="X905" s="9"/>
      <c r="Y905" s="9"/>
      <c r="Z905" s="9"/>
    </row>
    <row r="906">
      <c r="A906" s="10">
        <v>976.0</v>
      </c>
      <c r="B906" s="13" t="s">
        <v>17</v>
      </c>
      <c r="C906" s="10" t="s">
        <v>2103</v>
      </c>
      <c r="D906" s="10" t="s">
        <v>2124</v>
      </c>
      <c r="E906" s="21" t="s">
        <v>2125</v>
      </c>
      <c r="F906" s="13" t="s">
        <v>114</v>
      </c>
      <c r="G906" s="13" t="s">
        <v>2126</v>
      </c>
      <c r="H906" s="31" t="s">
        <v>2126</v>
      </c>
      <c r="I906" s="9"/>
      <c r="J906" s="9"/>
      <c r="K906" s="9"/>
      <c r="L906" s="17"/>
      <c r="M906" s="9"/>
      <c r="N906" s="9"/>
      <c r="O906" s="9"/>
      <c r="P906" s="9"/>
      <c r="Q906" s="9"/>
      <c r="R906" s="9"/>
      <c r="S906" s="9"/>
      <c r="T906" s="9"/>
      <c r="U906" s="9"/>
      <c r="V906" s="9"/>
      <c r="W906" s="9"/>
      <c r="X906" s="9"/>
      <c r="Y906" s="9"/>
      <c r="Z906" s="9"/>
    </row>
    <row r="907">
      <c r="A907" s="10">
        <v>977.0</v>
      </c>
      <c r="B907" s="13" t="s">
        <v>17</v>
      </c>
      <c r="C907" s="10" t="s">
        <v>2103</v>
      </c>
      <c r="D907" s="10" t="s">
        <v>2128</v>
      </c>
      <c r="E907" s="21" t="s">
        <v>2130</v>
      </c>
      <c r="F907" s="13" t="s">
        <v>114</v>
      </c>
      <c r="G907" s="13" t="s">
        <v>2131</v>
      </c>
      <c r="H907" s="31" t="s">
        <v>2131</v>
      </c>
      <c r="I907" s="9"/>
      <c r="J907" s="9"/>
      <c r="K907" s="9"/>
      <c r="L907" s="17"/>
      <c r="M907" s="9"/>
      <c r="N907" s="9"/>
      <c r="O907" s="9"/>
      <c r="P907" s="9"/>
      <c r="Q907" s="9"/>
      <c r="R907" s="9"/>
      <c r="S907" s="9"/>
      <c r="T907" s="9"/>
      <c r="U907" s="9"/>
      <c r="V907" s="9"/>
      <c r="W907" s="9"/>
      <c r="X907" s="9"/>
      <c r="Y907" s="9"/>
      <c r="Z907" s="9"/>
    </row>
    <row r="908">
      <c r="A908" s="10">
        <v>978.0</v>
      </c>
      <c r="B908" s="13" t="s">
        <v>17</v>
      </c>
      <c r="C908" s="10" t="s">
        <v>2103</v>
      </c>
      <c r="D908" s="10" t="s">
        <v>2132</v>
      </c>
      <c r="E908" s="21" t="s">
        <v>2133</v>
      </c>
      <c r="F908" s="13" t="s">
        <v>114</v>
      </c>
      <c r="G908" s="13" t="s">
        <v>2134</v>
      </c>
      <c r="H908" s="31" t="s">
        <v>2134</v>
      </c>
      <c r="I908" s="9"/>
      <c r="J908" s="9"/>
      <c r="K908" s="9"/>
      <c r="L908" s="17"/>
      <c r="M908" s="9"/>
      <c r="N908" s="9"/>
      <c r="O908" s="9"/>
      <c r="P908" s="9"/>
      <c r="Q908" s="9"/>
      <c r="R908" s="9"/>
      <c r="S908" s="9"/>
      <c r="T908" s="9"/>
      <c r="U908" s="9"/>
      <c r="V908" s="9"/>
      <c r="W908" s="9"/>
      <c r="X908" s="9"/>
      <c r="Y908" s="9"/>
      <c r="Z908" s="9"/>
    </row>
    <row r="909">
      <c r="A909" s="10">
        <v>979.0</v>
      </c>
      <c r="B909" s="13" t="s">
        <v>125</v>
      </c>
      <c r="C909" s="10" t="s">
        <v>1492</v>
      </c>
      <c r="D909" s="10" t="s">
        <v>1493</v>
      </c>
      <c r="E909" s="21" t="s">
        <v>1494</v>
      </c>
      <c r="F909" s="13"/>
      <c r="G909" s="13" t="s">
        <v>1495</v>
      </c>
      <c r="H909" s="31" t="s">
        <v>1495</v>
      </c>
      <c r="I909" s="9"/>
      <c r="J909" s="9"/>
      <c r="K909" s="9"/>
      <c r="L909" s="17"/>
      <c r="M909" s="9"/>
      <c r="N909" s="9"/>
      <c r="O909" s="9"/>
      <c r="P909" s="9"/>
      <c r="Q909" s="9"/>
      <c r="R909" s="9"/>
      <c r="S909" s="9"/>
      <c r="T909" s="9"/>
      <c r="U909" s="9"/>
      <c r="V909" s="9"/>
      <c r="W909" s="9"/>
      <c r="X909" s="9"/>
      <c r="Y909" s="9"/>
      <c r="Z909" s="9"/>
    </row>
    <row r="910">
      <c r="A910" s="10">
        <v>980.0</v>
      </c>
      <c r="B910" s="13" t="s">
        <v>125</v>
      </c>
      <c r="C910" s="10" t="s">
        <v>1492</v>
      </c>
      <c r="D910" s="10" t="s">
        <v>1587</v>
      </c>
      <c r="E910" s="21" t="s">
        <v>1588</v>
      </c>
      <c r="F910" s="13"/>
      <c r="G910" s="13" t="s">
        <v>1495</v>
      </c>
      <c r="H910" s="31" t="s">
        <v>1495</v>
      </c>
      <c r="I910" s="9"/>
      <c r="J910" s="9"/>
      <c r="K910" s="9"/>
      <c r="L910" s="17"/>
      <c r="M910" s="9"/>
      <c r="N910" s="9"/>
      <c r="O910" s="9"/>
      <c r="P910" s="9"/>
      <c r="Q910" s="9"/>
      <c r="R910" s="9"/>
      <c r="S910" s="9"/>
      <c r="T910" s="9"/>
      <c r="U910" s="9"/>
      <c r="V910" s="9"/>
      <c r="W910" s="9"/>
      <c r="X910" s="9"/>
      <c r="Y910" s="9"/>
      <c r="Z910" s="9"/>
    </row>
    <row r="911">
      <c r="A911" s="10">
        <v>981.0</v>
      </c>
      <c r="B911" s="13" t="s">
        <v>125</v>
      </c>
      <c r="C911" s="10" t="s">
        <v>1492</v>
      </c>
      <c r="D911" s="10" t="s">
        <v>1554</v>
      </c>
      <c r="E911" s="21" t="s">
        <v>1555</v>
      </c>
      <c r="F911" s="13" t="s">
        <v>114</v>
      </c>
      <c r="G911" s="13" t="s">
        <v>2139</v>
      </c>
      <c r="H911" s="31" t="s">
        <v>2139</v>
      </c>
      <c r="I911" s="9"/>
      <c r="J911" s="9"/>
      <c r="K911" s="9"/>
      <c r="L911" s="17"/>
      <c r="M911" s="9"/>
      <c r="N911" s="9"/>
      <c r="O911" s="9"/>
      <c r="P911" s="9"/>
      <c r="Q911" s="9"/>
      <c r="R911" s="9"/>
      <c r="S911" s="9"/>
      <c r="T911" s="9"/>
      <c r="U911" s="9"/>
      <c r="V911" s="9"/>
      <c r="W911" s="9"/>
      <c r="X911" s="9"/>
      <c r="Y911" s="9"/>
      <c r="Z911" s="9"/>
    </row>
    <row r="912">
      <c r="A912" s="10">
        <v>982.0</v>
      </c>
      <c r="B912" s="13" t="s">
        <v>125</v>
      </c>
      <c r="C912" s="10" t="s">
        <v>1492</v>
      </c>
      <c r="D912" s="10" t="s">
        <v>1558</v>
      </c>
      <c r="E912" s="21" t="s">
        <v>1559</v>
      </c>
      <c r="F912" s="13" t="s">
        <v>114</v>
      </c>
      <c r="G912" s="13" t="s">
        <v>2142</v>
      </c>
      <c r="H912" s="31" t="s">
        <v>2142</v>
      </c>
      <c r="I912" s="9"/>
      <c r="J912" s="9"/>
      <c r="K912" s="9"/>
      <c r="L912" s="17"/>
      <c r="M912" s="9"/>
      <c r="N912" s="9"/>
      <c r="O912" s="9"/>
      <c r="P912" s="9"/>
      <c r="Q912" s="9"/>
      <c r="R912" s="9"/>
      <c r="S912" s="9"/>
      <c r="T912" s="9"/>
      <c r="U912" s="9"/>
      <c r="V912" s="9"/>
      <c r="W912" s="9"/>
      <c r="X912" s="9"/>
      <c r="Y912" s="9"/>
      <c r="Z912" s="9"/>
    </row>
    <row r="913">
      <c r="A913" s="10">
        <v>983.0</v>
      </c>
      <c r="B913" s="13" t="s">
        <v>125</v>
      </c>
      <c r="C913" s="10" t="s">
        <v>1492</v>
      </c>
      <c r="D913" s="10" t="s">
        <v>1562</v>
      </c>
      <c r="E913" s="21" t="s">
        <v>1563</v>
      </c>
      <c r="F913" s="13" t="s">
        <v>114</v>
      </c>
      <c r="G913" s="13" t="s">
        <v>2145</v>
      </c>
      <c r="H913" s="31" t="s">
        <v>2145</v>
      </c>
      <c r="I913" s="9"/>
      <c r="J913" s="9"/>
      <c r="K913" s="9"/>
      <c r="L913" s="17"/>
      <c r="M913" s="9"/>
      <c r="N913" s="9"/>
      <c r="O913" s="9"/>
      <c r="P913" s="9"/>
      <c r="Q913" s="9"/>
      <c r="R913" s="9"/>
      <c r="S913" s="9"/>
      <c r="T913" s="9"/>
      <c r="U913" s="9"/>
      <c r="V913" s="9"/>
      <c r="W913" s="9"/>
      <c r="X913" s="9"/>
      <c r="Y913" s="9"/>
      <c r="Z913" s="9"/>
    </row>
    <row r="914">
      <c r="A914" s="10">
        <v>984.0</v>
      </c>
      <c r="B914" s="13" t="s">
        <v>125</v>
      </c>
      <c r="C914" s="10" t="s">
        <v>1492</v>
      </c>
      <c r="D914" s="10" t="s">
        <v>1566</v>
      </c>
      <c r="E914" s="21" t="s">
        <v>1567</v>
      </c>
      <c r="F914" s="13" t="s">
        <v>114</v>
      </c>
      <c r="G914" s="13" t="s">
        <v>2147</v>
      </c>
      <c r="H914" s="31" t="s">
        <v>2147</v>
      </c>
      <c r="I914" s="9"/>
      <c r="J914" s="9"/>
      <c r="K914" s="9"/>
      <c r="L914" s="17"/>
      <c r="M914" s="9"/>
      <c r="N914" s="9"/>
      <c r="O914" s="9"/>
      <c r="P914" s="9"/>
      <c r="Q914" s="9"/>
      <c r="R914" s="9"/>
      <c r="S914" s="9"/>
      <c r="T914" s="9"/>
      <c r="U914" s="9"/>
      <c r="V914" s="9"/>
      <c r="W914" s="9"/>
      <c r="X914" s="9"/>
      <c r="Y914" s="9"/>
      <c r="Z914" s="9"/>
    </row>
    <row r="915">
      <c r="A915" s="10">
        <v>985.0</v>
      </c>
      <c r="B915" s="13" t="s">
        <v>125</v>
      </c>
      <c r="C915" s="10" t="s">
        <v>1492</v>
      </c>
      <c r="D915" s="10" t="s">
        <v>1570</v>
      </c>
      <c r="E915" s="21" t="s">
        <v>1571</v>
      </c>
      <c r="F915" s="13" t="s">
        <v>114</v>
      </c>
      <c r="G915" s="13" t="s">
        <v>2149</v>
      </c>
      <c r="H915" s="31" t="s">
        <v>2149</v>
      </c>
      <c r="I915" s="9"/>
      <c r="J915" s="9"/>
      <c r="K915" s="9"/>
      <c r="L915" s="17"/>
      <c r="M915" s="9"/>
      <c r="N915" s="9"/>
      <c r="O915" s="9"/>
      <c r="P915" s="9"/>
      <c r="Q915" s="9"/>
      <c r="R915" s="9"/>
      <c r="S915" s="9"/>
      <c r="T915" s="9"/>
      <c r="U915" s="9"/>
      <c r="V915" s="9"/>
      <c r="W915" s="9"/>
      <c r="X915" s="9"/>
      <c r="Y915" s="9"/>
      <c r="Z915" s="9"/>
    </row>
    <row r="916">
      <c r="A916" s="10">
        <v>986.0</v>
      </c>
      <c r="B916" s="13" t="s">
        <v>125</v>
      </c>
      <c r="C916" s="10" t="s">
        <v>1492</v>
      </c>
      <c r="D916" s="10" t="s">
        <v>1574</v>
      </c>
      <c r="E916" s="21" t="s">
        <v>1575</v>
      </c>
      <c r="F916" s="13" t="s">
        <v>114</v>
      </c>
      <c r="G916" s="13" t="s">
        <v>2151</v>
      </c>
      <c r="H916" s="31" t="s">
        <v>2151</v>
      </c>
      <c r="I916" s="9"/>
      <c r="J916" s="9"/>
      <c r="K916" s="9"/>
      <c r="L916" s="17"/>
      <c r="M916" s="9"/>
      <c r="N916" s="9"/>
      <c r="O916" s="9"/>
      <c r="P916" s="9"/>
      <c r="Q916" s="9"/>
      <c r="R916" s="9"/>
      <c r="S916" s="9"/>
      <c r="T916" s="9"/>
      <c r="U916" s="9"/>
      <c r="V916" s="9"/>
      <c r="W916" s="9"/>
      <c r="X916" s="9"/>
      <c r="Y916" s="9"/>
      <c r="Z916" s="9"/>
    </row>
    <row r="917">
      <c r="A917" s="10">
        <v>987.0</v>
      </c>
      <c r="B917" s="13" t="s">
        <v>125</v>
      </c>
      <c r="C917" s="10" t="s">
        <v>1492</v>
      </c>
      <c r="D917" s="10" t="s">
        <v>1579</v>
      </c>
      <c r="E917" s="21" t="s">
        <v>1580</v>
      </c>
      <c r="F917" s="13" t="s">
        <v>114</v>
      </c>
      <c r="G917" s="13" t="s">
        <v>2154</v>
      </c>
      <c r="H917" s="31" t="s">
        <v>2154</v>
      </c>
      <c r="I917" s="9"/>
      <c r="J917" s="9"/>
      <c r="K917" s="9"/>
      <c r="L917" s="17"/>
      <c r="M917" s="9"/>
      <c r="N917" s="9"/>
      <c r="O917" s="9"/>
      <c r="P917" s="9"/>
      <c r="Q917" s="9"/>
      <c r="R917" s="9"/>
      <c r="S917" s="9"/>
      <c r="T917" s="9"/>
      <c r="U917" s="9"/>
      <c r="V917" s="9"/>
      <c r="W917" s="9"/>
      <c r="X917" s="9"/>
      <c r="Y917" s="9"/>
      <c r="Z917" s="9"/>
    </row>
    <row r="918">
      <c r="A918" s="10">
        <v>988.0</v>
      </c>
      <c r="B918" s="13" t="s">
        <v>125</v>
      </c>
      <c r="C918" s="10" t="s">
        <v>1492</v>
      </c>
      <c r="D918" s="10" t="s">
        <v>1583</v>
      </c>
      <c r="E918" s="21" t="s">
        <v>1584</v>
      </c>
      <c r="F918" s="13" t="s">
        <v>114</v>
      </c>
      <c r="G918" s="13" t="s">
        <v>2156</v>
      </c>
      <c r="H918" s="31" t="s">
        <v>2156</v>
      </c>
      <c r="I918" s="9"/>
      <c r="J918" s="9"/>
      <c r="K918" s="9"/>
      <c r="L918" s="17"/>
      <c r="M918" s="9"/>
      <c r="N918" s="9"/>
      <c r="O918" s="9"/>
      <c r="P918" s="9"/>
      <c r="Q918" s="9"/>
      <c r="R918" s="9"/>
      <c r="S918" s="9"/>
      <c r="T918" s="9"/>
      <c r="U918" s="9"/>
      <c r="V918" s="9"/>
      <c r="W918" s="9"/>
      <c r="X918" s="9"/>
      <c r="Y918" s="9"/>
      <c r="Z918" s="9"/>
    </row>
    <row r="919">
      <c r="A919" s="10">
        <v>989.0</v>
      </c>
      <c r="B919" s="13" t="s">
        <v>125</v>
      </c>
      <c r="C919" s="10" t="s">
        <v>263</v>
      </c>
      <c r="D919" s="10" t="s">
        <v>270</v>
      </c>
      <c r="E919" s="21" t="s">
        <v>271</v>
      </c>
      <c r="F919" s="13"/>
      <c r="G919" s="13" t="s">
        <v>272</v>
      </c>
      <c r="H919" s="31" t="s">
        <v>272</v>
      </c>
      <c r="I919" s="9"/>
      <c r="J919" s="9"/>
      <c r="K919" s="9"/>
      <c r="L919" s="17"/>
      <c r="M919" s="9"/>
      <c r="N919" s="9"/>
      <c r="O919" s="9"/>
      <c r="P919" s="9"/>
      <c r="Q919" s="9"/>
      <c r="R919" s="9"/>
      <c r="S919" s="9"/>
      <c r="T919" s="9"/>
      <c r="U919" s="9"/>
      <c r="V919" s="9"/>
      <c r="W919" s="9"/>
      <c r="X919" s="9"/>
      <c r="Y919" s="9"/>
      <c r="Z919" s="9"/>
    </row>
    <row r="920">
      <c r="A920" s="10">
        <v>990.0</v>
      </c>
      <c r="B920" s="13" t="s">
        <v>125</v>
      </c>
      <c r="C920" s="10" t="s">
        <v>263</v>
      </c>
      <c r="D920" s="10" t="s">
        <v>264</v>
      </c>
      <c r="E920" s="21" t="s">
        <v>265</v>
      </c>
      <c r="F920" s="13"/>
      <c r="G920" s="13" t="s">
        <v>266</v>
      </c>
      <c r="H920" s="31" t="s">
        <v>266</v>
      </c>
      <c r="I920" s="9"/>
      <c r="J920" s="9"/>
      <c r="K920" s="9"/>
      <c r="L920" s="17"/>
      <c r="M920" s="9"/>
      <c r="N920" s="9"/>
      <c r="O920" s="9"/>
      <c r="P920" s="9"/>
      <c r="Q920" s="9"/>
      <c r="R920" s="9"/>
      <c r="S920" s="9"/>
      <c r="T920" s="9"/>
      <c r="U920" s="9"/>
      <c r="V920" s="9"/>
      <c r="W920" s="9"/>
      <c r="X920" s="9"/>
      <c r="Y920" s="9"/>
      <c r="Z920" s="9"/>
    </row>
    <row r="921">
      <c r="A921" s="10">
        <v>991.0</v>
      </c>
      <c r="B921" s="13" t="s">
        <v>125</v>
      </c>
      <c r="C921" s="10" t="s">
        <v>263</v>
      </c>
      <c r="D921" s="10" t="s">
        <v>2163</v>
      </c>
      <c r="E921" s="21" t="s">
        <v>2164</v>
      </c>
      <c r="F921" s="13" t="s">
        <v>114</v>
      </c>
      <c r="G921" s="13" t="s">
        <v>2165</v>
      </c>
      <c r="H921" s="31" t="s">
        <v>2165</v>
      </c>
      <c r="I921" s="9"/>
      <c r="J921" s="9"/>
      <c r="K921" s="9"/>
      <c r="L921" s="17"/>
      <c r="M921" s="9"/>
      <c r="N921" s="9"/>
      <c r="O921" s="9"/>
      <c r="P921" s="9"/>
      <c r="Q921" s="9"/>
      <c r="R921" s="9"/>
      <c r="S921" s="9"/>
      <c r="T921" s="9"/>
      <c r="U921" s="9"/>
      <c r="V921" s="9"/>
      <c r="W921" s="9"/>
      <c r="X921" s="9"/>
      <c r="Y921" s="9"/>
      <c r="Z921" s="9"/>
    </row>
    <row r="922">
      <c r="A922" s="10">
        <v>992.0</v>
      </c>
      <c r="B922" s="13" t="s">
        <v>125</v>
      </c>
      <c r="C922" s="10" t="s">
        <v>263</v>
      </c>
      <c r="D922" s="10" t="s">
        <v>2167</v>
      </c>
      <c r="E922" s="21" t="s">
        <v>2168</v>
      </c>
      <c r="F922" s="13" t="s">
        <v>114</v>
      </c>
      <c r="G922" s="13" t="s">
        <v>2169</v>
      </c>
      <c r="H922" s="31" t="s">
        <v>2169</v>
      </c>
      <c r="I922" s="9"/>
      <c r="J922" s="9"/>
      <c r="K922" s="9"/>
      <c r="L922" s="17"/>
      <c r="M922" s="9"/>
      <c r="N922" s="9"/>
      <c r="O922" s="9"/>
      <c r="P922" s="9"/>
      <c r="Q922" s="9"/>
      <c r="R922" s="9"/>
      <c r="S922" s="9"/>
      <c r="T922" s="9"/>
      <c r="U922" s="9"/>
      <c r="V922" s="9"/>
      <c r="W922" s="9"/>
      <c r="X922" s="9"/>
      <c r="Y922" s="9"/>
      <c r="Z922" s="9"/>
    </row>
    <row r="923">
      <c r="A923" s="10">
        <v>993.0</v>
      </c>
      <c r="B923" s="13" t="s">
        <v>125</v>
      </c>
      <c r="C923" s="10" t="s">
        <v>263</v>
      </c>
      <c r="D923" s="10" t="s">
        <v>2172</v>
      </c>
      <c r="E923" s="21" t="s">
        <v>2173</v>
      </c>
      <c r="F923" s="13" t="s">
        <v>114</v>
      </c>
      <c r="G923" s="13" t="s">
        <v>2174</v>
      </c>
      <c r="H923" s="31" t="s">
        <v>2174</v>
      </c>
      <c r="I923" s="9"/>
      <c r="J923" s="9"/>
      <c r="K923" s="9"/>
      <c r="L923" s="17"/>
      <c r="M923" s="9"/>
      <c r="N923" s="9"/>
      <c r="O923" s="9"/>
      <c r="P923" s="9"/>
      <c r="Q923" s="9"/>
      <c r="R923" s="9"/>
      <c r="S923" s="9"/>
      <c r="T923" s="9"/>
      <c r="U923" s="9"/>
      <c r="V923" s="9"/>
      <c r="W923" s="9"/>
      <c r="X923" s="9"/>
      <c r="Y923" s="9"/>
      <c r="Z923" s="9"/>
    </row>
    <row r="924">
      <c r="A924" s="10">
        <v>994.0</v>
      </c>
      <c r="B924" s="13" t="s">
        <v>125</v>
      </c>
      <c r="C924" s="10" t="s">
        <v>263</v>
      </c>
      <c r="D924" s="10" t="s">
        <v>2175</v>
      </c>
      <c r="E924" s="21" t="s">
        <v>2176</v>
      </c>
      <c r="F924" s="13" t="s">
        <v>114</v>
      </c>
      <c r="G924" s="13" t="s">
        <v>2178</v>
      </c>
      <c r="H924" s="31" t="s">
        <v>2178</v>
      </c>
      <c r="I924" s="9"/>
      <c r="J924" s="9"/>
      <c r="K924" s="9"/>
      <c r="L924" s="17"/>
      <c r="M924" s="9"/>
      <c r="N924" s="9"/>
      <c r="O924" s="9"/>
      <c r="P924" s="9"/>
      <c r="Q924" s="9"/>
      <c r="R924" s="9"/>
      <c r="S924" s="9"/>
      <c r="T924" s="9"/>
      <c r="U924" s="9"/>
      <c r="V924" s="9"/>
      <c r="W924" s="9"/>
      <c r="X924" s="9"/>
      <c r="Y924" s="9"/>
      <c r="Z924" s="9"/>
    </row>
    <row r="925">
      <c r="A925" s="10">
        <v>995.0</v>
      </c>
      <c r="B925" s="13" t="s">
        <v>125</v>
      </c>
      <c r="C925" s="10" t="s">
        <v>263</v>
      </c>
      <c r="D925" s="10" t="s">
        <v>2180</v>
      </c>
      <c r="E925" s="21" t="s">
        <v>2181</v>
      </c>
      <c r="F925" s="13" t="s">
        <v>114</v>
      </c>
      <c r="G925" s="13" t="s">
        <v>2182</v>
      </c>
      <c r="H925" s="31" t="s">
        <v>2182</v>
      </c>
      <c r="I925" s="9"/>
      <c r="J925" s="9"/>
      <c r="K925" s="9"/>
      <c r="L925" s="17"/>
      <c r="M925" s="9"/>
      <c r="N925" s="9"/>
      <c r="O925" s="9"/>
      <c r="P925" s="9"/>
      <c r="Q925" s="9"/>
      <c r="R925" s="9"/>
      <c r="S925" s="9"/>
      <c r="T925" s="9"/>
      <c r="U925" s="9"/>
      <c r="V925" s="9"/>
      <c r="W925" s="9"/>
      <c r="X925" s="9"/>
      <c r="Y925" s="9"/>
      <c r="Z925" s="9"/>
    </row>
    <row r="926">
      <c r="A926" s="10">
        <v>996.0</v>
      </c>
      <c r="B926" s="13" t="s">
        <v>125</v>
      </c>
      <c r="C926" s="10" t="s">
        <v>263</v>
      </c>
      <c r="D926" s="10" t="s">
        <v>2185</v>
      </c>
      <c r="E926" s="21" t="s">
        <v>2186</v>
      </c>
      <c r="F926" s="13" t="s">
        <v>114</v>
      </c>
      <c r="G926" s="13" t="s">
        <v>2187</v>
      </c>
      <c r="H926" s="31" t="s">
        <v>2187</v>
      </c>
      <c r="I926" s="9"/>
      <c r="J926" s="9"/>
      <c r="K926" s="9"/>
      <c r="L926" s="17"/>
      <c r="M926" s="9"/>
      <c r="N926" s="9"/>
      <c r="O926" s="9"/>
      <c r="P926" s="9"/>
      <c r="Q926" s="9"/>
      <c r="R926" s="9"/>
      <c r="S926" s="9"/>
      <c r="T926" s="9"/>
      <c r="U926" s="9"/>
      <c r="V926" s="9"/>
      <c r="W926" s="9"/>
      <c r="X926" s="9"/>
      <c r="Y926" s="9"/>
      <c r="Z926" s="9"/>
    </row>
    <row r="927">
      <c r="A927" s="10">
        <v>997.0</v>
      </c>
      <c r="B927" s="13" t="s">
        <v>125</v>
      </c>
      <c r="C927" s="10" t="s">
        <v>425</v>
      </c>
      <c r="D927" s="10" t="s">
        <v>451</v>
      </c>
      <c r="E927" s="21" t="s">
        <v>452</v>
      </c>
      <c r="F927" s="13"/>
      <c r="G927" s="13" t="s">
        <v>453</v>
      </c>
      <c r="H927" s="31" t="s">
        <v>453</v>
      </c>
      <c r="I927" s="9"/>
      <c r="J927" s="9"/>
      <c r="K927" s="9"/>
      <c r="L927" s="17"/>
      <c r="M927" s="9"/>
      <c r="N927" s="9"/>
      <c r="O927" s="9"/>
      <c r="P927" s="9"/>
      <c r="Q927" s="9"/>
      <c r="R927" s="9"/>
      <c r="S927" s="9"/>
      <c r="T927" s="9"/>
      <c r="U927" s="9"/>
      <c r="V927" s="9"/>
      <c r="W927" s="9"/>
      <c r="X927" s="9"/>
      <c r="Y927" s="9"/>
      <c r="Z927" s="9"/>
    </row>
    <row r="928">
      <c r="A928" s="10">
        <v>998.0</v>
      </c>
      <c r="B928" s="13" t="s">
        <v>125</v>
      </c>
      <c r="C928" s="10" t="s">
        <v>425</v>
      </c>
      <c r="D928" s="10" t="s">
        <v>621</v>
      </c>
      <c r="E928" s="21" t="s">
        <v>622</v>
      </c>
      <c r="F928" s="13"/>
      <c r="G928" s="13" t="s">
        <v>623</v>
      </c>
      <c r="H928" s="31" t="s">
        <v>623</v>
      </c>
      <c r="I928" s="9"/>
      <c r="J928" s="9"/>
      <c r="K928" s="9"/>
      <c r="L928" s="17"/>
      <c r="M928" s="9"/>
      <c r="N928" s="9"/>
      <c r="O928" s="9"/>
      <c r="P928" s="9"/>
      <c r="Q928" s="9"/>
      <c r="R928" s="9"/>
      <c r="S928" s="9"/>
      <c r="T928" s="9"/>
      <c r="U928" s="9"/>
      <c r="V928" s="9"/>
      <c r="W928" s="9"/>
      <c r="X928" s="9"/>
      <c r="Y928" s="9"/>
      <c r="Z928" s="9"/>
    </row>
    <row r="929">
      <c r="A929" s="10">
        <v>999.0</v>
      </c>
      <c r="B929" s="13" t="s">
        <v>125</v>
      </c>
      <c r="C929" s="10" t="s">
        <v>425</v>
      </c>
      <c r="D929" s="10" t="s">
        <v>1596</v>
      </c>
      <c r="E929" s="21" t="s">
        <v>1597</v>
      </c>
      <c r="F929" s="13" t="s">
        <v>114</v>
      </c>
      <c r="G929" s="13" t="s">
        <v>2195</v>
      </c>
      <c r="H929" s="31" t="s">
        <v>2195</v>
      </c>
      <c r="I929" s="9"/>
      <c r="J929" s="9"/>
      <c r="K929" s="9"/>
      <c r="L929" s="17"/>
      <c r="M929" s="9"/>
      <c r="N929" s="9"/>
      <c r="O929" s="9"/>
      <c r="P929" s="9"/>
      <c r="Q929" s="9"/>
      <c r="R929" s="9"/>
      <c r="S929" s="9"/>
      <c r="T929" s="9"/>
      <c r="U929" s="9"/>
      <c r="V929" s="9"/>
      <c r="W929" s="9"/>
      <c r="X929" s="9"/>
      <c r="Y929" s="9"/>
      <c r="Z929" s="9"/>
    </row>
    <row r="930">
      <c r="A930" s="10">
        <v>1000.0</v>
      </c>
      <c r="B930" s="13" t="s">
        <v>125</v>
      </c>
      <c r="C930" s="10" t="s">
        <v>425</v>
      </c>
      <c r="D930" s="10" t="s">
        <v>426</v>
      </c>
      <c r="E930" s="21" t="s">
        <v>427</v>
      </c>
      <c r="F930" s="13"/>
      <c r="G930" s="13" t="s">
        <v>428</v>
      </c>
      <c r="H930" s="31" t="s">
        <v>428</v>
      </c>
      <c r="I930" s="9"/>
      <c r="J930" s="9"/>
      <c r="K930" s="9"/>
      <c r="L930" s="17"/>
      <c r="M930" s="9"/>
      <c r="N930" s="9"/>
      <c r="O930" s="9"/>
      <c r="P930" s="9"/>
      <c r="Q930" s="9"/>
      <c r="R930" s="9"/>
      <c r="S930" s="9"/>
      <c r="T930" s="9"/>
      <c r="U930" s="9"/>
      <c r="V930" s="9"/>
      <c r="W930" s="9"/>
      <c r="X930" s="9"/>
      <c r="Y930" s="9"/>
      <c r="Z930" s="9"/>
    </row>
    <row r="931">
      <c r="A931" s="10">
        <v>1001.0</v>
      </c>
      <c r="B931" s="13" t="s">
        <v>125</v>
      </c>
      <c r="C931" s="10" t="s">
        <v>425</v>
      </c>
      <c r="D931" s="10" t="s">
        <v>1603</v>
      </c>
      <c r="E931" s="21" t="s">
        <v>1604</v>
      </c>
      <c r="F931" s="13" t="s">
        <v>114</v>
      </c>
      <c r="G931" s="13" t="s">
        <v>2200</v>
      </c>
      <c r="H931" s="31" t="s">
        <v>2200</v>
      </c>
      <c r="I931" s="9"/>
      <c r="J931" s="9"/>
      <c r="K931" s="9"/>
      <c r="L931" s="17"/>
      <c r="M931" s="9"/>
      <c r="N931" s="9"/>
      <c r="O931" s="9"/>
      <c r="P931" s="9"/>
      <c r="Q931" s="9"/>
      <c r="R931" s="9"/>
      <c r="S931" s="9"/>
      <c r="T931" s="9"/>
      <c r="U931" s="9"/>
      <c r="V931" s="9"/>
      <c r="W931" s="9"/>
      <c r="X931" s="9"/>
      <c r="Y931" s="9"/>
      <c r="Z931" s="9"/>
    </row>
    <row r="932">
      <c r="A932" s="10">
        <v>1002.0</v>
      </c>
      <c r="B932" s="13" t="s">
        <v>125</v>
      </c>
      <c r="C932" s="10" t="s">
        <v>425</v>
      </c>
      <c r="D932" s="10" t="s">
        <v>1607</v>
      </c>
      <c r="E932" s="21" t="s">
        <v>1608</v>
      </c>
      <c r="F932" s="13" t="s">
        <v>114</v>
      </c>
      <c r="G932" s="13" t="s">
        <v>2202</v>
      </c>
      <c r="H932" s="31" t="s">
        <v>2202</v>
      </c>
      <c r="I932" s="9"/>
      <c r="J932" s="9"/>
      <c r="K932" s="9"/>
      <c r="L932" s="17"/>
      <c r="M932" s="9"/>
      <c r="N932" s="9"/>
      <c r="O932" s="9"/>
      <c r="P932" s="9"/>
      <c r="Q932" s="9"/>
      <c r="R932" s="9"/>
      <c r="S932" s="9"/>
      <c r="T932" s="9"/>
      <c r="U932" s="9"/>
      <c r="V932" s="9"/>
      <c r="W932" s="9"/>
      <c r="X932" s="9"/>
      <c r="Y932" s="9"/>
      <c r="Z932" s="9"/>
    </row>
    <row r="933">
      <c r="A933" s="10">
        <v>1003.0</v>
      </c>
      <c r="B933" s="13" t="s">
        <v>125</v>
      </c>
      <c r="C933" s="10" t="s">
        <v>425</v>
      </c>
      <c r="D933" s="10" t="s">
        <v>1611</v>
      </c>
      <c r="E933" s="21" t="s">
        <v>1612</v>
      </c>
      <c r="F933" s="13" t="s">
        <v>114</v>
      </c>
      <c r="G933" s="13" t="s">
        <v>2205</v>
      </c>
      <c r="H933" s="31" t="s">
        <v>2205</v>
      </c>
      <c r="I933" s="9"/>
      <c r="J933" s="9"/>
      <c r="K933" s="9"/>
      <c r="L933" s="17"/>
      <c r="M933" s="9"/>
      <c r="N933" s="9"/>
      <c r="O933" s="9"/>
      <c r="P933" s="9"/>
      <c r="Q933" s="9"/>
      <c r="R933" s="9"/>
      <c r="S933" s="9"/>
      <c r="T933" s="9"/>
      <c r="U933" s="9"/>
      <c r="V933" s="9"/>
      <c r="W933" s="9"/>
      <c r="X933" s="9"/>
      <c r="Y933" s="9"/>
      <c r="Z933" s="9"/>
    </row>
    <row r="934">
      <c r="A934" s="10">
        <v>1004.0</v>
      </c>
      <c r="B934" s="13" t="s">
        <v>17</v>
      </c>
      <c r="C934" s="10" t="s">
        <v>29</v>
      </c>
      <c r="D934" s="10" t="s">
        <v>51</v>
      </c>
      <c r="E934" s="21" t="s">
        <v>52</v>
      </c>
      <c r="F934" s="13"/>
      <c r="G934" s="13" t="s">
        <v>53</v>
      </c>
      <c r="H934" s="31" t="s">
        <v>53</v>
      </c>
      <c r="I934" s="9"/>
      <c r="J934" s="9"/>
      <c r="K934" s="9"/>
      <c r="L934" s="17"/>
      <c r="M934" s="9"/>
      <c r="N934" s="9"/>
      <c r="O934" s="9"/>
      <c r="P934" s="9"/>
      <c r="Q934" s="9"/>
      <c r="R934" s="9"/>
      <c r="S934" s="9"/>
      <c r="T934" s="9"/>
      <c r="U934" s="9"/>
      <c r="V934" s="9"/>
      <c r="W934" s="9"/>
      <c r="X934" s="9"/>
      <c r="Y934" s="9"/>
      <c r="Z934" s="9"/>
    </row>
    <row r="935">
      <c r="A935" s="10">
        <v>1005.0</v>
      </c>
      <c r="B935" s="13" t="s">
        <v>17</v>
      </c>
      <c r="C935" s="10" t="s">
        <v>29</v>
      </c>
      <c r="D935" s="10" t="s">
        <v>36</v>
      </c>
      <c r="E935" s="21" t="s">
        <v>37</v>
      </c>
      <c r="F935" s="13"/>
      <c r="G935" s="13" t="s">
        <v>38</v>
      </c>
      <c r="H935" s="31" t="s">
        <v>38</v>
      </c>
      <c r="I935" s="9"/>
      <c r="J935" s="9"/>
      <c r="K935" s="9"/>
      <c r="L935" s="17"/>
      <c r="M935" s="9"/>
      <c r="N935" s="9"/>
      <c r="O935" s="9"/>
      <c r="P935" s="9"/>
      <c r="Q935" s="9"/>
      <c r="R935" s="9"/>
      <c r="S935" s="9"/>
      <c r="T935" s="9"/>
      <c r="U935" s="9"/>
      <c r="V935" s="9"/>
      <c r="W935" s="9"/>
      <c r="X935" s="9"/>
      <c r="Y935" s="9"/>
      <c r="Z935" s="9"/>
    </row>
    <row r="936">
      <c r="A936" s="10">
        <v>1006.0</v>
      </c>
      <c r="B936" s="13" t="s">
        <v>17</v>
      </c>
      <c r="C936" s="10" t="s">
        <v>29</v>
      </c>
      <c r="D936" s="10" t="s">
        <v>1620</v>
      </c>
      <c r="E936" s="21" t="s">
        <v>1621</v>
      </c>
      <c r="F936" s="13" t="s">
        <v>114</v>
      </c>
      <c r="G936" s="13" t="s">
        <v>2209</v>
      </c>
      <c r="H936" s="31" t="s">
        <v>2209</v>
      </c>
      <c r="I936" s="9"/>
      <c r="J936" s="9"/>
      <c r="K936" s="9"/>
      <c r="L936" s="17"/>
      <c r="M936" s="9"/>
      <c r="N936" s="9"/>
      <c r="O936" s="9"/>
      <c r="P936" s="9"/>
      <c r="Q936" s="9"/>
      <c r="R936" s="9"/>
      <c r="S936" s="9"/>
      <c r="T936" s="9"/>
      <c r="U936" s="9"/>
      <c r="V936" s="9"/>
      <c r="W936" s="9"/>
      <c r="X936" s="9"/>
      <c r="Y936" s="9"/>
      <c r="Z936" s="9"/>
    </row>
    <row r="937">
      <c r="A937" s="10">
        <v>1007.0</v>
      </c>
      <c r="B937" s="13" t="s">
        <v>17</v>
      </c>
      <c r="C937" s="10" t="s">
        <v>29</v>
      </c>
      <c r="D937" s="10" t="s">
        <v>30</v>
      </c>
      <c r="E937" s="21" t="s">
        <v>31</v>
      </c>
      <c r="F937" s="13"/>
      <c r="G937" s="13" t="s">
        <v>32</v>
      </c>
      <c r="H937" s="31" t="s">
        <v>32</v>
      </c>
      <c r="I937" s="9"/>
      <c r="J937" s="9"/>
      <c r="K937" s="9"/>
      <c r="L937" s="17"/>
      <c r="M937" s="9"/>
      <c r="N937" s="9"/>
      <c r="O937" s="9"/>
      <c r="P937" s="9"/>
      <c r="Q937" s="9"/>
      <c r="R937" s="9"/>
      <c r="S937" s="9"/>
      <c r="T937" s="9"/>
      <c r="U937" s="9"/>
      <c r="V937" s="9"/>
      <c r="W937" s="9"/>
      <c r="X937" s="9"/>
      <c r="Y937" s="9"/>
      <c r="Z937" s="9"/>
    </row>
    <row r="938">
      <c r="A938" s="10">
        <v>1008.0</v>
      </c>
      <c r="B938" s="13" t="s">
        <v>17</v>
      </c>
      <c r="C938" s="10" t="s">
        <v>29</v>
      </c>
      <c r="D938" s="10" t="s">
        <v>1472</v>
      </c>
      <c r="E938" s="21" t="s">
        <v>1473</v>
      </c>
      <c r="F938" s="13" t="s">
        <v>114</v>
      </c>
      <c r="G938" s="13" t="s">
        <v>1474</v>
      </c>
      <c r="H938" s="31" t="s">
        <v>1474</v>
      </c>
      <c r="I938" s="9"/>
      <c r="J938" s="9"/>
      <c r="K938" s="9"/>
      <c r="L938" s="17"/>
      <c r="M938" s="9"/>
      <c r="N938" s="9"/>
      <c r="O938" s="9"/>
      <c r="P938" s="9"/>
      <c r="Q938" s="9"/>
      <c r="R938" s="9"/>
      <c r="S938" s="9"/>
      <c r="T938" s="9"/>
      <c r="U938" s="9"/>
      <c r="V938" s="9"/>
      <c r="W938" s="9"/>
      <c r="X938" s="9"/>
      <c r="Y938" s="9"/>
      <c r="Z938" s="9"/>
    </row>
    <row r="939">
      <c r="A939" s="10">
        <v>1009.0</v>
      </c>
      <c r="B939" s="13" t="s">
        <v>17</v>
      </c>
      <c r="C939" s="10" t="s">
        <v>29</v>
      </c>
      <c r="D939" s="10" t="s">
        <v>1629</v>
      </c>
      <c r="E939" s="21" t="s">
        <v>1630</v>
      </c>
      <c r="F939" s="13" t="s">
        <v>114</v>
      </c>
      <c r="G939" s="13" t="s">
        <v>2212</v>
      </c>
      <c r="H939" s="31" t="s">
        <v>2212</v>
      </c>
      <c r="I939" s="9"/>
      <c r="J939" s="9"/>
      <c r="K939" s="9"/>
      <c r="L939" s="17"/>
      <c r="M939" s="9"/>
      <c r="N939" s="9"/>
      <c r="O939" s="9"/>
      <c r="P939" s="9"/>
      <c r="Q939" s="9"/>
      <c r="R939" s="9"/>
      <c r="S939" s="9"/>
      <c r="T939" s="9"/>
      <c r="U939" s="9"/>
      <c r="V939" s="9"/>
      <c r="W939" s="9"/>
      <c r="X939" s="9"/>
      <c r="Y939" s="9"/>
      <c r="Z939" s="9"/>
    </row>
    <row r="940">
      <c r="A940" s="10">
        <v>1010.0</v>
      </c>
      <c r="B940" s="13" t="s">
        <v>17</v>
      </c>
      <c r="C940" s="10" t="s">
        <v>29</v>
      </c>
      <c r="D940" s="10" t="s">
        <v>1634</v>
      </c>
      <c r="E940" s="21" t="s">
        <v>1635</v>
      </c>
      <c r="F940" s="13" t="s">
        <v>114</v>
      </c>
      <c r="G940" s="13" t="s">
        <v>2216</v>
      </c>
      <c r="H940" s="31" t="s">
        <v>2216</v>
      </c>
      <c r="I940" s="9"/>
      <c r="J940" s="9"/>
      <c r="K940" s="9"/>
      <c r="L940" s="17"/>
      <c r="M940" s="9"/>
      <c r="N940" s="9"/>
      <c r="O940" s="9"/>
      <c r="P940" s="9"/>
      <c r="Q940" s="9"/>
      <c r="R940" s="9"/>
      <c r="S940" s="9"/>
      <c r="T940" s="9"/>
      <c r="U940" s="9"/>
      <c r="V940" s="9"/>
      <c r="W940" s="9"/>
      <c r="X940" s="9"/>
      <c r="Y940" s="9"/>
      <c r="Z940" s="9"/>
    </row>
    <row r="941">
      <c r="A941" s="10">
        <v>1011.0</v>
      </c>
      <c r="B941" s="13" t="s">
        <v>17</v>
      </c>
      <c r="C941" s="10" t="s">
        <v>29</v>
      </c>
      <c r="D941" s="10" t="s">
        <v>1638</v>
      </c>
      <c r="E941" s="21" t="s">
        <v>1639</v>
      </c>
      <c r="F941" s="13" t="s">
        <v>114</v>
      </c>
      <c r="G941" s="13" t="s">
        <v>2217</v>
      </c>
      <c r="H941" s="31" t="s">
        <v>2217</v>
      </c>
      <c r="I941" s="9"/>
      <c r="J941" s="9"/>
      <c r="K941" s="9"/>
      <c r="L941" s="17"/>
      <c r="M941" s="9"/>
      <c r="N941" s="9"/>
      <c r="O941" s="9"/>
      <c r="P941" s="9"/>
      <c r="Q941" s="9"/>
      <c r="R941" s="9"/>
      <c r="S941" s="9"/>
      <c r="T941" s="9"/>
      <c r="U941" s="9"/>
      <c r="V941" s="9"/>
      <c r="W941" s="9"/>
      <c r="X941" s="9"/>
      <c r="Y941" s="9"/>
      <c r="Z941" s="9"/>
    </row>
    <row r="942">
      <c r="A942" s="10">
        <v>1012.0</v>
      </c>
      <c r="B942" s="13" t="s">
        <v>17</v>
      </c>
      <c r="C942" s="10" t="s">
        <v>29</v>
      </c>
      <c r="D942" s="10" t="s">
        <v>1642</v>
      </c>
      <c r="E942" s="21" t="s">
        <v>1643</v>
      </c>
      <c r="F942" s="13" t="s">
        <v>114</v>
      </c>
      <c r="G942" s="13" t="s">
        <v>2220</v>
      </c>
      <c r="H942" s="31" t="s">
        <v>2220</v>
      </c>
      <c r="I942" s="9"/>
      <c r="J942" s="9"/>
      <c r="K942" s="9"/>
      <c r="L942" s="17"/>
      <c r="M942" s="9"/>
      <c r="N942" s="9"/>
      <c r="O942" s="9"/>
      <c r="P942" s="9"/>
      <c r="Q942" s="9"/>
      <c r="R942" s="9"/>
      <c r="S942" s="9"/>
      <c r="T942" s="9"/>
      <c r="U942" s="9"/>
      <c r="V942" s="9"/>
      <c r="W942" s="9"/>
      <c r="X942" s="9"/>
      <c r="Y942" s="9"/>
      <c r="Z942" s="9"/>
    </row>
    <row r="943">
      <c r="A943" s="10">
        <v>1013.0</v>
      </c>
      <c r="B943" s="13" t="s">
        <v>125</v>
      </c>
      <c r="C943" s="10" t="s">
        <v>465</v>
      </c>
      <c r="D943" s="10" t="s">
        <v>466</v>
      </c>
      <c r="E943" s="21" t="s">
        <v>467</v>
      </c>
      <c r="F943" s="13"/>
      <c r="G943" s="13" t="s">
        <v>468</v>
      </c>
      <c r="H943" s="31" t="s">
        <v>468</v>
      </c>
      <c r="I943" s="9"/>
      <c r="J943" s="9"/>
      <c r="K943" s="9"/>
      <c r="L943" s="17"/>
      <c r="M943" s="9"/>
      <c r="N943" s="9"/>
      <c r="O943" s="9"/>
      <c r="P943" s="9"/>
      <c r="Q943" s="9"/>
      <c r="R943" s="9"/>
      <c r="S943" s="9"/>
      <c r="T943" s="9"/>
      <c r="U943" s="9"/>
      <c r="V943" s="9"/>
      <c r="W943" s="9"/>
      <c r="X943" s="9"/>
      <c r="Y943" s="9"/>
      <c r="Z943" s="9"/>
    </row>
    <row r="944">
      <c r="A944" s="10">
        <v>1014.0</v>
      </c>
      <c r="B944" s="13" t="s">
        <v>125</v>
      </c>
      <c r="C944" s="10" t="s">
        <v>465</v>
      </c>
      <c r="D944" s="10" t="s">
        <v>1649</v>
      </c>
      <c r="E944" s="21" t="s">
        <v>1650</v>
      </c>
      <c r="F944" s="13" t="s">
        <v>114</v>
      </c>
      <c r="G944" s="13" t="s">
        <v>2223</v>
      </c>
      <c r="H944" s="31" t="s">
        <v>2223</v>
      </c>
      <c r="I944" s="9"/>
      <c r="J944" s="9"/>
      <c r="K944" s="9"/>
      <c r="L944" s="17"/>
      <c r="M944" s="9"/>
      <c r="N944" s="9"/>
      <c r="O944" s="9"/>
      <c r="P944" s="9"/>
      <c r="Q944" s="9"/>
      <c r="R944" s="9"/>
      <c r="S944" s="9"/>
      <c r="T944" s="9"/>
      <c r="U944" s="9"/>
      <c r="V944" s="9"/>
      <c r="W944" s="9"/>
      <c r="X944" s="9"/>
      <c r="Y944" s="9"/>
      <c r="Z944" s="9"/>
    </row>
    <row r="945">
      <c r="A945" s="10">
        <v>1015.0</v>
      </c>
      <c r="B945" s="13" t="s">
        <v>125</v>
      </c>
      <c r="C945" s="10" t="s">
        <v>465</v>
      </c>
      <c r="D945" s="10" t="s">
        <v>1653</v>
      </c>
      <c r="E945" s="21" t="s">
        <v>1654</v>
      </c>
      <c r="F945" s="13" t="s">
        <v>114</v>
      </c>
      <c r="G945" s="13" t="s">
        <v>2225</v>
      </c>
      <c r="H945" s="31" t="s">
        <v>2225</v>
      </c>
      <c r="I945" s="9"/>
      <c r="J945" s="9"/>
      <c r="K945" s="9"/>
      <c r="L945" s="17"/>
      <c r="M945" s="9"/>
      <c r="N945" s="9"/>
      <c r="O945" s="9"/>
      <c r="P945" s="9"/>
      <c r="Q945" s="9"/>
      <c r="R945" s="9"/>
      <c r="S945" s="9"/>
      <c r="T945" s="9"/>
      <c r="U945" s="9"/>
      <c r="V945" s="9"/>
      <c r="W945" s="9"/>
      <c r="X945" s="9"/>
      <c r="Y945" s="9"/>
      <c r="Z945" s="9"/>
    </row>
    <row r="946">
      <c r="A946" s="10">
        <v>1016.0</v>
      </c>
      <c r="B946" s="13" t="s">
        <v>125</v>
      </c>
      <c r="C946" s="10" t="s">
        <v>465</v>
      </c>
      <c r="D946" s="10" t="s">
        <v>1657</v>
      </c>
      <c r="E946" s="21" t="s">
        <v>1658</v>
      </c>
      <c r="F946" s="13" t="s">
        <v>114</v>
      </c>
      <c r="G946" s="13" t="s">
        <v>2227</v>
      </c>
      <c r="H946" s="31" t="s">
        <v>2227</v>
      </c>
      <c r="I946" s="9"/>
      <c r="J946" s="9"/>
      <c r="K946" s="9"/>
      <c r="L946" s="17"/>
      <c r="M946" s="9"/>
      <c r="N946" s="9"/>
      <c r="O946" s="9"/>
      <c r="P946" s="9"/>
      <c r="Q946" s="9"/>
      <c r="R946" s="9"/>
      <c r="S946" s="9"/>
      <c r="T946" s="9"/>
      <c r="U946" s="9"/>
      <c r="V946" s="9"/>
      <c r="W946" s="9"/>
      <c r="X946" s="9"/>
      <c r="Y946" s="9"/>
      <c r="Z946" s="9"/>
    </row>
    <row r="947">
      <c r="A947" s="10">
        <v>1017.0</v>
      </c>
      <c r="B947" s="13" t="s">
        <v>125</v>
      </c>
      <c r="C947" s="10" t="s">
        <v>465</v>
      </c>
      <c r="D947" s="10" t="s">
        <v>1662</v>
      </c>
      <c r="E947" s="21" t="s">
        <v>1663</v>
      </c>
      <c r="F947" s="13" t="s">
        <v>114</v>
      </c>
      <c r="G947" s="13" t="s">
        <v>2230</v>
      </c>
      <c r="H947" s="31" t="s">
        <v>2230</v>
      </c>
      <c r="I947" s="9"/>
      <c r="J947" s="9"/>
      <c r="K947" s="9"/>
      <c r="L947" s="17"/>
      <c r="M947" s="9"/>
      <c r="N947" s="9"/>
      <c r="O947" s="9"/>
      <c r="P947" s="9"/>
      <c r="Q947" s="9"/>
      <c r="R947" s="9"/>
      <c r="S947" s="9"/>
      <c r="T947" s="9"/>
      <c r="U947" s="9"/>
      <c r="V947" s="9"/>
      <c r="W947" s="9"/>
      <c r="X947" s="9"/>
      <c r="Y947" s="9"/>
      <c r="Z947" s="9"/>
    </row>
    <row r="948">
      <c r="A948" s="10">
        <v>1018.0</v>
      </c>
      <c r="B948" s="13" t="s">
        <v>125</v>
      </c>
      <c r="C948" s="10" t="s">
        <v>651</v>
      </c>
      <c r="D948" s="10" t="s">
        <v>1475</v>
      </c>
      <c r="E948" s="21" t="s">
        <v>1476</v>
      </c>
      <c r="F948" s="13"/>
      <c r="G948" s="13" t="s">
        <v>1477</v>
      </c>
      <c r="H948" s="31" t="s">
        <v>1477</v>
      </c>
      <c r="I948" s="9"/>
      <c r="J948" s="9"/>
      <c r="K948" s="9"/>
      <c r="L948" s="17"/>
      <c r="M948" s="9"/>
      <c r="N948" s="9"/>
      <c r="O948" s="9"/>
      <c r="P948" s="9"/>
      <c r="Q948" s="9"/>
      <c r="R948" s="9"/>
      <c r="S948" s="9"/>
      <c r="T948" s="9"/>
      <c r="U948" s="9"/>
      <c r="V948" s="9"/>
      <c r="W948" s="9"/>
      <c r="X948" s="9"/>
      <c r="Y948" s="9"/>
      <c r="Z948" s="9"/>
    </row>
    <row r="949">
      <c r="A949" s="10">
        <v>1019.0</v>
      </c>
      <c r="B949" s="13" t="s">
        <v>125</v>
      </c>
      <c r="C949" s="10" t="s">
        <v>651</v>
      </c>
      <c r="D949" s="10" t="s">
        <v>1669</v>
      </c>
      <c r="E949" s="21" t="s">
        <v>1670</v>
      </c>
      <c r="F949" s="13" t="s">
        <v>114</v>
      </c>
      <c r="G949" s="13" t="s">
        <v>2236</v>
      </c>
      <c r="H949" s="31" t="s">
        <v>2236</v>
      </c>
      <c r="I949" s="9"/>
      <c r="J949" s="9"/>
      <c r="K949" s="9"/>
      <c r="L949" s="17"/>
      <c r="M949" s="9"/>
      <c r="N949" s="9"/>
      <c r="O949" s="9"/>
      <c r="P949" s="9"/>
      <c r="Q949" s="9"/>
      <c r="R949" s="9"/>
      <c r="S949" s="9"/>
      <c r="T949" s="9"/>
      <c r="U949" s="9"/>
      <c r="V949" s="9"/>
      <c r="W949" s="9"/>
      <c r="X949" s="9"/>
      <c r="Y949" s="9"/>
      <c r="Z949" s="9"/>
    </row>
    <row r="950">
      <c r="A950" s="10">
        <v>1020.0</v>
      </c>
      <c r="B950" s="13" t="s">
        <v>125</v>
      </c>
      <c r="C950" s="10" t="s">
        <v>651</v>
      </c>
      <c r="D950" s="10" t="s">
        <v>1673</v>
      </c>
      <c r="E950" s="21" t="s">
        <v>1674</v>
      </c>
      <c r="F950" s="13" t="s">
        <v>114</v>
      </c>
      <c r="G950" s="13" t="s">
        <v>2239</v>
      </c>
      <c r="H950" s="31" t="s">
        <v>2239</v>
      </c>
      <c r="I950" s="9"/>
      <c r="J950" s="9"/>
      <c r="K950" s="9"/>
      <c r="L950" s="17"/>
      <c r="M950" s="9"/>
      <c r="N950" s="9"/>
      <c r="O950" s="9"/>
      <c r="P950" s="9"/>
      <c r="Q950" s="9"/>
      <c r="R950" s="9"/>
      <c r="S950" s="9"/>
      <c r="T950" s="9"/>
      <c r="U950" s="9"/>
      <c r="V950" s="9"/>
      <c r="W950" s="9"/>
      <c r="X950" s="9"/>
      <c r="Y950" s="9"/>
      <c r="Z950" s="9"/>
    </row>
    <row r="951">
      <c r="A951" s="10">
        <v>1021.0</v>
      </c>
      <c r="B951" s="13" t="s">
        <v>125</v>
      </c>
      <c r="C951" s="10" t="s">
        <v>651</v>
      </c>
      <c r="D951" s="10" t="s">
        <v>1677</v>
      </c>
      <c r="E951" s="21" t="s">
        <v>1678</v>
      </c>
      <c r="F951" s="13" t="s">
        <v>114</v>
      </c>
      <c r="G951" s="13" t="s">
        <v>2242</v>
      </c>
      <c r="H951" s="31" t="s">
        <v>2242</v>
      </c>
      <c r="I951" s="9"/>
      <c r="J951" s="9"/>
      <c r="K951" s="9"/>
      <c r="L951" s="17"/>
      <c r="M951" s="9"/>
      <c r="N951" s="9"/>
      <c r="O951" s="9"/>
      <c r="P951" s="9"/>
      <c r="Q951" s="9"/>
      <c r="R951" s="9"/>
      <c r="S951" s="9"/>
      <c r="T951" s="9"/>
      <c r="U951" s="9"/>
      <c r="V951" s="9"/>
      <c r="W951" s="9"/>
      <c r="X951" s="9"/>
      <c r="Y951" s="9"/>
      <c r="Z951" s="9"/>
    </row>
    <row r="952">
      <c r="A952" s="10">
        <v>1022.0</v>
      </c>
      <c r="B952" s="13" t="s">
        <v>125</v>
      </c>
      <c r="C952" s="10" t="s">
        <v>651</v>
      </c>
      <c r="D952" s="10" t="s">
        <v>1681</v>
      </c>
      <c r="E952" s="21" t="s">
        <v>1682</v>
      </c>
      <c r="F952" s="13" t="s">
        <v>114</v>
      </c>
      <c r="G952" s="13" t="s">
        <v>2243</v>
      </c>
      <c r="H952" s="31" t="s">
        <v>2243</v>
      </c>
      <c r="I952" s="9"/>
      <c r="J952" s="9"/>
      <c r="K952" s="9"/>
      <c r="L952" s="17"/>
      <c r="M952" s="9"/>
      <c r="N952" s="9"/>
      <c r="O952" s="9"/>
      <c r="P952" s="9"/>
      <c r="Q952" s="9"/>
      <c r="R952" s="9"/>
      <c r="S952" s="9"/>
      <c r="T952" s="9"/>
      <c r="U952" s="9"/>
      <c r="V952" s="9"/>
      <c r="W952" s="9"/>
      <c r="X952" s="9"/>
      <c r="Y952" s="9"/>
      <c r="Z952" s="9"/>
    </row>
    <row r="953">
      <c r="A953" s="10">
        <v>1023.0</v>
      </c>
      <c r="B953" s="13" t="s">
        <v>125</v>
      </c>
      <c r="C953" s="10" t="s">
        <v>651</v>
      </c>
      <c r="D953" s="10" t="s">
        <v>652</v>
      </c>
      <c r="E953" s="21" t="s">
        <v>653</v>
      </c>
      <c r="F953" s="13"/>
      <c r="G953" s="13" t="s">
        <v>654</v>
      </c>
      <c r="H953" s="31" t="s">
        <v>654</v>
      </c>
      <c r="I953" s="9"/>
      <c r="J953" s="9"/>
      <c r="K953" s="9"/>
      <c r="L953" s="17"/>
      <c r="M953" s="9"/>
      <c r="N953" s="9"/>
      <c r="O953" s="9"/>
      <c r="P953" s="9"/>
      <c r="Q953" s="9"/>
      <c r="R953" s="9"/>
      <c r="S953" s="9"/>
      <c r="T953" s="9"/>
      <c r="U953" s="9"/>
      <c r="V953" s="9"/>
      <c r="W953" s="9"/>
      <c r="X953" s="9"/>
      <c r="Y953" s="9"/>
      <c r="Z953" s="9"/>
    </row>
    <row r="954">
      <c r="A954" s="10">
        <v>1024.0</v>
      </c>
      <c r="B954" s="13" t="s">
        <v>125</v>
      </c>
      <c r="C954" s="10" t="s">
        <v>651</v>
      </c>
      <c r="D954" s="10" t="s">
        <v>1687</v>
      </c>
      <c r="E954" s="21" t="s">
        <v>1688</v>
      </c>
      <c r="F954" s="13" t="s">
        <v>114</v>
      </c>
      <c r="G954" s="13" t="s">
        <v>2248</v>
      </c>
      <c r="H954" s="31" t="s">
        <v>2248</v>
      </c>
      <c r="I954" s="9"/>
      <c r="J954" s="9"/>
      <c r="K954" s="9"/>
      <c r="L954" s="17"/>
      <c r="M954" s="9"/>
      <c r="N954" s="9"/>
      <c r="O954" s="9"/>
      <c r="P954" s="9"/>
      <c r="Q954" s="9"/>
      <c r="R954" s="9"/>
      <c r="S954" s="9"/>
      <c r="T954" s="9"/>
      <c r="U954" s="9"/>
      <c r="V954" s="9"/>
      <c r="W954" s="9"/>
      <c r="X954" s="9"/>
      <c r="Y954" s="9"/>
      <c r="Z954" s="9"/>
    </row>
    <row r="955">
      <c r="A955" s="10">
        <v>1025.0</v>
      </c>
      <c r="B955" s="13" t="s">
        <v>125</v>
      </c>
      <c r="C955" s="10" t="s">
        <v>651</v>
      </c>
      <c r="D955" s="10" t="s">
        <v>1691</v>
      </c>
      <c r="E955" s="21" t="s">
        <v>1692</v>
      </c>
      <c r="F955" s="13" t="s">
        <v>114</v>
      </c>
      <c r="G955" s="13" t="s">
        <v>2252</v>
      </c>
      <c r="H955" s="31" t="s">
        <v>2252</v>
      </c>
      <c r="I955" s="9"/>
      <c r="J955" s="9"/>
      <c r="K955" s="9"/>
      <c r="L955" s="17"/>
      <c r="M955" s="9"/>
      <c r="N955" s="9"/>
      <c r="O955" s="9"/>
      <c r="P955" s="9"/>
      <c r="Q955" s="9"/>
      <c r="R955" s="9"/>
      <c r="S955" s="9"/>
      <c r="T955" s="9"/>
      <c r="U955" s="9"/>
      <c r="V955" s="9"/>
      <c r="W955" s="9"/>
      <c r="X955" s="9"/>
      <c r="Y955" s="9"/>
      <c r="Z955" s="9"/>
    </row>
    <row r="956">
      <c r="A956" s="10">
        <v>1026.0</v>
      </c>
      <c r="B956" s="13" t="s">
        <v>125</v>
      </c>
      <c r="C956" s="10" t="s">
        <v>1695</v>
      </c>
      <c r="D956" s="10" t="s">
        <v>1696</v>
      </c>
      <c r="E956" s="21" t="s">
        <v>1697</v>
      </c>
      <c r="F956" s="13" t="s">
        <v>114</v>
      </c>
      <c r="G956" s="13" t="s">
        <v>2253</v>
      </c>
      <c r="H956" s="31" t="s">
        <v>2253</v>
      </c>
      <c r="I956" s="9"/>
      <c r="J956" s="9"/>
      <c r="K956" s="9"/>
      <c r="L956" s="17"/>
      <c r="M956" s="9"/>
      <c r="N956" s="9"/>
      <c r="O956" s="9"/>
      <c r="P956" s="9"/>
      <c r="Q956" s="9"/>
      <c r="R956" s="9"/>
      <c r="S956" s="9"/>
      <c r="T956" s="9"/>
      <c r="U956" s="9"/>
      <c r="V956" s="9"/>
      <c r="W956" s="9"/>
      <c r="X956" s="9"/>
      <c r="Y956" s="9"/>
      <c r="Z956" s="9"/>
    </row>
    <row r="957">
      <c r="A957" s="10">
        <v>1027.0</v>
      </c>
      <c r="B957" s="13" t="s">
        <v>125</v>
      </c>
      <c r="C957" s="10" t="s">
        <v>1695</v>
      </c>
      <c r="D957" s="10" t="s">
        <v>1735</v>
      </c>
      <c r="E957" s="21" t="s">
        <v>1736</v>
      </c>
      <c r="F957" s="13" t="s">
        <v>114</v>
      </c>
      <c r="G957" s="13" t="s">
        <v>2256</v>
      </c>
      <c r="H957" s="14" t="s">
        <v>2256</v>
      </c>
      <c r="I957" s="9"/>
      <c r="J957" s="9"/>
      <c r="K957" s="9"/>
      <c r="L957" s="17"/>
      <c r="M957" s="9"/>
      <c r="N957" s="9"/>
      <c r="O957" s="9"/>
      <c r="P957" s="9"/>
      <c r="Q957" s="9"/>
      <c r="R957" s="9"/>
      <c r="S957" s="9"/>
      <c r="T957" s="9"/>
      <c r="U957" s="9"/>
      <c r="V957" s="9"/>
      <c r="W957" s="9"/>
      <c r="X957" s="9"/>
      <c r="Y957" s="9"/>
      <c r="Z957" s="9"/>
    </row>
    <row r="958">
      <c r="A958" s="10">
        <v>1028.0</v>
      </c>
      <c r="B958" s="13" t="s">
        <v>125</v>
      </c>
      <c r="C958" s="10" t="s">
        <v>1695</v>
      </c>
      <c r="D958" s="10" t="s">
        <v>1700</v>
      </c>
      <c r="E958" s="21" t="s">
        <v>1701</v>
      </c>
      <c r="F958" s="13" t="s">
        <v>114</v>
      </c>
      <c r="G958" s="13" t="s">
        <v>2259</v>
      </c>
      <c r="H958" s="31" t="s">
        <v>2259</v>
      </c>
      <c r="I958" s="9"/>
      <c r="J958" s="9"/>
      <c r="K958" s="9"/>
      <c r="L958" s="17"/>
      <c r="M958" s="9"/>
      <c r="N958" s="9"/>
      <c r="O958" s="9"/>
      <c r="P958" s="9"/>
      <c r="Q958" s="9"/>
      <c r="R958" s="9"/>
      <c r="S958" s="9"/>
      <c r="T958" s="9"/>
      <c r="U958" s="9"/>
      <c r="V958" s="9"/>
      <c r="W958" s="9"/>
      <c r="X958" s="9"/>
      <c r="Y958" s="9"/>
      <c r="Z958" s="9"/>
    </row>
    <row r="959">
      <c r="A959" s="10">
        <v>1029.0</v>
      </c>
      <c r="B959" s="13" t="s">
        <v>125</v>
      </c>
      <c r="C959" s="10" t="s">
        <v>1695</v>
      </c>
      <c r="D959" s="10" t="s">
        <v>1704</v>
      </c>
      <c r="E959" s="21" t="s">
        <v>1705</v>
      </c>
      <c r="F959" s="13" t="s">
        <v>114</v>
      </c>
      <c r="G959" s="13" t="s">
        <v>2262</v>
      </c>
      <c r="H959" s="31" t="s">
        <v>2262</v>
      </c>
      <c r="I959" s="9"/>
      <c r="J959" s="9"/>
      <c r="K959" s="9"/>
      <c r="L959" s="17"/>
      <c r="M959" s="9"/>
      <c r="N959" s="9"/>
      <c r="O959" s="9"/>
      <c r="P959" s="9"/>
      <c r="Q959" s="9"/>
      <c r="R959" s="9"/>
      <c r="S959" s="9"/>
      <c r="T959" s="9"/>
      <c r="U959" s="9"/>
      <c r="V959" s="9"/>
      <c r="W959" s="9"/>
      <c r="X959" s="9"/>
      <c r="Y959" s="9"/>
      <c r="Z959" s="9"/>
    </row>
    <row r="960">
      <c r="A960" s="10">
        <v>1030.0</v>
      </c>
      <c r="B960" s="13" t="s">
        <v>125</v>
      </c>
      <c r="C960" s="10" t="s">
        <v>1695</v>
      </c>
      <c r="D960" s="10" t="s">
        <v>1708</v>
      </c>
      <c r="E960" s="21" t="s">
        <v>1709</v>
      </c>
      <c r="F960" s="13" t="s">
        <v>114</v>
      </c>
      <c r="G960" s="13" t="s">
        <v>2265</v>
      </c>
      <c r="H960" s="31" t="s">
        <v>2265</v>
      </c>
      <c r="I960" s="9"/>
      <c r="J960" s="9"/>
      <c r="K960" s="9"/>
      <c r="L960" s="17"/>
      <c r="M960" s="9"/>
      <c r="N960" s="9"/>
      <c r="O960" s="9"/>
      <c r="P960" s="9"/>
      <c r="Q960" s="9"/>
      <c r="R960" s="9"/>
      <c r="S960" s="9"/>
      <c r="T960" s="9"/>
      <c r="U960" s="9"/>
      <c r="V960" s="9"/>
      <c r="W960" s="9"/>
      <c r="X960" s="9"/>
      <c r="Y960" s="9"/>
      <c r="Z960" s="9"/>
    </row>
    <row r="961">
      <c r="A961" s="10">
        <v>1031.0</v>
      </c>
      <c r="B961" s="13" t="s">
        <v>125</v>
      </c>
      <c r="C961" s="10" t="s">
        <v>1695</v>
      </c>
      <c r="D961" s="10" t="s">
        <v>1713</v>
      </c>
      <c r="E961" s="21" t="s">
        <v>1714</v>
      </c>
      <c r="F961" s="13" t="s">
        <v>114</v>
      </c>
      <c r="G961" s="13" t="s">
        <v>2268</v>
      </c>
      <c r="H961" s="31" t="s">
        <v>2268</v>
      </c>
      <c r="I961" s="9"/>
      <c r="J961" s="9"/>
      <c r="K961" s="9"/>
      <c r="L961" s="17"/>
      <c r="M961" s="9"/>
      <c r="N961" s="9"/>
      <c r="O961" s="9"/>
      <c r="P961" s="9"/>
      <c r="Q961" s="9"/>
      <c r="R961" s="9"/>
      <c r="S961" s="9"/>
      <c r="T961" s="9"/>
      <c r="U961" s="9"/>
      <c r="V961" s="9"/>
      <c r="W961" s="9"/>
      <c r="X961" s="9"/>
      <c r="Y961" s="9"/>
      <c r="Z961" s="9"/>
    </row>
    <row r="962">
      <c r="A962" s="10">
        <v>1032.0</v>
      </c>
      <c r="B962" s="13" t="s">
        <v>125</v>
      </c>
      <c r="C962" s="10" t="s">
        <v>1695</v>
      </c>
      <c r="D962" s="10" t="s">
        <v>1717</v>
      </c>
      <c r="E962" s="21" t="s">
        <v>1718</v>
      </c>
      <c r="F962" s="13" t="s">
        <v>114</v>
      </c>
      <c r="G962" s="13" t="s">
        <v>2271</v>
      </c>
      <c r="H962" s="31" t="s">
        <v>2271</v>
      </c>
      <c r="I962" s="9"/>
      <c r="J962" s="9"/>
      <c r="K962" s="9"/>
      <c r="L962" s="17"/>
      <c r="M962" s="9"/>
      <c r="N962" s="9"/>
      <c r="O962" s="9"/>
      <c r="P962" s="9"/>
      <c r="Q962" s="9"/>
      <c r="R962" s="9"/>
      <c r="S962" s="9"/>
      <c r="T962" s="9"/>
      <c r="U962" s="9"/>
      <c r="V962" s="9"/>
      <c r="W962" s="9"/>
      <c r="X962" s="9"/>
      <c r="Y962" s="9"/>
      <c r="Z962" s="9"/>
    </row>
    <row r="963">
      <c r="A963" s="10">
        <v>1033.0</v>
      </c>
      <c r="B963" s="13" t="s">
        <v>125</v>
      </c>
      <c r="C963" s="10" t="s">
        <v>1695</v>
      </c>
      <c r="D963" s="10" t="s">
        <v>1721</v>
      </c>
      <c r="E963" s="21" t="s">
        <v>1722</v>
      </c>
      <c r="F963" s="13" t="s">
        <v>114</v>
      </c>
      <c r="G963" s="13" t="s">
        <v>2274</v>
      </c>
      <c r="H963" s="31" t="s">
        <v>2274</v>
      </c>
      <c r="I963" s="9"/>
      <c r="J963" s="9"/>
      <c r="K963" s="9"/>
      <c r="L963" s="17"/>
      <c r="M963" s="9"/>
      <c r="N963" s="9"/>
      <c r="O963" s="9"/>
      <c r="P963" s="9"/>
      <c r="Q963" s="9"/>
      <c r="R963" s="9"/>
      <c r="S963" s="9"/>
      <c r="T963" s="9"/>
      <c r="U963" s="9"/>
      <c r="V963" s="9"/>
      <c r="W963" s="9"/>
      <c r="X963" s="9"/>
      <c r="Y963" s="9"/>
      <c r="Z963" s="9"/>
    </row>
    <row r="964">
      <c r="A964" s="10">
        <v>1034.0</v>
      </c>
      <c r="B964" s="13" t="s">
        <v>125</v>
      </c>
      <c r="C964" s="10" t="s">
        <v>1695</v>
      </c>
      <c r="D964" s="10" t="s">
        <v>1726</v>
      </c>
      <c r="E964" s="21" t="s">
        <v>1727</v>
      </c>
      <c r="F964" s="13" t="s">
        <v>114</v>
      </c>
      <c r="G964" s="13" t="s">
        <v>2277</v>
      </c>
      <c r="H964" s="31" t="s">
        <v>2277</v>
      </c>
      <c r="I964" s="9"/>
      <c r="J964" s="9"/>
      <c r="K964" s="9"/>
      <c r="L964" s="17"/>
      <c r="M964" s="9"/>
      <c r="N964" s="9"/>
      <c r="O964" s="9"/>
      <c r="P964" s="9"/>
      <c r="Q964" s="9"/>
      <c r="R964" s="9"/>
      <c r="S964" s="9"/>
      <c r="T964" s="9"/>
      <c r="U964" s="9"/>
      <c r="V964" s="9"/>
      <c r="W964" s="9"/>
      <c r="X964" s="9"/>
      <c r="Y964" s="9"/>
      <c r="Z964" s="9"/>
    </row>
    <row r="965">
      <c r="A965" s="10">
        <v>1035.0</v>
      </c>
      <c r="B965" s="13" t="s">
        <v>125</v>
      </c>
      <c r="C965" s="10" t="s">
        <v>1695</v>
      </c>
      <c r="D965" s="10" t="s">
        <v>1731</v>
      </c>
      <c r="E965" s="21" t="s">
        <v>1732</v>
      </c>
      <c r="F965" s="13" t="s">
        <v>114</v>
      </c>
      <c r="G965" s="13" t="s">
        <v>2280</v>
      </c>
      <c r="H965" s="31" t="s">
        <v>2280</v>
      </c>
      <c r="I965" s="9"/>
      <c r="J965" s="9"/>
      <c r="K965" s="9"/>
      <c r="L965" s="17"/>
      <c r="M965" s="9"/>
      <c r="N965" s="9"/>
      <c r="O965" s="9"/>
      <c r="P965" s="9"/>
      <c r="Q965" s="9"/>
      <c r="R965" s="9"/>
      <c r="S965" s="9"/>
      <c r="T965" s="9"/>
      <c r="U965" s="9"/>
      <c r="V965" s="9"/>
      <c r="W965" s="9"/>
      <c r="X965" s="9"/>
      <c r="Y965" s="9"/>
      <c r="Z965" s="9"/>
    </row>
    <row r="966">
      <c r="A966" s="10">
        <v>1036.0</v>
      </c>
      <c r="B966" s="13" t="s">
        <v>125</v>
      </c>
      <c r="C966" s="10" t="s">
        <v>1738</v>
      </c>
      <c r="D966" s="10" t="s">
        <v>1739</v>
      </c>
      <c r="E966" s="21" t="s">
        <v>1740</v>
      </c>
      <c r="F966" s="13" t="s">
        <v>114</v>
      </c>
      <c r="G966" s="13" t="s">
        <v>2283</v>
      </c>
      <c r="H966" s="31" t="s">
        <v>2283</v>
      </c>
      <c r="I966" s="9"/>
      <c r="J966" s="9"/>
      <c r="K966" s="9"/>
      <c r="L966" s="17"/>
      <c r="M966" s="9"/>
      <c r="N966" s="9"/>
      <c r="O966" s="9"/>
      <c r="P966" s="9"/>
      <c r="Q966" s="9"/>
      <c r="R966" s="9"/>
      <c r="S966" s="9"/>
      <c r="T966" s="9"/>
      <c r="U966" s="9"/>
      <c r="V966" s="9"/>
      <c r="W966" s="9"/>
      <c r="X966" s="9"/>
      <c r="Y966" s="9"/>
      <c r="Z966" s="9"/>
    </row>
    <row r="967">
      <c r="A967" s="10">
        <v>1037.0</v>
      </c>
      <c r="B967" s="13" t="s">
        <v>125</v>
      </c>
      <c r="C967" s="10" t="s">
        <v>1738</v>
      </c>
      <c r="D967" s="10" t="s">
        <v>1744</v>
      </c>
      <c r="E967" s="21" t="s">
        <v>1745</v>
      </c>
      <c r="F967" s="13" t="s">
        <v>114</v>
      </c>
      <c r="G967" s="13" t="s">
        <v>2286</v>
      </c>
      <c r="H967" s="31" t="s">
        <v>2286</v>
      </c>
      <c r="I967" s="9"/>
      <c r="J967" s="9"/>
      <c r="K967" s="9"/>
      <c r="L967" s="17"/>
      <c r="M967" s="9"/>
      <c r="N967" s="9"/>
      <c r="O967" s="9"/>
      <c r="P967" s="9"/>
      <c r="Q967" s="9"/>
      <c r="R967" s="9"/>
      <c r="S967" s="9"/>
      <c r="T967" s="9"/>
      <c r="U967" s="9"/>
      <c r="V967" s="9"/>
      <c r="W967" s="9"/>
      <c r="X967" s="9"/>
      <c r="Y967" s="9"/>
      <c r="Z967" s="9"/>
    </row>
    <row r="968">
      <c r="A968" s="10">
        <v>1038.0</v>
      </c>
      <c r="B968" s="13" t="s">
        <v>125</v>
      </c>
      <c r="C968" s="10" t="s">
        <v>1738</v>
      </c>
      <c r="D968" s="10" t="s">
        <v>1748</v>
      </c>
      <c r="E968" s="21" t="s">
        <v>1749</v>
      </c>
      <c r="F968" s="13" t="s">
        <v>114</v>
      </c>
      <c r="G968" s="13" t="s">
        <v>2288</v>
      </c>
      <c r="H968" s="31" t="s">
        <v>2288</v>
      </c>
      <c r="I968" s="9"/>
      <c r="J968" s="9"/>
      <c r="K968" s="9"/>
      <c r="L968" s="17"/>
      <c r="M968" s="9"/>
      <c r="N968" s="9"/>
      <c r="O968" s="9"/>
      <c r="P968" s="9"/>
      <c r="Q968" s="9"/>
      <c r="R968" s="9"/>
      <c r="S968" s="9"/>
      <c r="T968" s="9"/>
      <c r="U968" s="9"/>
      <c r="V968" s="9"/>
      <c r="W968" s="9"/>
      <c r="X968" s="9"/>
      <c r="Y968" s="9"/>
      <c r="Z968" s="9"/>
    </row>
    <row r="969">
      <c r="A969" s="10">
        <v>1039.0</v>
      </c>
      <c r="B969" s="13" t="s">
        <v>125</v>
      </c>
      <c r="C969" s="10" t="s">
        <v>1738</v>
      </c>
      <c r="D969" s="10" t="s">
        <v>1752</v>
      </c>
      <c r="E969" s="21" t="s">
        <v>1753</v>
      </c>
      <c r="F969" s="13" t="s">
        <v>114</v>
      </c>
      <c r="G969" s="13" t="s">
        <v>2291</v>
      </c>
      <c r="H969" s="31" t="s">
        <v>2291</v>
      </c>
      <c r="I969" s="9"/>
      <c r="J969" s="9"/>
      <c r="K969" s="9"/>
      <c r="L969" s="17"/>
      <c r="M969" s="9"/>
      <c r="N969" s="9"/>
      <c r="O969" s="9"/>
      <c r="P969" s="9"/>
      <c r="Q969" s="9"/>
      <c r="R969" s="9"/>
      <c r="S969" s="9"/>
      <c r="T969" s="9"/>
      <c r="U969" s="9"/>
      <c r="V969" s="9"/>
      <c r="W969" s="9"/>
      <c r="X969" s="9"/>
      <c r="Y969" s="9"/>
      <c r="Z969" s="9"/>
    </row>
    <row r="970">
      <c r="A970" s="10">
        <v>1040.0</v>
      </c>
      <c r="B970" s="13" t="s">
        <v>125</v>
      </c>
      <c r="C970" s="10" t="s">
        <v>1738</v>
      </c>
      <c r="D970" s="10" t="s">
        <v>1756</v>
      </c>
      <c r="E970" s="21" t="s">
        <v>1757</v>
      </c>
      <c r="F970" s="13" t="s">
        <v>114</v>
      </c>
      <c r="G970" s="13" t="s">
        <v>2294</v>
      </c>
      <c r="H970" s="31" t="s">
        <v>2294</v>
      </c>
      <c r="I970" s="9"/>
      <c r="J970" s="9"/>
      <c r="K970" s="9"/>
      <c r="L970" s="17"/>
      <c r="M970" s="9"/>
      <c r="N970" s="9"/>
      <c r="O970" s="9"/>
      <c r="P970" s="9"/>
      <c r="Q970" s="9"/>
      <c r="R970" s="9"/>
      <c r="S970" s="9"/>
      <c r="T970" s="9"/>
      <c r="U970" s="9"/>
      <c r="V970" s="9"/>
      <c r="W970" s="9"/>
      <c r="X970" s="9"/>
      <c r="Y970" s="9"/>
      <c r="Z970" s="9"/>
    </row>
    <row r="971">
      <c r="A971" s="10">
        <v>1041.0</v>
      </c>
      <c r="B971" s="13" t="s">
        <v>125</v>
      </c>
      <c r="C971" s="10" t="s">
        <v>1738</v>
      </c>
      <c r="D971" s="10" t="s">
        <v>1761</v>
      </c>
      <c r="E971" s="21" t="s">
        <v>1762</v>
      </c>
      <c r="F971" s="13" t="s">
        <v>114</v>
      </c>
      <c r="G971" s="13" t="s">
        <v>2297</v>
      </c>
      <c r="H971" s="31" t="s">
        <v>2297</v>
      </c>
      <c r="I971" s="9"/>
      <c r="J971" s="9"/>
      <c r="K971" s="9"/>
      <c r="L971" s="17"/>
      <c r="M971" s="9"/>
      <c r="N971" s="9"/>
      <c r="O971" s="9"/>
      <c r="P971" s="9"/>
      <c r="Q971" s="9"/>
      <c r="R971" s="9"/>
      <c r="S971" s="9"/>
      <c r="T971" s="9"/>
      <c r="U971" s="9"/>
      <c r="V971" s="9"/>
      <c r="W971" s="9"/>
      <c r="X971" s="9"/>
      <c r="Y971" s="9"/>
      <c r="Z971" s="9"/>
    </row>
    <row r="972">
      <c r="A972" s="10">
        <v>1042.0</v>
      </c>
      <c r="B972" s="13" t="s">
        <v>125</v>
      </c>
      <c r="C972" s="10" t="s">
        <v>1738</v>
      </c>
      <c r="D972" s="10" t="s">
        <v>1765</v>
      </c>
      <c r="E972" s="21" t="s">
        <v>1766</v>
      </c>
      <c r="F972" s="13" t="s">
        <v>114</v>
      </c>
      <c r="G972" s="13" t="s">
        <v>2300</v>
      </c>
      <c r="H972" s="31" t="s">
        <v>2300</v>
      </c>
      <c r="I972" s="9"/>
      <c r="J972" s="9"/>
      <c r="K972" s="9"/>
      <c r="L972" s="17"/>
      <c r="M972" s="9"/>
      <c r="N972" s="9"/>
      <c r="O972" s="9"/>
      <c r="P972" s="9"/>
      <c r="Q972" s="9"/>
      <c r="R972" s="9"/>
      <c r="S972" s="9"/>
      <c r="T972" s="9"/>
      <c r="U972" s="9"/>
      <c r="V972" s="9"/>
      <c r="W972" s="9"/>
      <c r="X972" s="9"/>
      <c r="Y972" s="9"/>
      <c r="Z972" s="9"/>
    </row>
    <row r="973">
      <c r="A973" s="10">
        <v>1043.0</v>
      </c>
      <c r="B973" s="13" t="s">
        <v>125</v>
      </c>
      <c r="C973" s="10" t="s">
        <v>1738</v>
      </c>
      <c r="D973" s="10" t="s">
        <v>1770</v>
      </c>
      <c r="E973" s="21" t="s">
        <v>1771</v>
      </c>
      <c r="F973" s="13" t="s">
        <v>114</v>
      </c>
      <c r="G973" s="13" t="s">
        <v>2301</v>
      </c>
      <c r="H973" s="31" t="s">
        <v>2301</v>
      </c>
      <c r="I973" s="9"/>
      <c r="J973" s="9"/>
      <c r="K973" s="9"/>
      <c r="L973" s="17"/>
      <c r="M973" s="9"/>
      <c r="N973" s="9"/>
      <c r="O973" s="9"/>
      <c r="P973" s="9"/>
      <c r="Q973" s="9"/>
      <c r="R973" s="9"/>
      <c r="S973" s="9"/>
      <c r="T973" s="9"/>
      <c r="U973" s="9"/>
      <c r="V973" s="9"/>
      <c r="W973" s="9"/>
      <c r="X973" s="9"/>
      <c r="Y973" s="9"/>
      <c r="Z973" s="9"/>
    </row>
    <row r="974">
      <c r="A974" s="10">
        <v>1044.0</v>
      </c>
      <c r="B974" s="13" t="s">
        <v>125</v>
      </c>
      <c r="C974" s="10" t="s">
        <v>415</v>
      </c>
      <c r="D974" s="10" t="s">
        <v>1775</v>
      </c>
      <c r="E974" s="21" t="s">
        <v>1776</v>
      </c>
      <c r="F974" s="13" t="s">
        <v>114</v>
      </c>
      <c r="G974" s="13" t="s">
        <v>2302</v>
      </c>
      <c r="H974" s="31" t="s">
        <v>2302</v>
      </c>
      <c r="I974" s="9"/>
      <c r="J974" s="9"/>
      <c r="K974" s="9"/>
      <c r="L974" s="17"/>
      <c r="M974" s="9"/>
      <c r="N974" s="9"/>
      <c r="O974" s="9"/>
      <c r="P974" s="9"/>
      <c r="Q974" s="9"/>
      <c r="R974" s="9"/>
      <c r="S974" s="9"/>
      <c r="T974" s="9"/>
      <c r="U974" s="9"/>
      <c r="V974" s="9"/>
      <c r="W974" s="9"/>
      <c r="X974" s="9"/>
      <c r="Y974" s="9"/>
      <c r="Z974" s="9"/>
    </row>
    <row r="975">
      <c r="A975" s="10">
        <v>1045.0</v>
      </c>
      <c r="B975" s="13" t="s">
        <v>125</v>
      </c>
      <c r="C975" s="10" t="s">
        <v>415</v>
      </c>
      <c r="D975" s="10" t="s">
        <v>432</v>
      </c>
      <c r="E975" s="21" t="s">
        <v>433</v>
      </c>
      <c r="F975" s="13"/>
      <c r="G975" s="13" t="s">
        <v>434</v>
      </c>
      <c r="H975" s="31" t="s">
        <v>434</v>
      </c>
      <c r="I975" s="9"/>
      <c r="J975" s="9"/>
      <c r="K975" s="9"/>
      <c r="L975" s="17"/>
      <c r="M975" s="9"/>
      <c r="N975" s="9"/>
      <c r="O975" s="9"/>
      <c r="P975" s="9"/>
      <c r="Q975" s="9"/>
      <c r="R975" s="9"/>
      <c r="S975" s="9"/>
      <c r="T975" s="9"/>
      <c r="U975" s="9"/>
      <c r="V975" s="9"/>
      <c r="W975" s="9"/>
      <c r="X975" s="9"/>
      <c r="Y975" s="9"/>
      <c r="Z975" s="9"/>
    </row>
    <row r="976">
      <c r="A976" s="10">
        <v>1046.0</v>
      </c>
      <c r="B976" s="13" t="s">
        <v>125</v>
      </c>
      <c r="C976" s="10" t="s">
        <v>415</v>
      </c>
      <c r="D976" s="10" t="s">
        <v>1517</v>
      </c>
      <c r="E976" s="21" t="s">
        <v>1518</v>
      </c>
      <c r="F976" s="13"/>
      <c r="G976" s="13" t="s">
        <v>1519</v>
      </c>
      <c r="H976" s="31" t="s">
        <v>1519</v>
      </c>
      <c r="I976" s="9"/>
      <c r="J976" s="9"/>
      <c r="K976" s="9"/>
      <c r="L976" s="17"/>
      <c r="M976" s="9"/>
      <c r="N976" s="9"/>
      <c r="O976" s="9"/>
      <c r="P976" s="9"/>
      <c r="Q976" s="9"/>
      <c r="R976" s="9"/>
      <c r="S976" s="9"/>
      <c r="T976" s="9"/>
      <c r="U976" s="9"/>
      <c r="V976" s="9"/>
      <c r="W976" s="9"/>
      <c r="X976" s="9"/>
      <c r="Y976" s="9"/>
      <c r="Z976" s="9"/>
    </row>
    <row r="977">
      <c r="A977" s="10">
        <v>1047.0</v>
      </c>
      <c r="B977" s="13" t="s">
        <v>125</v>
      </c>
      <c r="C977" s="10" t="s">
        <v>415</v>
      </c>
      <c r="D977" s="10" t="s">
        <v>416</v>
      </c>
      <c r="E977" s="21" t="s">
        <v>417</v>
      </c>
      <c r="F977" s="13"/>
      <c r="G977" s="13" t="s">
        <v>418</v>
      </c>
      <c r="H977" s="31" t="s">
        <v>418</v>
      </c>
      <c r="I977" s="9"/>
      <c r="J977" s="9"/>
      <c r="K977" s="9"/>
      <c r="L977" s="17"/>
      <c r="M977" s="9"/>
      <c r="N977" s="9"/>
      <c r="O977" s="9"/>
      <c r="P977" s="9"/>
      <c r="Q977" s="9"/>
      <c r="R977" s="9"/>
      <c r="S977" s="9"/>
      <c r="T977" s="9"/>
      <c r="U977" s="9"/>
      <c r="V977" s="9"/>
      <c r="W977" s="9"/>
      <c r="X977" s="9"/>
      <c r="Y977" s="9"/>
      <c r="Z977" s="9"/>
    </row>
    <row r="978">
      <c r="A978" s="10">
        <v>1048.0</v>
      </c>
      <c r="B978" s="13" t="s">
        <v>125</v>
      </c>
      <c r="C978" s="10" t="s">
        <v>415</v>
      </c>
      <c r="D978" s="10" t="s">
        <v>1794</v>
      </c>
      <c r="E978" s="21" t="s">
        <v>1796</v>
      </c>
      <c r="F978" s="13" t="s">
        <v>114</v>
      </c>
      <c r="G978" s="13" t="s">
        <v>2303</v>
      </c>
      <c r="H978" s="31" t="s">
        <v>2303</v>
      </c>
      <c r="I978" s="9"/>
      <c r="J978" s="9"/>
      <c r="K978" s="9"/>
      <c r="L978" s="17"/>
      <c r="M978" s="9"/>
      <c r="N978" s="9"/>
      <c r="O978" s="9"/>
      <c r="P978" s="9"/>
      <c r="Q978" s="9"/>
      <c r="R978" s="9"/>
      <c r="S978" s="9"/>
      <c r="T978" s="9"/>
      <c r="U978" s="9"/>
      <c r="V978" s="9"/>
      <c r="W978" s="9"/>
      <c r="X978" s="9"/>
      <c r="Y978" s="9"/>
      <c r="Z978" s="9"/>
    </row>
    <row r="979">
      <c r="A979" s="10">
        <v>1049.0</v>
      </c>
      <c r="B979" s="13" t="s">
        <v>257</v>
      </c>
      <c r="C979" s="9" t="s">
        <v>1124</v>
      </c>
      <c r="D979" s="9" t="s">
        <v>1125</v>
      </c>
      <c r="E979" s="93" t="s">
        <v>2304</v>
      </c>
      <c r="F979" s="13" t="s">
        <v>114</v>
      </c>
      <c r="G979" s="9" t="s">
        <v>2305</v>
      </c>
      <c r="H979" s="5" t="s">
        <v>2305</v>
      </c>
      <c r="I979" s="9"/>
      <c r="J979" s="9"/>
      <c r="K979" s="9"/>
      <c r="L979" s="17"/>
      <c r="M979" s="9"/>
      <c r="N979" s="9"/>
      <c r="O979" s="9"/>
      <c r="P979" s="9"/>
      <c r="Q979" s="9"/>
      <c r="R979" s="9"/>
      <c r="S979" s="9"/>
      <c r="T979" s="9"/>
      <c r="U979" s="9"/>
      <c r="V979" s="9"/>
      <c r="W979" s="9"/>
      <c r="X979" s="9"/>
      <c r="Y979" s="9"/>
      <c r="Z979" s="9"/>
    </row>
    <row r="980">
      <c r="A980" s="10">
        <v>1050.0</v>
      </c>
      <c r="B980" s="13" t="s">
        <v>257</v>
      </c>
      <c r="C980" s="9" t="s">
        <v>1124</v>
      </c>
      <c r="D980" s="9" t="s">
        <v>1125</v>
      </c>
      <c r="E980" s="93" t="s">
        <v>2306</v>
      </c>
      <c r="F980" s="13" t="s">
        <v>114</v>
      </c>
      <c r="G980" s="9" t="s">
        <v>2307</v>
      </c>
      <c r="H980" s="5" t="s">
        <v>2307</v>
      </c>
      <c r="I980" s="9"/>
      <c r="J980" s="9"/>
      <c r="K980" s="9"/>
      <c r="L980" s="17"/>
      <c r="M980" s="9"/>
      <c r="N980" s="9"/>
      <c r="O980" s="9"/>
      <c r="P980" s="9"/>
      <c r="Q980" s="9"/>
      <c r="R980" s="9"/>
      <c r="S980" s="9"/>
      <c r="T980" s="9"/>
      <c r="U980" s="9"/>
      <c r="V980" s="9"/>
      <c r="W980" s="9"/>
      <c r="X980" s="9"/>
      <c r="Y980" s="9"/>
      <c r="Z980" s="9"/>
    </row>
    <row r="981">
      <c r="A981" s="10">
        <v>1051.0</v>
      </c>
      <c r="B981" s="13" t="s">
        <v>257</v>
      </c>
      <c r="C981" s="9" t="s">
        <v>1124</v>
      </c>
      <c r="D981" s="9" t="s">
        <v>1125</v>
      </c>
      <c r="E981" s="93" t="s">
        <v>2308</v>
      </c>
      <c r="F981" s="13" t="s">
        <v>114</v>
      </c>
      <c r="G981" s="9" t="s">
        <v>2309</v>
      </c>
      <c r="H981" s="5" t="s">
        <v>2309</v>
      </c>
      <c r="I981" s="9"/>
      <c r="J981" s="9"/>
      <c r="K981" s="9"/>
      <c r="L981" s="17"/>
      <c r="M981" s="9"/>
      <c r="N981" s="9"/>
      <c r="O981" s="9"/>
      <c r="P981" s="9"/>
      <c r="Q981" s="9"/>
      <c r="R981" s="9"/>
      <c r="S981" s="9"/>
      <c r="T981" s="9"/>
      <c r="U981" s="9"/>
      <c r="V981" s="9"/>
      <c r="W981" s="9"/>
      <c r="X981" s="9"/>
      <c r="Y981" s="9"/>
      <c r="Z981" s="9"/>
    </row>
    <row r="982">
      <c r="A982" s="10">
        <v>1052.0</v>
      </c>
      <c r="B982" s="13" t="s">
        <v>257</v>
      </c>
      <c r="C982" s="9" t="s">
        <v>1124</v>
      </c>
      <c r="D982" s="9" t="s">
        <v>1125</v>
      </c>
      <c r="E982" s="93" t="s">
        <v>2310</v>
      </c>
      <c r="F982" s="13" t="s">
        <v>114</v>
      </c>
      <c r="G982" s="9" t="s">
        <v>2311</v>
      </c>
      <c r="H982" s="5" t="s">
        <v>2311</v>
      </c>
      <c r="I982" s="9"/>
      <c r="J982" s="9"/>
      <c r="K982" s="9"/>
      <c r="L982" s="17"/>
      <c r="M982" s="9"/>
      <c r="N982" s="9"/>
      <c r="O982" s="9"/>
      <c r="P982" s="9"/>
      <c r="Q982" s="9"/>
      <c r="R982" s="9"/>
      <c r="S982" s="9"/>
      <c r="T982" s="9"/>
      <c r="U982" s="9"/>
      <c r="V982" s="9"/>
      <c r="W982" s="9"/>
      <c r="X982" s="9"/>
      <c r="Y982" s="9"/>
      <c r="Z982" s="9"/>
    </row>
    <row r="983">
      <c r="A983" s="10">
        <v>1053.0</v>
      </c>
      <c r="B983" s="13" t="s">
        <v>257</v>
      </c>
      <c r="C983" s="9" t="s">
        <v>1124</v>
      </c>
      <c r="D983" s="9" t="s">
        <v>1125</v>
      </c>
      <c r="E983" s="93" t="s">
        <v>2312</v>
      </c>
      <c r="F983" s="13" t="s">
        <v>114</v>
      </c>
      <c r="G983" s="9" t="s">
        <v>2313</v>
      </c>
      <c r="H983" s="5" t="s">
        <v>2313</v>
      </c>
      <c r="I983" s="9"/>
      <c r="J983" s="9"/>
      <c r="K983" s="9"/>
      <c r="L983" s="17"/>
      <c r="M983" s="9"/>
      <c r="N983" s="9"/>
      <c r="O983" s="9"/>
      <c r="P983" s="9"/>
      <c r="Q983" s="9"/>
      <c r="R983" s="9"/>
      <c r="S983" s="9"/>
      <c r="T983" s="9"/>
      <c r="U983" s="9"/>
      <c r="V983" s="9"/>
      <c r="W983" s="9"/>
      <c r="X983" s="9"/>
      <c r="Y983" s="9"/>
      <c r="Z983" s="9"/>
    </row>
    <row r="984">
      <c r="A984" s="10">
        <v>1054.0</v>
      </c>
      <c r="B984" s="13" t="s">
        <v>257</v>
      </c>
      <c r="C984" s="9" t="s">
        <v>1124</v>
      </c>
      <c r="D984" s="9" t="s">
        <v>1125</v>
      </c>
      <c r="E984" s="93" t="s">
        <v>2314</v>
      </c>
      <c r="F984" s="13" t="s">
        <v>114</v>
      </c>
      <c r="G984" s="9" t="s">
        <v>2315</v>
      </c>
      <c r="H984" s="5" t="s">
        <v>2315</v>
      </c>
      <c r="I984" s="9"/>
      <c r="J984" s="9"/>
      <c r="K984" s="9"/>
      <c r="L984" s="17"/>
      <c r="M984" s="9"/>
      <c r="N984" s="9"/>
      <c r="O984" s="9"/>
      <c r="P984" s="9"/>
      <c r="Q984" s="9"/>
      <c r="R984" s="9"/>
      <c r="S984" s="9"/>
      <c r="T984" s="9"/>
      <c r="U984" s="9"/>
      <c r="V984" s="9"/>
      <c r="W984" s="9"/>
      <c r="X984" s="9"/>
      <c r="Y984" s="9"/>
      <c r="Z984" s="9"/>
    </row>
    <row r="985">
      <c r="A985" s="10">
        <v>1055.0</v>
      </c>
      <c r="B985" s="13" t="s">
        <v>257</v>
      </c>
      <c r="C985" s="9" t="s">
        <v>1124</v>
      </c>
      <c r="D985" s="9" t="s">
        <v>1125</v>
      </c>
      <c r="E985" s="93" t="s">
        <v>2316</v>
      </c>
      <c r="F985" s="13" t="s">
        <v>114</v>
      </c>
      <c r="G985" s="9" t="s">
        <v>2317</v>
      </c>
      <c r="H985" s="5" t="s">
        <v>2317</v>
      </c>
      <c r="I985" s="9"/>
      <c r="J985" s="9"/>
      <c r="K985" s="9"/>
      <c r="L985" s="17"/>
      <c r="M985" s="9"/>
      <c r="N985" s="9"/>
      <c r="O985" s="9"/>
      <c r="P985" s="9"/>
      <c r="Q985" s="9"/>
      <c r="R985" s="9"/>
      <c r="S985" s="9"/>
      <c r="T985" s="9"/>
      <c r="U985" s="9"/>
      <c r="V985" s="9"/>
      <c r="W985" s="9"/>
      <c r="X985" s="9"/>
      <c r="Y985" s="9"/>
      <c r="Z985" s="9"/>
    </row>
    <row r="986">
      <c r="A986" s="10">
        <v>1056.0</v>
      </c>
      <c r="B986" s="13" t="s">
        <v>257</v>
      </c>
      <c r="C986" s="9" t="s">
        <v>1124</v>
      </c>
      <c r="D986" s="9" t="s">
        <v>1143</v>
      </c>
      <c r="E986" s="93" t="s">
        <v>2318</v>
      </c>
      <c r="F986" s="13" t="s">
        <v>114</v>
      </c>
      <c r="G986" s="9" t="s">
        <v>2319</v>
      </c>
      <c r="H986" s="5" t="s">
        <v>2319</v>
      </c>
      <c r="I986" s="9"/>
      <c r="J986" s="9"/>
      <c r="K986" s="9"/>
      <c r="L986" s="17"/>
      <c r="M986" s="9"/>
      <c r="N986" s="9"/>
      <c r="O986" s="9"/>
      <c r="P986" s="9"/>
      <c r="Q986" s="9"/>
      <c r="R986" s="9"/>
      <c r="S986" s="9"/>
      <c r="T986" s="9"/>
      <c r="U986" s="9"/>
      <c r="V986" s="9"/>
      <c r="W986" s="9"/>
      <c r="X986" s="9"/>
      <c r="Y986" s="9"/>
      <c r="Z986" s="9"/>
    </row>
    <row r="987">
      <c r="A987" s="10">
        <v>1057.0</v>
      </c>
      <c r="B987" s="13" t="s">
        <v>257</v>
      </c>
      <c r="C987" s="9" t="s">
        <v>1124</v>
      </c>
      <c r="D987" s="9" t="s">
        <v>1143</v>
      </c>
      <c r="E987" s="93" t="s">
        <v>2320</v>
      </c>
      <c r="F987" s="13" t="s">
        <v>114</v>
      </c>
      <c r="G987" s="9" t="s">
        <v>2321</v>
      </c>
      <c r="H987" s="5" t="s">
        <v>2321</v>
      </c>
      <c r="I987" s="9"/>
      <c r="J987" s="9"/>
      <c r="K987" s="9"/>
      <c r="L987" s="17"/>
      <c r="M987" s="9"/>
      <c r="N987" s="9"/>
      <c r="O987" s="9"/>
      <c r="P987" s="9"/>
      <c r="Q987" s="9"/>
      <c r="R987" s="9"/>
      <c r="S987" s="9"/>
      <c r="T987" s="9"/>
      <c r="U987" s="9"/>
      <c r="V987" s="9"/>
      <c r="W987" s="9"/>
      <c r="X987" s="9"/>
      <c r="Y987" s="9"/>
      <c r="Z987" s="9"/>
    </row>
    <row r="988">
      <c r="A988" s="10">
        <v>1058.0</v>
      </c>
      <c r="B988" s="13" t="s">
        <v>257</v>
      </c>
      <c r="C988" s="9" t="s">
        <v>1124</v>
      </c>
      <c r="D988" s="9" t="s">
        <v>1143</v>
      </c>
      <c r="E988" s="93" t="s">
        <v>2322</v>
      </c>
      <c r="F988" s="13" t="s">
        <v>114</v>
      </c>
      <c r="G988" s="9" t="s">
        <v>2323</v>
      </c>
      <c r="H988" s="5" t="s">
        <v>2323</v>
      </c>
      <c r="I988" s="9"/>
      <c r="J988" s="9"/>
      <c r="K988" s="9"/>
      <c r="L988" s="17"/>
      <c r="M988" s="9"/>
      <c r="N988" s="9"/>
      <c r="O988" s="9"/>
      <c r="P988" s="9"/>
      <c r="Q988" s="9"/>
      <c r="R988" s="9"/>
      <c r="S988" s="9"/>
      <c r="T988" s="9"/>
      <c r="U988" s="9"/>
      <c r="V988" s="9"/>
      <c r="W988" s="9"/>
      <c r="X988" s="9"/>
      <c r="Y988" s="9"/>
      <c r="Z988" s="9"/>
    </row>
    <row r="989">
      <c r="A989" s="10">
        <v>1059.0</v>
      </c>
      <c r="B989" s="13" t="s">
        <v>257</v>
      </c>
      <c r="C989" s="9" t="s">
        <v>1124</v>
      </c>
      <c r="D989" s="9" t="s">
        <v>1144</v>
      </c>
      <c r="E989" s="93" t="s">
        <v>2324</v>
      </c>
      <c r="F989" s="13" t="s">
        <v>114</v>
      </c>
      <c r="G989" s="9" t="s">
        <v>2325</v>
      </c>
      <c r="H989" s="5" t="s">
        <v>2325</v>
      </c>
      <c r="I989" s="9"/>
      <c r="J989" s="9"/>
      <c r="K989" s="9"/>
      <c r="L989" s="17"/>
      <c r="M989" s="9"/>
      <c r="N989" s="9"/>
      <c r="O989" s="9"/>
      <c r="P989" s="9"/>
      <c r="Q989" s="9"/>
      <c r="R989" s="9"/>
      <c r="S989" s="9"/>
      <c r="T989" s="9"/>
      <c r="U989" s="9"/>
      <c r="V989" s="9"/>
      <c r="W989" s="9"/>
      <c r="X989" s="9"/>
      <c r="Y989" s="9"/>
      <c r="Z989" s="9"/>
    </row>
    <row r="990">
      <c r="A990" s="10">
        <v>1060.0</v>
      </c>
      <c r="B990" s="13" t="s">
        <v>257</v>
      </c>
      <c r="C990" s="9" t="s">
        <v>1124</v>
      </c>
      <c r="D990" s="9" t="s">
        <v>1143</v>
      </c>
      <c r="E990" s="93" t="s">
        <v>2326</v>
      </c>
      <c r="F990" s="13" t="s">
        <v>114</v>
      </c>
      <c r="G990" s="9" t="s">
        <v>2327</v>
      </c>
      <c r="H990" s="5" t="s">
        <v>2327</v>
      </c>
      <c r="I990" s="9"/>
      <c r="J990" s="9"/>
      <c r="K990" s="9"/>
      <c r="L990" s="17"/>
      <c r="M990" s="9"/>
      <c r="N990" s="9"/>
      <c r="O990" s="9"/>
      <c r="P990" s="9"/>
      <c r="Q990" s="9"/>
      <c r="R990" s="9"/>
      <c r="S990" s="9"/>
      <c r="T990" s="9"/>
      <c r="U990" s="9"/>
      <c r="V990" s="9"/>
      <c r="W990" s="9"/>
      <c r="X990" s="9"/>
      <c r="Y990" s="9"/>
      <c r="Z990" s="9"/>
    </row>
    <row r="991">
      <c r="A991" s="10">
        <v>1061.0</v>
      </c>
      <c r="B991" s="13" t="s">
        <v>257</v>
      </c>
      <c r="C991" s="9" t="s">
        <v>1124</v>
      </c>
      <c r="D991" s="9" t="s">
        <v>1145</v>
      </c>
      <c r="E991" s="93" t="s">
        <v>2328</v>
      </c>
      <c r="F991" s="13" t="s">
        <v>114</v>
      </c>
      <c r="G991" s="9" t="s">
        <v>2329</v>
      </c>
      <c r="H991" s="5" t="s">
        <v>2329</v>
      </c>
      <c r="I991" s="9"/>
      <c r="J991" s="9"/>
      <c r="K991" s="9"/>
      <c r="L991" s="17"/>
      <c r="M991" s="9"/>
      <c r="N991" s="9"/>
      <c r="O991" s="9"/>
      <c r="P991" s="9"/>
      <c r="Q991" s="9"/>
      <c r="R991" s="9"/>
      <c r="S991" s="9"/>
      <c r="T991" s="9"/>
      <c r="U991" s="9"/>
      <c r="V991" s="9"/>
      <c r="W991" s="9"/>
      <c r="X991" s="9"/>
      <c r="Y991" s="9"/>
      <c r="Z991" s="9"/>
    </row>
    <row r="992">
      <c r="A992" s="10">
        <v>1062.0</v>
      </c>
      <c r="B992" s="13" t="s">
        <v>257</v>
      </c>
      <c r="C992" s="9" t="s">
        <v>1124</v>
      </c>
      <c r="D992" s="9" t="s">
        <v>1145</v>
      </c>
      <c r="E992" s="93" t="s">
        <v>2330</v>
      </c>
      <c r="F992" s="13" t="s">
        <v>114</v>
      </c>
      <c r="G992" s="9" t="s">
        <v>2331</v>
      </c>
      <c r="H992" s="5" t="s">
        <v>2331</v>
      </c>
      <c r="I992" s="9"/>
      <c r="J992" s="9"/>
      <c r="K992" s="9"/>
      <c r="L992" s="17"/>
      <c r="M992" s="9"/>
      <c r="N992" s="9"/>
      <c r="O992" s="9"/>
      <c r="P992" s="9"/>
      <c r="Q992" s="9"/>
      <c r="R992" s="9"/>
      <c r="S992" s="9"/>
      <c r="T992" s="9"/>
      <c r="U992" s="9"/>
      <c r="V992" s="9"/>
      <c r="W992" s="9"/>
      <c r="X992" s="9"/>
      <c r="Y992" s="9"/>
      <c r="Z992" s="9"/>
    </row>
    <row r="993">
      <c r="A993" s="10">
        <v>1063.0</v>
      </c>
      <c r="B993" s="13" t="s">
        <v>257</v>
      </c>
      <c r="C993" s="9" t="s">
        <v>1124</v>
      </c>
      <c r="D993" s="9" t="s">
        <v>1145</v>
      </c>
      <c r="E993" s="93" t="s">
        <v>2332</v>
      </c>
      <c r="F993" s="13" t="s">
        <v>114</v>
      </c>
      <c r="G993" s="9" t="s">
        <v>2333</v>
      </c>
      <c r="H993" s="5" t="s">
        <v>2333</v>
      </c>
      <c r="I993" s="9"/>
      <c r="J993" s="9"/>
      <c r="K993" s="9"/>
      <c r="L993" s="17"/>
      <c r="M993" s="9"/>
      <c r="N993" s="9"/>
      <c r="O993" s="9"/>
      <c r="P993" s="9"/>
      <c r="Q993" s="9"/>
      <c r="R993" s="9"/>
      <c r="S993" s="9"/>
      <c r="T993" s="9"/>
      <c r="U993" s="9"/>
      <c r="V993" s="9"/>
      <c r="W993" s="9"/>
      <c r="X993" s="9"/>
      <c r="Y993" s="9"/>
      <c r="Z993" s="9"/>
    </row>
    <row r="994">
      <c r="A994" s="10">
        <v>1064.0</v>
      </c>
      <c r="B994" s="13" t="s">
        <v>257</v>
      </c>
      <c r="C994" s="9" t="s">
        <v>1124</v>
      </c>
      <c r="D994" s="9" t="s">
        <v>1145</v>
      </c>
      <c r="E994" s="93" t="s">
        <v>2334</v>
      </c>
      <c r="F994" s="13" t="s">
        <v>114</v>
      </c>
      <c r="G994" s="9" t="s">
        <v>2335</v>
      </c>
      <c r="H994" s="5" t="s">
        <v>2335</v>
      </c>
      <c r="I994" s="9"/>
      <c r="J994" s="9"/>
      <c r="K994" s="9"/>
      <c r="L994" s="17"/>
      <c r="M994" s="9"/>
      <c r="N994" s="9"/>
      <c r="O994" s="9"/>
      <c r="P994" s="9"/>
      <c r="Q994" s="9"/>
      <c r="R994" s="9"/>
      <c r="S994" s="9"/>
      <c r="T994" s="9"/>
      <c r="U994" s="9"/>
      <c r="V994" s="9"/>
      <c r="W994" s="9"/>
      <c r="X994" s="9"/>
      <c r="Y994" s="9"/>
      <c r="Z994" s="9"/>
    </row>
    <row r="995">
      <c r="A995" s="10">
        <v>1065.0</v>
      </c>
      <c r="B995" s="13" t="s">
        <v>257</v>
      </c>
      <c r="C995" s="9" t="s">
        <v>1124</v>
      </c>
      <c r="D995" s="9" t="s">
        <v>1145</v>
      </c>
      <c r="E995" s="93" t="s">
        <v>2336</v>
      </c>
      <c r="F995" s="13" t="s">
        <v>114</v>
      </c>
      <c r="G995" s="9" t="s">
        <v>2337</v>
      </c>
      <c r="H995" s="5" t="s">
        <v>2337</v>
      </c>
      <c r="I995" s="9"/>
      <c r="J995" s="9"/>
      <c r="K995" s="9"/>
      <c r="L995" s="17"/>
      <c r="M995" s="9"/>
      <c r="N995" s="9"/>
      <c r="O995" s="9"/>
      <c r="P995" s="9"/>
      <c r="Q995" s="9"/>
      <c r="R995" s="9"/>
      <c r="S995" s="9"/>
      <c r="T995" s="9"/>
      <c r="U995" s="9"/>
      <c r="V995" s="9"/>
      <c r="W995" s="9"/>
      <c r="X995" s="9"/>
      <c r="Y995" s="9"/>
      <c r="Z995" s="9"/>
    </row>
    <row r="996">
      <c r="A996" s="10">
        <v>1066.0</v>
      </c>
      <c r="B996" s="13" t="s">
        <v>257</v>
      </c>
      <c r="C996" s="9" t="s">
        <v>1124</v>
      </c>
      <c r="D996" s="9" t="s">
        <v>1146</v>
      </c>
      <c r="E996" s="93" t="s">
        <v>2338</v>
      </c>
      <c r="F996" s="13" t="s">
        <v>114</v>
      </c>
      <c r="G996" s="9" t="s">
        <v>2339</v>
      </c>
      <c r="H996" s="5" t="s">
        <v>2339</v>
      </c>
      <c r="I996" s="9"/>
      <c r="J996" s="9"/>
      <c r="K996" s="9"/>
      <c r="L996" s="17"/>
      <c r="M996" s="9"/>
      <c r="N996" s="9"/>
      <c r="O996" s="9"/>
      <c r="P996" s="9"/>
      <c r="Q996" s="9"/>
      <c r="R996" s="9"/>
      <c r="S996" s="9"/>
      <c r="T996" s="9"/>
      <c r="U996" s="9"/>
      <c r="V996" s="9"/>
      <c r="W996" s="9"/>
      <c r="X996" s="9"/>
      <c r="Y996" s="9"/>
      <c r="Z996" s="9"/>
    </row>
    <row r="997">
      <c r="A997" s="10">
        <v>1067.0</v>
      </c>
      <c r="B997" s="13" t="s">
        <v>257</v>
      </c>
      <c r="C997" s="9" t="s">
        <v>1124</v>
      </c>
      <c r="D997" s="9" t="s">
        <v>1146</v>
      </c>
      <c r="E997" s="93" t="s">
        <v>2340</v>
      </c>
      <c r="F997" s="13" t="s">
        <v>114</v>
      </c>
      <c r="G997" s="9" t="s">
        <v>2341</v>
      </c>
      <c r="H997" s="5" t="s">
        <v>2341</v>
      </c>
      <c r="I997" s="9"/>
      <c r="J997" s="9"/>
      <c r="K997" s="9"/>
      <c r="L997" s="17"/>
      <c r="M997" s="9"/>
      <c r="N997" s="9"/>
      <c r="O997" s="9"/>
      <c r="P997" s="9"/>
      <c r="Q997" s="9"/>
      <c r="R997" s="9"/>
      <c r="S997" s="9"/>
      <c r="T997" s="9"/>
      <c r="U997" s="9"/>
      <c r="V997" s="9"/>
      <c r="W997" s="9"/>
      <c r="X997" s="9"/>
      <c r="Y997" s="9"/>
      <c r="Z997" s="9"/>
    </row>
    <row r="998">
      <c r="A998" s="10">
        <v>1068.0</v>
      </c>
      <c r="B998" s="13" t="s">
        <v>257</v>
      </c>
      <c r="C998" s="9" t="s">
        <v>1124</v>
      </c>
      <c r="D998" s="9" t="s">
        <v>1146</v>
      </c>
      <c r="E998" s="93" t="s">
        <v>2342</v>
      </c>
      <c r="F998" s="13" t="s">
        <v>114</v>
      </c>
      <c r="G998" s="9" t="s">
        <v>2343</v>
      </c>
      <c r="H998" s="5" t="s">
        <v>2343</v>
      </c>
      <c r="I998" s="9"/>
      <c r="J998" s="9"/>
      <c r="K998" s="9"/>
      <c r="L998" s="17"/>
      <c r="M998" s="9"/>
      <c r="N998" s="9"/>
      <c r="O998" s="9"/>
      <c r="P998" s="9"/>
      <c r="Q998" s="9"/>
      <c r="R998" s="9"/>
      <c r="S998" s="9"/>
      <c r="T998" s="9"/>
      <c r="U998" s="9"/>
      <c r="V998" s="9"/>
      <c r="W998" s="9"/>
      <c r="X998" s="9"/>
      <c r="Y998" s="9"/>
      <c r="Z998" s="9"/>
    </row>
    <row r="999">
      <c r="A999" s="10">
        <v>1069.0</v>
      </c>
      <c r="B999" s="13" t="s">
        <v>257</v>
      </c>
      <c r="C999" s="9" t="s">
        <v>1124</v>
      </c>
      <c r="D999" s="9" t="s">
        <v>1146</v>
      </c>
      <c r="E999" s="93" t="s">
        <v>2344</v>
      </c>
      <c r="F999" s="13" t="s">
        <v>114</v>
      </c>
      <c r="G999" s="9" t="s">
        <v>2345</v>
      </c>
      <c r="H999" s="5" t="s">
        <v>2345</v>
      </c>
      <c r="I999" s="9"/>
      <c r="J999" s="9"/>
      <c r="K999" s="9"/>
      <c r="L999" s="17"/>
      <c r="M999" s="9"/>
      <c r="N999" s="9"/>
      <c r="O999" s="9"/>
      <c r="P999" s="9"/>
      <c r="Q999" s="9"/>
      <c r="R999" s="9"/>
      <c r="S999" s="9"/>
      <c r="T999" s="9"/>
      <c r="U999" s="9"/>
      <c r="V999" s="9"/>
      <c r="W999" s="9"/>
      <c r="X999" s="9"/>
      <c r="Y999" s="9"/>
      <c r="Z999" s="9"/>
    </row>
    <row r="1000">
      <c r="A1000" s="10">
        <v>1070.0</v>
      </c>
      <c r="B1000" s="13" t="s">
        <v>257</v>
      </c>
      <c r="C1000" s="9" t="s">
        <v>1124</v>
      </c>
      <c r="D1000" s="9" t="s">
        <v>1147</v>
      </c>
      <c r="E1000" s="93" t="s">
        <v>2346</v>
      </c>
      <c r="F1000" s="13" t="s">
        <v>114</v>
      </c>
      <c r="G1000" s="9" t="s">
        <v>2347</v>
      </c>
      <c r="H1000" s="5" t="s">
        <v>2347</v>
      </c>
      <c r="I1000" s="9"/>
      <c r="J1000" s="9"/>
      <c r="K1000" s="9"/>
      <c r="L1000" s="17"/>
      <c r="M1000" s="9"/>
      <c r="N1000" s="9"/>
      <c r="O1000" s="9"/>
      <c r="P1000" s="9"/>
      <c r="Q1000" s="9"/>
      <c r="R1000" s="9"/>
      <c r="S1000" s="9"/>
      <c r="T1000" s="9"/>
      <c r="U1000" s="9"/>
      <c r="V1000" s="9"/>
      <c r="W1000" s="9"/>
      <c r="X1000" s="9"/>
      <c r="Y1000" s="9"/>
      <c r="Z1000" s="9"/>
    </row>
    <row r="1001">
      <c r="A1001" s="10">
        <v>1071.0</v>
      </c>
      <c r="B1001" s="13" t="s">
        <v>257</v>
      </c>
      <c r="C1001" s="9" t="s">
        <v>1124</v>
      </c>
      <c r="D1001" s="9" t="s">
        <v>1147</v>
      </c>
      <c r="E1001" s="93" t="s">
        <v>2348</v>
      </c>
      <c r="F1001" s="13" t="s">
        <v>114</v>
      </c>
      <c r="G1001" s="9" t="s">
        <v>2349</v>
      </c>
      <c r="H1001" s="5" t="s">
        <v>2349</v>
      </c>
      <c r="I1001" s="9"/>
      <c r="J1001" s="9"/>
      <c r="K1001" s="9"/>
      <c r="L1001" s="17"/>
      <c r="M1001" s="9"/>
      <c r="N1001" s="9"/>
      <c r="O1001" s="9"/>
      <c r="P1001" s="9"/>
      <c r="Q1001" s="9"/>
      <c r="R1001" s="9"/>
      <c r="S1001" s="9"/>
      <c r="T1001" s="9"/>
      <c r="U1001" s="9"/>
      <c r="V1001" s="9"/>
      <c r="W1001" s="9"/>
      <c r="X1001" s="9"/>
      <c r="Y1001" s="9"/>
      <c r="Z1001" s="9"/>
    </row>
    <row r="1002">
      <c r="A1002" s="10">
        <v>1072.0</v>
      </c>
      <c r="B1002" s="13" t="s">
        <v>257</v>
      </c>
      <c r="C1002" s="9" t="s">
        <v>1124</v>
      </c>
      <c r="D1002" s="9" t="s">
        <v>1147</v>
      </c>
      <c r="E1002" s="93" t="s">
        <v>2350</v>
      </c>
      <c r="F1002" s="13" t="s">
        <v>114</v>
      </c>
      <c r="G1002" s="9" t="s">
        <v>2351</v>
      </c>
      <c r="H1002" s="5" t="s">
        <v>2351</v>
      </c>
      <c r="I1002" s="9"/>
      <c r="J1002" s="9"/>
      <c r="K1002" s="9"/>
      <c r="L1002" s="17"/>
      <c r="M1002" s="9"/>
      <c r="N1002" s="9"/>
      <c r="O1002" s="9"/>
      <c r="P1002" s="9"/>
      <c r="Q1002" s="9"/>
      <c r="R1002" s="9"/>
      <c r="S1002" s="9"/>
      <c r="T1002" s="9"/>
      <c r="U1002" s="9"/>
      <c r="V1002" s="9"/>
      <c r="W1002" s="9"/>
      <c r="X1002" s="9"/>
      <c r="Y1002" s="9"/>
      <c r="Z1002" s="9"/>
    </row>
    <row r="1003">
      <c r="A1003" s="10">
        <v>1073.0</v>
      </c>
      <c r="B1003" s="13" t="s">
        <v>257</v>
      </c>
      <c r="C1003" s="9" t="s">
        <v>1124</v>
      </c>
      <c r="D1003" s="9" t="s">
        <v>1147</v>
      </c>
      <c r="E1003" s="93" t="s">
        <v>2352</v>
      </c>
      <c r="F1003" s="13" t="s">
        <v>114</v>
      </c>
      <c r="G1003" s="9" t="s">
        <v>2353</v>
      </c>
      <c r="H1003" s="5" t="s">
        <v>2353</v>
      </c>
      <c r="I1003" s="9"/>
      <c r="J1003" s="9"/>
      <c r="K1003" s="9"/>
      <c r="L1003" s="17"/>
      <c r="M1003" s="9"/>
      <c r="N1003" s="9"/>
      <c r="O1003" s="9"/>
      <c r="P1003" s="9"/>
      <c r="Q1003" s="9"/>
      <c r="R1003" s="9"/>
      <c r="S1003" s="9"/>
      <c r="T1003" s="9"/>
      <c r="U1003" s="9"/>
      <c r="V1003" s="9"/>
      <c r="W1003" s="9"/>
      <c r="X1003" s="9"/>
      <c r="Y1003" s="9"/>
      <c r="Z1003" s="9"/>
    </row>
    <row r="1004">
      <c r="A1004" s="10">
        <v>1074.0</v>
      </c>
      <c r="B1004" s="13" t="s">
        <v>257</v>
      </c>
      <c r="C1004" s="9" t="s">
        <v>1124</v>
      </c>
      <c r="D1004" s="9" t="s">
        <v>1148</v>
      </c>
      <c r="E1004" s="93" t="s">
        <v>2354</v>
      </c>
      <c r="F1004" s="13" t="s">
        <v>114</v>
      </c>
      <c r="G1004" s="9" t="s">
        <v>2355</v>
      </c>
      <c r="H1004" s="5" t="s">
        <v>2355</v>
      </c>
      <c r="I1004" s="9"/>
      <c r="J1004" s="9"/>
      <c r="K1004" s="9"/>
      <c r="L1004" s="17"/>
      <c r="M1004" s="9"/>
      <c r="N1004" s="9"/>
      <c r="O1004" s="9"/>
      <c r="P1004" s="9"/>
      <c r="Q1004" s="9"/>
      <c r="R1004" s="9"/>
      <c r="S1004" s="9"/>
      <c r="T1004" s="9"/>
      <c r="U1004" s="9"/>
      <c r="V1004" s="9"/>
      <c r="W1004" s="9"/>
      <c r="X1004" s="9"/>
      <c r="Y1004" s="9"/>
      <c r="Z1004" s="9"/>
    </row>
    <row r="1005">
      <c r="A1005" s="10">
        <v>1075.0</v>
      </c>
      <c r="B1005" s="13" t="s">
        <v>257</v>
      </c>
      <c r="C1005" s="9" t="s">
        <v>1124</v>
      </c>
      <c r="D1005" s="9" t="s">
        <v>1148</v>
      </c>
      <c r="E1005" s="93" t="s">
        <v>2356</v>
      </c>
      <c r="F1005" s="13" t="s">
        <v>114</v>
      </c>
      <c r="G1005" s="9" t="s">
        <v>2357</v>
      </c>
      <c r="H1005" s="5" t="s">
        <v>2357</v>
      </c>
      <c r="I1005" s="9"/>
      <c r="J1005" s="9"/>
      <c r="K1005" s="9"/>
      <c r="L1005" s="17"/>
      <c r="M1005" s="9"/>
      <c r="N1005" s="9"/>
      <c r="O1005" s="9"/>
      <c r="P1005" s="9"/>
      <c r="Q1005" s="9"/>
      <c r="R1005" s="9"/>
      <c r="S1005" s="9"/>
      <c r="T1005" s="9"/>
      <c r="U1005" s="9"/>
      <c r="V1005" s="9"/>
      <c r="W1005" s="9"/>
      <c r="X1005" s="9"/>
      <c r="Y1005" s="9"/>
      <c r="Z1005" s="9"/>
    </row>
    <row r="1006">
      <c r="A1006" s="10">
        <v>1076.0</v>
      </c>
      <c r="B1006" s="13" t="s">
        <v>257</v>
      </c>
      <c r="C1006" s="9" t="s">
        <v>1124</v>
      </c>
      <c r="D1006" s="9" t="s">
        <v>1149</v>
      </c>
      <c r="E1006" s="93" t="s">
        <v>2358</v>
      </c>
      <c r="F1006" s="13" t="s">
        <v>114</v>
      </c>
      <c r="G1006" s="9" t="s">
        <v>2359</v>
      </c>
      <c r="H1006" s="5" t="s">
        <v>2359</v>
      </c>
      <c r="I1006" s="9"/>
      <c r="J1006" s="9"/>
      <c r="K1006" s="9"/>
      <c r="L1006" s="17"/>
      <c r="M1006" s="9"/>
      <c r="N1006" s="9"/>
      <c r="O1006" s="9"/>
      <c r="P1006" s="9"/>
      <c r="Q1006" s="9"/>
      <c r="R1006" s="9"/>
      <c r="S1006" s="9"/>
      <c r="T1006" s="9"/>
      <c r="U1006" s="9"/>
      <c r="V1006" s="9"/>
      <c r="W1006" s="9"/>
      <c r="X1006" s="9"/>
      <c r="Y1006" s="9"/>
      <c r="Z1006" s="9"/>
    </row>
    <row r="1007">
      <c r="A1007" s="10">
        <v>1077.0</v>
      </c>
      <c r="B1007" s="13" t="s">
        <v>257</v>
      </c>
      <c r="C1007" s="9" t="s">
        <v>1124</v>
      </c>
      <c r="D1007" s="9" t="s">
        <v>1149</v>
      </c>
      <c r="E1007" s="93" t="s">
        <v>2360</v>
      </c>
      <c r="F1007" s="13" t="s">
        <v>114</v>
      </c>
      <c r="G1007" s="9" t="s">
        <v>2361</v>
      </c>
      <c r="H1007" s="5" t="s">
        <v>2361</v>
      </c>
      <c r="I1007" s="9"/>
      <c r="J1007" s="9"/>
      <c r="K1007" s="9"/>
      <c r="L1007" s="17"/>
      <c r="M1007" s="9"/>
      <c r="N1007" s="9"/>
      <c r="O1007" s="9"/>
      <c r="P1007" s="9"/>
      <c r="Q1007" s="9"/>
      <c r="R1007" s="9"/>
      <c r="S1007" s="9"/>
      <c r="T1007" s="9"/>
      <c r="U1007" s="9"/>
      <c r="V1007" s="9"/>
      <c r="W1007" s="9"/>
      <c r="X1007" s="9"/>
      <c r="Y1007" s="9"/>
      <c r="Z1007" s="9"/>
    </row>
    <row r="1008">
      <c r="A1008" s="10">
        <v>1078.0</v>
      </c>
      <c r="B1008" s="13" t="s">
        <v>257</v>
      </c>
      <c r="C1008" s="9" t="s">
        <v>1124</v>
      </c>
      <c r="D1008" s="9" t="s">
        <v>1150</v>
      </c>
      <c r="E1008" s="93" t="s">
        <v>2362</v>
      </c>
      <c r="F1008" s="13" t="s">
        <v>114</v>
      </c>
      <c r="G1008" s="9" t="s">
        <v>2363</v>
      </c>
      <c r="H1008" s="5" t="s">
        <v>2363</v>
      </c>
      <c r="I1008" s="9"/>
      <c r="J1008" s="9"/>
      <c r="K1008" s="9"/>
      <c r="L1008" s="17"/>
      <c r="M1008" s="9"/>
      <c r="N1008" s="9"/>
      <c r="O1008" s="9"/>
      <c r="P1008" s="9"/>
      <c r="Q1008" s="9"/>
      <c r="R1008" s="9"/>
      <c r="S1008" s="9"/>
      <c r="T1008" s="9"/>
      <c r="U1008" s="9"/>
      <c r="V1008" s="9"/>
      <c r="W1008" s="9"/>
      <c r="X1008" s="9"/>
      <c r="Y1008" s="9"/>
      <c r="Z1008" s="9"/>
    </row>
    <row r="1009">
      <c r="A1009" s="10">
        <v>1079.0</v>
      </c>
      <c r="B1009" s="13" t="s">
        <v>257</v>
      </c>
      <c r="C1009" s="9" t="s">
        <v>1124</v>
      </c>
      <c r="D1009" s="9" t="s">
        <v>1150</v>
      </c>
      <c r="E1009" s="93" t="s">
        <v>2364</v>
      </c>
      <c r="F1009" s="13" t="s">
        <v>114</v>
      </c>
      <c r="G1009" s="9" t="s">
        <v>2365</v>
      </c>
      <c r="H1009" s="5" t="s">
        <v>2365</v>
      </c>
      <c r="I1009" s="9"/>
      <c r="J1009" s="9"/>
      <c r="K1009" s="9"/>
      <c r="L1009" s="17"/>
      <c r="M1009" s="9"/>
      <c r="N1009" s="9"/>
      <c r="O1009" s="9"/>
      <c r="P1009" s="9"/>
      <c r="Q1009" s="9"/>
      <c r="R1009" s="9"/>
      <c r="S1009" s="9"/>
      <c r="T1009" s="9"/>
      <c r="U1009" s="9"/>
      <c r="V1009" s="9"/>
      <c r="W1009" s="9"/>
      <c r="X1009" s="9"/>
      <c r="Y1009" s="9"/>
      <c r="Z1009" s="9"/>
    </row>
    <row r="1010">
      <c r="A1010" s="10">
        <v>1080.0</v>
      </c>
      <c r="B1010" s="13" t="s">
        <v>257</v>
      </c>
      <c r="C1010" s="9" t="s">
        <v>1124</v>
      </c>
      <c r="D1010" s="9" t="s">
        <v>1151</v>
      </c>
      <c r="E1010" s="93" t="s">
        <v>2366</v>
      </c>
      <c r="F1010" s="13" t="s">
        <v>114</v>
      </c>
      <c r="G1010" s="9" t="s">
        <v>2367</v>
      </c>
      <c r="H1010" s="5" t="s">
        <v>2367</v>
      </c>
      <c r="I1010" s="9"/>
      <c r="J1010" s="9"/>
      <c r="K1010" s="9"/>
      <c r="L1010" s="17"/>
      <c r="M1010" s="9"/>
      <c r="N1010" s="9"/>
      <c r="O1010" s="9"/>
      <c r="P1010" s="9"/>
      <c r="Q1010" s="9"/>
      <c r="R1010" s="9"/>
      <c r="S1010" s="9"/>
      <c r="T1010" s="9"/>
      <c r="U1010" s="9"/>
      <c r="V1010" s="9"/>
      <c r="W1010" s="9"/>
      <c r="X1010" s="9"/>
      <c r="Y1010" s="9"/>
      <c r="Z1010" s="9"/>
    </row>
    <row r="1011">
      <c r="A1011" s="10">
        <v>1081.0</v>
      </c>
      <c r="B1011" s="13" t="s">
        <v>257</v>
      </c>
      <c r="C1011" s="9" t="s">
        <v>1124</v>
      </c>
      <c r="D1011" s="9" t="s">
        <v>1152</v>
      </c>
      <c r="E1011" s="93" t="s">
        <v>2368</v>
      </c>
      <c r="F1011" s="13" t="s">
        <v>114</v>
      </c>
      <c r="G1011" s="9" t="s">
        <v>2369</v>
      </c>
      <c r="H1011" s="5" t="s">
        <v>2369</v>
      </c>
      <c r="I1011" s="9"/>
      <c r="J1011" s="9"/>
      <c r="K1011" s="9"/>
      <c r="L1011" s="17"/>
      <c r="M1011" s="9"/>
      <c r="N1011" s="9"/>
      <c r="O1011" s="9"/>
      <c r="P1011" s="9"/>
      <c r="Q1011" s="9"/>
      <c r="R1011" s="9"/>
      <c r="S1011" s="9"/>
      <c r="T1011" s="9"/>
      <c r="U1011" s="9"/>
      <c r="V1011" s="9"/>
      <c r="W1011" s="9"/>
      <c r="X1011" s="9"/>
      <c r="Y1011" s="9"/>
      <c r="Z1011" s="9"/>
    </row>
    <row r="1012">
      <c r="A1012" s="10">
        <v>1082.0</v>
      </c>
      <c r="B1012" s="13" t="s">
        <v>257</v>
      </c>
      <c r="C1012" s="9" t="s">
        <v>1124</v>
      </c>
      <c r="D1012" s="9" t="s">
        <v>1152</v>
      </c>
      <c r="E1012" s="93" t="s">
        <v>2370</v>
      </c>
      <c r="F1012" s="13" t="s">
        <v>114</v>
      </c>
      <c r="G1012" s="9" t="s">
        <v>2371</v>
      </c>
      <c r="H1012" s="5" t="s">
        <v>2371</v>
      </c>
      <c r="I1012" s="9"/>
      <c r="J1012" s="9"/>
      <c r="K1012" s="9"/>
      <c r="L1012" s="17"/>
      <c r="M1012" s="9"/>
      <c r="N1012" s="9"/>
      <c r="O1012" s="9"/>
      <c r="P1012" s="9"/>
      <c r="Q1012" s="9"/>
      <c r="R1012" s="9"/>
      <c r="S1012" s="9"/>
      <c r="T1012" s="9"/>
      <c r="U1012" s="9"/>
      <c r="V1012" s="9"/>
      <c r="W1012" s="9"/>
      <c r="X1012" s="9"/>
      <c r="Y1012" s="9"/>
      <c r="Z1012" s="9"/>
    </row>
    <row r="1013">
      <c r="A1013" s="10">
        <v>1083.0</v>
      </c>
      <c r="B1013" s="13" t="s">
        <v>257</v>
      </c>
      <c r="C1013" s="9" t="s">
        <v>1124</v>
      </c>
      <c r="D1013" s="9" t="s">
        <v>1152</v>
      </c>
      <c r="E1013" s="93" t="s">
        <v>2372</v>
      </c>
      <c r="F1013" s="13" t="s">
        <v>114</v>
      </c>
      <c r="G1013" s="9" t="s">
        <v>2373</v>
      </c>
      <c r="H1013" s="5" t="s">
        <v>2373</v>
      </c>
      <c r="I1013" s="9"/>
      <c r="J1013" s="9"/>
      <c r="K1013" s="9"/>
      <c r="L1013" s="17"/>
      <c r="M1013" s="9"/>
      <c r="N1013" s="9"/>
      <c r="O1013" s="9"/>
      <c r="P1013" s="9"/>
      <c r="Q1013" s="9"/>
      <c r="R1013" s="9"/>
      <c r="S1013" s="9"/>
      <c r="T1013" s="9"/>
      <c r="U1013" s="9"/>
      <c r="V1013" s="9"/>
      <c r="W1013" s="9"/>
      <c r="X1013" s="9"/>
      <c r="Y1013" s="9"/>
      <c r="Z1013" s="9"/>
    </row>
    <row r="1014">
      <c r="A1014" s="10">
        <v>1084.0</v>
      </c>
      <c r="B1014" s="13" t="s">
        <v>257</v>
      </c>
      <c r="C1014" s="9" t="s">
        <v>1124</v>
      </c>
      <c r="D1014" s="9" t="s">
        <v>1153</v>
      </c>
      <c r="E1014" s="93" t="s">
        <v>2374</v>
      </c>
      <c r="F1014" s="13" t="s">
        <v>114</v>
      </c>
      <c r="G1014" s="9" t="s">
        <v>2375</v>
      </c>
      <c r="H1014" s="5" t="s">
        <v>2375</v>
      </c>
      <c r="I1014" s="9"/>
      <c r="J1014" s="9"/>
      <c r="K1014" s="9"/>
      <c r="L1014" s="17"/>
      <c r="M1014" s="9"/>
      <c r="N1014" s="9"/>
      <c r="O1014" s="9"/>
      <c r="P1014" s="9"/>
      <c r="Q1014" s="9"/>
      <c r="R1014" s="9"/>
      <c r="S1014" s="9"/>
      <c r="T1014" s="9"/>
      <c r="U1014" s="9"/>
      <c r="V1014" s="9"/>
      <c r="W1014" s="9"/>
      <c r="X1014" s="9"/>
      <c r="Y1014" s="9"/>
      <c r="Z1014" s="9"/>
    </row>
    <row r="1015">
      <c r="A1015" s="10">
        <v>1085.0</v>
      </c>
      <c r="B1015" s="13" t="s">
        <v>257</v>
      </c>
      <c r="C1015" s="9" t="s">
        <v>1124</v>
      </c>
      <c r="D1015" s="9" t="s">
        <v>1153</v>
      </c>
      <c r="E1015" s="93" t="s">
        <v>2376</v>
      </c>
      <c r="F1015" s="13" t="s">
        <v>114</v>
      </c>
      <c r="G1015" s="9" t="s">
        <v>2377</v>
      </c>
      <c r="H1015" s="5" t="s">
        <v>2377</v>
      </c>
      <c r="I1015" s="9"/>
      <c r="J1015" s="9"/>
      <c r="K1015" s="9"/>
      <c r="L1015" s="17"/>
      <c r="M1015" s="9"/>
      <c r="N1015" s="9"/>
      <c r="O1015" s="9"/>
      <c r="P1015" s="9"/>
      <c r="Q1015" s="9"/>
      <c r="R1015" s="9"/>
      <c r="S1015" s="9"/>
      <c r="T1015" s="9"/>
      <c r="U1015" s="9"/>
      <c r="V1015" s="9"/>
      <c r="W1015" s="9"/>
      <c r="X1015" s="9"/>
      <c r="Y1015" s="9"/>
      <c r="Z1015" s="9"/>
    </row>
    <row r="1016">
      <c r="A1016" s="10">
        <v>1086.0</v>
      </c>
      <c r="B1016" s="13" t="s">
        <v>257</v>
      </c>
      <c r="C1016" s="9" t="s">
        <v>1124</v>
      </c>
      <c r="D1016" s="9" t="s">
        <v>1154</v>
      </c>
      <c r="E1016" s="93" t="s">
        <v>2378</v>
      </c>
      <c r="F1016" s="13" t="s">
        <v>114</v>
      </c>
      <c r="G1016" s="9" t="s">
        <v>2379</v>
      </c>
      <c r="H1016" s="5" t="s">
        <v>2379</v>
      </c>
      <c r="I1016" s="9"/>
      <c r="J1016" s="9"/>
      <c r="K1016" s="9"/>
      <c r="L1016" s="17"/>
      <c r="M1016" s="9"/>
      <c r="N1016" s="9"/>
      <c r="O1016" s="9"/>
      <c r="P1016" s="9"/>
      <c r="Q1016" s="9"/>
      <c r="R1016" s="9"/>
      <c r="S1016" s="9"/>
      <c r="T1016" s="9"/>
      <c r="U1016" s="9"/>
      <c r="V1016" s="9"/>
      <c r="W1016" s="9"/>
      <c r="X1016" s="9"/>
      <c r="Y1016" s="9"/>
      <c r="Z1016" s="9"/>
    </row>
    <row r="1017">
      <c r="A1017" s="10">
        <v>1087.0</v>
      </c>
      <c r="B1017" s="13" t="s">
        <v>257</v>
      </c>
      <c r="C1017" s="9" t="s">
        <v>1124</v>
      </c>
      <c r="D1017" s="9" t="s">
        <v>1155</v>
      </c>
      <c r="E1017" s="93" t="s">
        <v>2380</v>
      </c>
      <c r="F1017" s="13" t="s">
        <v>114</v>
      </c>
      <c r="G1017" s="9" t="s">
        <v>2381</v>
      </c>
      <c r="H1017" s="5" t="s">
        <v>2381</v>
      </c>
      <c r="I1017" s="9"/>
      <c r="J1017" s="9"/>
      <c r="K1017" s="9"/>
      <c r="L1017" s="17"/>
      <c r="M1017" s="9"/>
      <c r="N1017" s="9"/>
      <c r="O1017" s="9"/>
      <c r="P1017" s="9"/>
      <c r="Q1017" s="9"/>
      <c r="R1017" s="9"/>
      <c r="S1017" s="9"/>
      <c r="T1017" s="9"/>
      <c r="U1017" s="9"/>
      <c r="V1017" s="9"/>
      <c r="W1017" s="9"/>
      <c r="X1017" s="9"/>
      <c r="Y1017" s="9"/>
      <c r="Z1017" s="9"/>
    </row>
    <row r="1018">
      <c r="A1018" s="10">
        <v>1088.0</v>
      </c>
      <c r="B1018" s="13" t="s">
        <v>257</v>
      </c>
      <c r="C1018" s="9" t="s">
        <v>1124</v>
      </c>
      <c r="D1018" s="9" t="s">
        <v>1155</v>
      </c>
      <c r="E1018" s="93" t="s">
        <v>2382</v>
      </c>
      <c r="F1018" s="13" t="s">
        <v>114</v>
      </c>
      <c r="G1018" s="9" t="s">
        <v>2383</v>
      </c>
      <c r="H1018" s="5" t="s">
        <v>2383</v>
      </c>
      <c r="I1018" s="9"/>
      <c r="J1018" s="9"/>
      <c r="K1018" s="9"/>
      <c r="L1018" s="17"/>
      <c r="M1018" s="9"/>
      <c r="N1018" s="9"/>
      <c r="O1018" s="9"/>
      <c r="P1018" s="9"/>
      <c r="Q1018" s="9"/>
      <c r="R1018" s="9"/>
      <c r="S1018" s="9"/>
      <c r="T1018" s="9"/>
      <c r="U1018" s="9"/>
      <c r="V1018" s="9"/>
      <c r="W1018" s="9"/>
      <c r="X1018" s="9"/>
      <c r="Y1018" s="9"/>
      <c r="Z1018" s="9"/>
    </row>
    <row r="1019">
      <c r="A1019" s="10">
        <v>1089.0</v>
      </c>
      <c r="B1019" s="13" t="s">
        <v>257</v>
      </c>
      <c r="C1019" s="9" t="s">
        <v>1124</v>
      </c>
      <c r="D1019" s="9" t="s">
        <v>1155</v>
      </c>
      <c r="E1019" s="93" t="s">
        <v>2384</v>
      </c>
      <c r="F1019" s="13" t="s">
        <v>114</v>
      </c>
      <c r="G1019" s="9" t="s">
        <v>2385</v>
      </c>
      <c r="H1019" s="5" t="s">
        <v>2385</v>
      </c>
      <c r="I1019" s="9"/>
      <c r="J1019" s="9"/>
      <c r="K1019" s="9"/>
      <c r="L1019" s="17"/>
      <c r="M1019" s="9"/>
      <c r="N1019" s="9"/>
      <c r="O1019" s="9"/>
      <c r="P1019" s="9"/>
      <c r="Q1019" s="9"/>
      <c r="R1019" s="9"/>
      <c r="S1019" s="9"/>
      <c r="T1019" s="9"/>
      <c r="U1019" s="9"/>
      <c r="V1019" s="9"/>
      <c r="W1019" s="9"/>
      <c r="X1019" s="9"/>
      <c r="Y1019" s="9"/>
      <c r="Z1019" s="9"/>
    </row>
    <row r="1020">
      <c r="A1020" s="10">
        <v>1090.0</v>
      </c>
      <c r="B1020" s="13" t="s">
        <v>257</v>
      </c>
      <c r="C1020" s="9" t="s">
        <v>1124</v>
      </c>
      <c r="D1020" s="9" t="s">
        <v>1155</v>
      </c>
      <c r="E1020" s="93" t="s">
        <v>2386</v>
      </c>
      <c r="F1020" s="13" t="s">
        <v>114</v>
      </c>
      <c r="G1020" s="9" t="s">
        <v>2387</v>
      </c>
      <c r="H1020" s="5" t="s">
        <v>2387</v>
      </c>
      <c r="I1020" s="9"/>
      <c r="J1020" s="9"/>
      <c r="K1020" s="9"/>
      <c r="L1020" s="17"/>
      <c r="M1020" s="9"/>
      <c r="N1020" s="9"/>
      <c r="O1020" s="9"/>
      <c r="P1020" s="9"/>
      <c r="Q1020" s="9"/>
      <c r="R1020" s="9"/>
      <c r="S1020" s="9"/>
      <c r="T1020" s="9"/>
      <c r="U1020" s="9"/>
      <c r="V1020" s="9"/>
      <c r="W1020" s="9"/>
      <c r="X1020" s="9"/>
      <c r="Y1020" s="9"/>
      <c r="Z1020" s="9"/>
    </row>
    <row r="1021">
      <c r="A1021" s="10">
        <v>1091.0</v>
      </c>
      <c r="B1021" s="13" t="s">
        <v>257</v>
      </c>
      <c r="C1021" s="9" t="s">
        <v>1124</v>
      </c>
      <c r="D1021" s="9" t="s">
        <v>1155</v>
      </c>
      <c r="E1021" s="93" t="s">
        <v>2388</v>
      </c>
      <c r="F1021" s="13" t="s">
        <v>114</v>
      </c>
      <c r="G1021" s="9" t="s">
        <v>2389</v>
      </c>
      <c r="H1021" s="5" t="s">
        <v>2389</v>
      </c>
      <c r="I1021" s="9"/>
      <c r="J1021" s="9"/>
      <c r="K1021" s="9"/>
      <c r="L1021" s="17"/>
      <c r="M1021" s="9"/>
      <c r="N1021" s="9"/>
      <c r="O1021" s="9"/>
      <c r="P1021" s="9"/>
      <c r="Q1021" s="9"/>
      <c r="R1021" s="9"/>
      <c r="S1021" s="9"/>
      <c r="T1021" s="9"/>
      <c r="U1021" s="9"/>
      <c r="V1021" s="9"/>
      <c r="W1021" s="9"/>
      <c r="X1021" s="9"/>
      <c r="Y1021" s="9"/>
      <c r="Z1021" s="9"/>
    </row>
    <row r="1022">
      <c r="A1022" s="10">
        <v>1092.0</v>
      </c>
      <c r="B1022" s="13" t="s">
        <v>257</v>
      </c>
      <c r="C1022" s="9" t="s">
        <v>1124</v>
      </c>
      <c r="D1022" s="9" t="s">
        <v>1155</v>
      </c>
      <c r="E1022" s="93" t="s">
        <v>2390</v>
      </c>
      <c r="F1022" s="13" t="s">
        <v>114</v>
      </c>
      <c r="G1022" s="9" t="s">
        <v>2391</v>
      </c>
      <c r="H1022" s="5" t="s">
        <v>2391</v>
      </c>
      <c r="I1022" s="9"/>
      <c r="J1022" s="9"/>
      <c r="K1022" s="9"/>
      <c r="L1022" s="17"/>
      <c r="M1022" s="9"/>
      <c r="N1022" s="9"/>
      <c r="O1022" s="9"/>
      <c r="P1022" s="9"/>
      <c r="Q1022" s="9"/>
      <c r="R1022" s="9"/>
      <c r="S1022" s="9"/>
      <c r="T1022" s="9"/>
      <c r="U1022" s="9"/>
      <c r="V1022" s="9"/>
      <c r="W1022" s="9"/>
      <c r="X1022" s="9"/>
      <c r="Y1022" s="9"/>
      <c r="Z1022" s="9"/>
    </row>
    <row r="1023">
      <c r="A1023" s="10">
        <v>1093.0</v>
      </c>
      <c r="B1023" s="11" t="s">
        <v>17</v>
      </c>
      <c r="C1023" s="13" t="s">
        <v>116</v>
      </c>
      <c r="D1023" s="9" t="s">
        <v>1173</v>
      </c>
      <c r="E1023" s="93" t="s">
        <v>2392</v>
      </c>
      <c r="F1023" s="13" t="s">
        <v>114</v>
      </c>
      <c r="G1023" s="9" t="s">
        <v>2393</v>
      </c>
      <c r="H1023" s="5" t="s">
        <v>2393</v>
      </c>
      <c r="I1023" s="9"/>
      <c r="J1023" s="9"/>
      <c r="K1023" s="9"/>
      <c r="L1023" s="17"/>
      <c r="M1023" s="9"/>
      <c r="N1023" s="9"/>
      <c r="O1023" s="9"/>
      <c r="P1023" s="9"/>
      <c r="Q1023" s="9"/>
      <c r="R1023" s="9"/>
      <c r="S1023" s="9"/>
      <c r="T1023" s="9"/>
      <c r="U1023" s="9"/>
      <c r="V1023" s="9"/>
      <c r="W1023" s="9"/>
      <c r="X1023" s="9"/>
      <c r="Y1023" s="9"/>
      <c r="Z1023" s="9"/>
    </row>
    <row r="1024">
      <c r="A1024" s="10">
        <v>1094.0</v>
      </c>
      <c r="B1024" s="11" t="s">
        <v>17</v>
      </c>
      <c r="C1024" s="13" t="s">
        <v>116</v>
      </c>
      <c r="D1024" s="9" t="s">
        <v>1173</v>
      </c>
      <c r="E1024" s="93" t="s">
        <v>2394</v>
      </c>
      <c r="F1024" s="13" t="s">
        <v>114</v>
      </c>
      <c r="G1024" s="9" t="s">
        <v>2395</v>
      </c>
      <c r="H1024" s="5" t="s">
        <v>2395</v>
      </c>
      <c r="I1024" s="9"/>
      <c r="J1024" s="9"/>
      <c r="K1024" s="9"/>
      <c r="L1024" s="17"/>
      <c r="M1024" s="9"/>
      <c r="N1024" s="9"/>
      <c r="O1024" s="9"/>
      <c r="P1024" s="9"/>
      <c r="Q1024" s="9"/>
      <c r="R1024" s="9"/>
      <c r="S1024" s="9"/>
      <c r="T1024" s="9"/>
      <c r="U1024" s="9"/>
      <c r="V1024" s="9"/>
      <c r="W1024" s="9"/>
      <c r="X1024" s="9"/>
      <c r="Y1024" s="9"/>
      <c r="Z1024" s="9"/>
    </row>
    <row r="1025">
      <c r="A1025" s="10">
        <v>1095.0</v>
      </c>
      <c r="B1025" s="11" t="s">
        <v>17</v>
      </c>
      <c r="C1025" s="13" t="s">
        <v>116</v>
      </c>
      <c r="D1025" s="9" t="s">
        <v>1173</v>
      </c>
      <c r="E1025" s="93" t="s">
        <v>2396</v>
      </c>
      <c r="F1025" s="13" t="s">
        <v>114</v>
      </c>
      <c r="G1025" s="9" t="s">
        <v>2397</v>
      </c>
      <c r="H1025" s="5" t="s">
        <v>2397</v>
      </c>
      <c r="I1025" s="9"/>
      <c r="J1025" s="9"/>
      <c r="K1025" s="9"/>
      <c r="L1025" s="17"/>
      <c r="M1025" s="9"/>
      <c r="N1025" s="9"/>
      <c r="O1025" s="9"/>
      <c r="P1025" s="9"/>
      <c r="Q1025" s="9"/>
      <c r="R1025" s="9"/>
      <c r="S1025" s="9"/>
      <c r="T1025" s="9"/>
      <c r="U1025" s="9"/>
      <c r="V1025" s="9"/>
      <c r="W1025" s="9"/>
      <c r="X1025" s="9"/>
      <c r="Y1025" s="9"/>
      <c r="Z1025" s="9"/>
    </row>
    <row r="1026">
      <c r="A1026" s="10">
        <v>1096.0</v>
      </c>
      <c r="B1026" s="11" t="s">
        <v>17</v>
      </c>
      <c r="C1026" s="13" t="s">
        <v>116</v>
      </c>
      <c r="D1026" s="9" t="s">
        <v>1173</v>
      </c>
      <c r="E1026" s="93" t="s">
        <v>2398</v>
      </c>
      <c r="F1026" s="13" t="s">
        <v>114</v>
      </c>
      <c r="G1026" s="9" t="s">
        <v>2399</v>
      </c>
      <c r="H1026" s="5" t="s">
        <v>2399</v>
      </c>
      <c r="I1026" s="9"/>
      <c r="J1026" s="9"/>
      <c r="K1026" s="9"/>
      <c r="L1026" s="17"/>
      <c r="M1026" s="9"/>
      <c r="N1026" s="9"/>
      <c r="O1026" s="9"/>
      <c r="P1026" s="9"/>
      <c r="Q1026" s="9"/>
      <c r="R1026" s="9"/>
      <c r="S1026" s="9"/>
      <c r="T1026" s="9"/>
      <c r="U1026" s="9"/>
      <c r="V1026" s="9"/>
      <c r="W1026" s="9"/>
      <c r="X1026" s="9"/>
      <c r="Y1026" s="9"/>
      <c r="Z1026" s="9"/>
    </row>
    <row r="1027">
      <c r="A1027" s="10">
        <v>1097.0</v>
      </c>
      <c r="B1027" s="11" t="s">
        <v>17</v>
      </c>
      <c r="C1027" s="13" t="s">
        <v>116</v>
      </c>
      <c r="D1027" s="9" t="s">
        <v>1173</v>
      </c>
      <c r="E1027" s="93" t="s">
        <v>2400</v>
      </c>
      <c r="F1027" s="13" t="s">
        <v>114</v>
      </c>
      <c r="G1027" s="9" t="s">
        <v>2401</v>
      </c>
      <c r="H1027" s="5" t="s">
        <v>2401</v>
      </c>
      <c r="I1027" s="9"/>
      <c r="J1027" s="9"/>
      <c r="K1027" s="9"/>
      <c r="L1027" s="17"/>
      <c r="M1027" s="9"/>
      <c r="N1027" s="9"/>
      <c r="O1027" s="9"/>
      <c r="P1027" s="9"/>
      <c r="Q1027" s="9"/>
      <c r="R1027" s="9"/>
      <c r="S1027" s="9"/>
      <c r="T1027" s="9"/>
      <c r="U1027" s="9"/>
      <c r="V1027" s="9"/>
      <c r="W1027" s="9"/>
      <c r="X1027" s="9"/>
      <c r="Y1027" s="9"/>
      <c r="Z1027" s="9"/>
    </row>
    <row r="1028">
      <c r="A1028" s="10">
        <v>1098.0</v>
      </c>
      <c r="B1028" s="11" t="s">
        <v>17</v>
      </c>
      <c r="C1028" s="13" t="s">
        <v>116</v>
      </c>
      <c r="D1028" s="9" t="s">
        <v>1173</v>
      </c>
      <c r="E1028" s="93" t="s">
        <v>2402</v>
      </c>
      <c r="F1028" s="13" t="s">
        <v>114</v>
      </c>
      <c r="G1028" s="9" t="s">
        <v>2403</v>
      </c>
      <c r="H1028" s="5" t="s">
        <v>2403</v>
      </c>
      <c r="I1028" s="9"/>
      <c r="J1028" s="9"/>
      <c r="K1028" s="9"/>
      <c r="L1028" s="17"/>
      <c r="M1028" s="9"/>
      <c r="N1028" s="9"/>
      <c r="O1028" s="9"/>
      <c r="P1028" s="9"/>
      <c r="Q1028" s="9"/>
      <c r="R1028" s="9"/>
      <c r="S1028" s="9"/>
      <c r="T1028" s="9"/>
      <c r="U1028" s="9"/>
      <c r="V1028" s="9"/>
      <c r="W1028" s="9"/>
      <c r="X1028" s="9"/>
      <c r="Y1028" s="9"/>
      <c r="Z1028" s="9"/>
    </row>
    <row r="1029">
      <c r="A1029" s="10">
        <v>1099.0</v>
      </c>
      <c r="B1029" s="11" t="s">
        <v>17</v>
      </c>
      <c r="C1029" s="13" t="s">
        <v>116</v>
      </c>
      <c r="D1029" s="9" t="s">
        <v>1173</v>
      </c>
      <c r="E1029" s="93" t="s">
        <v>2404</v>
      </c>
      <c r="F1029" s="13" t="s">
        <v>114</v>
      </c>
      <c r="G1029" s="9" t="s">
        <v>2405</v>
      </c>
      <c r="H1029" s="5" t="s">
        <v>2405</v>
      </c>
      <c r="I1029" s="9"/>
      <c r="J1029" s="9"/>
      <c r="K1029" s="9"/>
      <c r="L1029" s="17"/>
      <c r="M1029" s="9"/>
      <c r="N1029" s="9"/>
      <c r="O1029" s="9"/>
      <c r="P1029" s="9"/>
      <c r="Q1029" s="9"/>
      <c r="R1029" s="9"/>
      <c r="S1029" s="9"/>
      <c r="T1029" s="9"/>
      <c r="U1029" s="9"/>
      <c r="V1029" s="9"/>
      <c r="W1029" s="9"/>
      <c r="X1029" s="9"/>
      <c r="Y1029" s="9"/>
      <c r="Z1029" s="9"/>
    </row>
    <row r="1030">
      <c r="A1030" s="10">
        <v>1100.0</v>
      </c>
      <c r="B1030" s="11" t="s">
        <v>17</v>
      </c>
      <c r="C1030" s="13" t="s">
        <v>116</v>
      </c>
      <c r="D1030" s="9" t="s">
        <v>1173</v>
      </c>
      <c r="E1030" s="93" t="s">
        <v>2406</v>
      </c>
      <c r="F1030" s="13" t="s">
        <v>114</v>
      </c>
      <c r="G1030" s="9" t="s">
        <v>2407</v>
      </c>
      <c r="H1030" s="5" t="s">
        <v>2407</v>
      </c>
      <c r="I1030" s="9"/>
      <c r="J1030" s="9"/>
      <c r="K1030" s="9"/>
      <c r="L1030" s="17"/>
      <c r="M1030" s="9"/>
      <c r="N1030" s="9"/>
      <c r="O1030" s="9"/>
      <c r="P1030" s="9"/>
      <c r="Q1030" s="9"/>
      <c r="R1030" s="9"/>
      <c r="S1030" s="9"/>
      <c r="T1030" s="9"/>
      <c r="U1030" s="9"/>
      <c r="V1030" s="9"/>
      <c r="W1030" s="9"/>
      <c r="X1030" s="9"/>
      <c r="Y1030" s="9"/>
      <c r="Z1030" s="9"/>
    </row>
    <row r="1031">
      <c r="A1031" s="10">
        <v>1101.0</v>
      </c>
      <c r="B1031" s="11" t="s">
        <v>17</v>
      </c>
      <c r="C1031" s="13" t="s">
        <v>116</v>
      </c>
      <c r="D1031" s="9" t="s">
        <v>1173</v>
      </c>
      <c r="E1031" s="93" t="s">
        <v>2408</v>
      </c>
      <c r="F1031" s="13" t="s">
        <v>114</v>
      </c>
      <c r="G1031" s="9" t="s">
        <v>2409</v>
      </c>
      <c r="H1031" s="5" t="s">
        <v>2409</v>
      </c>
      <c r="I1031" s="9"/>
      <c r="J1031" s="9"/>
      <c r="K1031" s="9"/>
      <c r="L1031" s="17"/>
      <c r="M1031" s="9"/>
      <c r="N1031" s="9"/>
      <c r="O1031" s="9"/>
      <c r="P1031" s="9"/>
      <c r="Q1031" s="9"/>
      <c r="R1031" s="9"/>
      <c r="S1031" s="9"/>
      <c r="T1031" s="9"/>
      <c r="U1031" s="9"/>
      <c r="V1031" s="9"/>
      <c r="W1031" s="9"/>
      <c r="X1031" s="9"/>
      <c r="Y1031" s="9"/>
      <c r="Z1031" s="9"/>
    </row>
    <row r="1032">
      <c r="A1032" s="10">
        <v>1102.0</v>
      </c>
      <c r="B1032" s="11" t="s">
        <v>17</v>
      </c>
      <c r="C1032" s="13" t="s">
        <v>116</v>
      </c>
      <c r="D1032" s="9" t="s">
        <v>1173</v>
      </c>
      <c r="E1032" s="93" t="s">
        <v>2410</v>
      </c>
      <c r="F1032" s="13" t="s">
        <v>114</v>
      </c>
      <c r="G1032" s="9" t="s">
        <v>2411</v>
      </c>
      <c r="H1032" s="5" t="s">
        <v>2411</v>
      </c>
      <c r="I1032" s="9"/>
      <c r="J1032" s="9"/>
      <c r="K1032" s="9"/>
      <c r="L1032" s="17"/>
      <c r="M1032" s="9"/>
      <c r="N1032" s="9"/>
      <c r="O1032" s="9"/>
      <c r="P1032" s="9"/>
      <c r="Q1032" s="9"/>
      <c r="R1032" s="9"/>
      <c r="S1032" s="9"/>
      <c r="T1032" s="9"/>
      <c r="U1032" s="9"/>
      <c r="V1032" s="9"/>
      <c r="W1032" s="9"/>
      <c r="X1032" s="9"/>
      <c r="Y1032" s="9"/>
      <c r="Z1032" s="9"/>
    </row>
    <row r="1033">
      <c r="A1033" s="10">
        <v>1103.0</v>
      </c>
      <c r="B1033" s="11" t="s">
        <v>17</v>
      </c>
      <c r="C1033" s="13" t="s">
        <v>116</v>
      </c>
      <c r="D1033" s="9" t="s">
        <v>1173</v>
      </c>
      <c r="E1033" s="93" t="s">
        <v>2412</v>
      </c>
      <c r="F1033" s="13" t="s">
        <v>114</v>
      </c>
      <c r="G1033" s="9" t="s">
        <v>2413</v>
      </c>
      <c r="H1033" s="5" t="s">
        <v>2413</v>
      </c>
      <c r="I1033" s="9"/>
      <c r="J1033" s="9"/>
      <c r="K1033" s="9"/>
      <c r="L1033" s="17"/>
      <c r="M1033" s="9"/>
      <c r="N1033" s="9"/>
      <c r="O1033" s="9"/>
      <c r="P1033" s="9"/>
      <c r="Q1033" s="9"/>
      <c r="R1033" s="9"/>
      <c r="S1033" s="9"/>
      <c r="T1033" s="9"/>
      <c r="U1033" s="9"/>
      <c r="V1033" s="9"/>
      <c r="W1033" s="9"/>
      <c r="X1033" s="9"/>
      <c r="Y1033" s="9"/>
      <c r="Z1033" s="9"/>
    </row>
    <row r="1034">
      <c r="A1034" s="10">
        <v>1104.0</v>
      </c>
      <c r="B1034" s="11" t="s">
        <v>17</v>
      </c>
      <c r="C1034" s="13" t="s">
        <v>116</v>
      </c>
      <c r="D1034" s="9" t="s">
        <v>1173</v>
      </c>
      <c r="E1034" s="93" t="s">
        <v>2414</v>
      </c>
      <c r="F1034" s="13" t="s">
        <v>114</v>
      </c>
      <c r="G1034" s="9" t="s">
        <v>2415</v>
      </c>
      <c r="H1034" s="5" t="s">
        <v>2415</v>
      </c>
      <c r="I1034" s="9"/>
      <c r="J1034" s="9"/>
      <c r="K1034" s="9"/>
      <c r="L1034" s="17"/>
      <c r="M1034" s="9"/>
      <c r="N1034" s="9"/>
      <c r="O1034" s="9"/>
      <c r="P1034" s="9"/>
      <c r="Q1034" s="9"/>
      <c r="R1034" s="9"/>
      <c r="S1034" s="9"/>
      <c r="T1034" s="9"/>
      <c r="U1034" s="9"/>
      <c r="V1034" s="9"/>
      <c r="W1034" s="9"/>
      <c r="X1034" s="9"/>
      <c r="Y1034" s="9"/>
      <c r="Z1034" s="9"/>
    </row>
    <row r="1035">
      <c r="A1035" s="10">
        <v>1105.0</v>
      </c>
      <c r="B1035" s="11" t="s">
        <v>17</v>
      </c>
      <c r="C1035" s="13" t="s">
        <v>116</v>
      </c>
      <c r="D1035" s="9" t="s">
        <v>1162</v>
      </c>
      <c r="E1035" s="93" t="s">
        <v>1462</v>
      </c>
      <c r="F1035" s="13"/>
      <c r="G1035" s="9" t="s">
        <v>1463</v>
      </c>
      <c r="H1035" s="5" t="s">
        <v>1463</v>
      </c>
      <c r="I1035" s="9"/>
      <c r="J1035" s="9"/>
      <c r="K1035" s="9"/>
      <c r="L1035" s="17"/>
      <c r="M1035" s="9"/>
      <c r="N1035" s="9"/>
      <c r="O1035" s="9"/>
      <c r="P1035" s="9"/>
      <c r="Q1035" s="9"/>
      <c r="R1035" s="9"/>
      <c r="S1035" s="9"/>
      <c r="T1035" s="9"/>
      <c r="U1035" s="9"/>
      <c r="V1035" s="9"/>
      <c r="W1035" s="9"/>
      <c r="X1035" s="9"/>
      <c r="Y1035" s="9"/>
      <c r="Z1035" s="9"/>
    </row>
    <row r="1036">
      <c r="A1036" s="10">
        <v>1106.0</v>
      </c>
      <c r="B1036" s="11" t="s">
        <v>17</v>
      </c>
      <c r="C1036" s="13" t="s">
        <v>116</v>
      </c>
      <c r="D1036" s="9" t="s">
        <v>1162</v>
      </c>
      <c r="E1036" s="93" t="s">
        <v>2416</v>
      </c>
      <c r="F1036" s="13" t="s">
        <v>114</v>
      </c>
      <c r="G1036" s="9" t="s">
        <v>2417</v>
      </c>
      <c r="H1036" s="5" t="s">
        <v>2417</v>
      </c>
      <c r="I1036" s="9"/>
      <c r="J1036" s="9"/>
      <c r="K1036" s="9"/>
      <c r="L1036" s="17"/>
      <c r="M1036" s="9"/>
      <c r="N1036" s="9"/>
      <c r="O1036" s="9"/>
      <c r="P1036" s="9"/>
      <c r="Q1036" s="9"/>
      <c r="R1036" s="9"/>
      <c r="S1036" s="9"/>
      <c r="T1036" s="9"/>
      <c r="U1036" s="9"/>
      <c r="V1036" s="9"/>
      <c r="W1036" s="9"/>
      <c r="X1036" s="9"/>
      <c r="Y1036" s="9"/>
      <c r="Z1036" s="9"/>
    </row>
    <row r="1037">
      <c r="A1037" s="10">
        <v>1107.0</v>
      </c>
      <c r="B1037" s="11" t="s">
        <v>17</v>
      </c>
      <c r="C1037" s="13" t="s">
        <v>116</v>
      </c>
      <c r="D1037" s="9" t="s">
        <v>1162</v>
      </c>
      <c r="E1037" s="93" t="s">
        <v>2418</v>
      </c>
      <c r="F1037" s="13" t="s">
        <v>114</v>
      </c>
      <c r="G1037" s="9" t="s">
        <v>2419</v>
      </c>
      <c r="H1037" s="5" t="s">
        <v>2419</v>
      </c>
      <c r="I1037" s="9"/>
      <c r="J1037" s="9"/>
      <c r="K1037" s="9"/>
      <c r="L1037" s="17"/>
      <c r="M1037" s="9"/>
      <c r="N1037" s="9"/>
      <c r="O1037" s="9"/>
      <c r="P1037" s="9"/>
      <c r="Q1037" s="9"/>
      <c r="R1037" s="9"/>
      <c r="S1037" s="9"/>
      <c r="T1037" s="9"/>
      <c r="U1037" s="9"/>
      <c r="V1037" s="9"/>
      <c r="W1037" s="9"/>
      <c r="X1037" s="9"/>
      <c r="Y1037" s="9"/>
      <c r="Z1037" s="9"/>
    </row>
    <row r="1038">
      <c r="A1038" s="10">
        <v>1108.0</v>
      </c>
      <c r="B1038" s="11" t="s">
        <v>17</v>
      </c>
      <c r="C1038" s="13" t="s">
        <v>116</v>
      </c>
      <c r="D1038" s="9" t="s">
        <v>1162</v>
      </c>
      <c r="E1038" s="93" t="s">
        <v>2420</v>
      </c>
      <c r="F1038" s="13" t="s">
        <v>114</v>
      </c>
      <c r="G1038" s="9" t="s">
        <v>2421</v>
      </c>
      <c r="H1038" s="5" t="s">
        <v>2421</v>
      </c>
      <c r="I1038" s="9"/>
      <c r="J1038" s="9"/>
      <c r="K1038" s="9"/>
      <c r="L1038" s="17"/>
      <c r="M1038" s="9"/>
      <c r="N1038" s="9"/>
      <c r="O1038" s="9"/>
      <c r="P1038" s="9"/>
      <c r="Q1038" s="9"/>
      <c r="R1038" s="9"/>
      <c r="S1038" s="9"/>
      <c r="T1038" s="9"/>
      <c r="U1038" s="9"/>
      <c r="V1038" s="9"/>
      <c r="W1038" s="9"/>
      <c r="X1038" s="9"/>
      <c r="Y1038" s="9"/>
      <c r="Z1038" s="9"/>
    </row>
    <row r="1039">
      <c r="A1039" s="10">
        <v>1109.0</v>
      </c>
      <c r="B1039" s="11" t="s">
        <v>17</v>
      </c>
      <c r="C1039" s="13" t="s">
        <v>116</v>
      </c>
      <c r="D1039" s="9" t="s">
        <v>1162</v>
      </c>
      <c r="E1039" s="93" t="s">
        <v>2422</v>
      </c>
      <c r="F1039" s="13" t="s">
        <v>114</v>
      </c>
      <c r="G1039" s="9" t="s">
        <v>2423</v>
      </c>
      <c r="H1039" s="5" t="s">
        <v>2423</v>
      </c>
      <c r="I1039" s="9"/>
      <c r="J1039" s="9"/>
      <c r="K1039" s="9"/>
      <c r="L1039" s="17"/>
      <c r="M1039" s="9"/>
      <c r="N1039" s="9"/>
      <c r="O1039" s="9"/>
      <c r="P1039" s="9"/>
      <c r="Q1039" s="9"/>
      <c r="R1039" s="9"/>
      <c r="S1039" s="9"/>
      <c r="T1039" s="9"/>
      <c r="U1039" s="9"/>
      <c r="V1039" s="9"/>
      <c r="W1039" s="9"/>
      <c r="X1039" s="9"/>
      <c r="Y1039" s="9"/>
      <c r="Z1039" s="9"/>
    </row>
    <row r="1040">
      <c r="A1040" s="10">
        <v>1110.0</v>
      </c>
      <c r="B1040" s="11" t="s">
        <v>17</v>
      </c>
      <c r="C1040" s="13" t="s">
        <v>116</v>
      </c>
      <c r="D1040" s="9" t="s">
        <v>1162</v>
      </c>
      <c r="E1040" s="93" t="s">
        <v>2424</v>
      </c>
      <c r="F1040" s="13" t="s">
        <v>114</v>
      </c>
      <c r="G1040" s="9" t="s">
        <v>2425</v>
      </c>
      <c r="H1040" s="5" t="s">
        <v>2425</v>
      </c>
      <c r="I1040" s="9"/>
      <c r="J1040" s="9"/>
      <c r="K1040" s="9"/>
      <c r="L1040" s="17"/>
      <c r="M1040" s="9"/>
      <c r="N1040" s="9"/>
      <c r="O1040" s="9"/>
      <c r="P1040" s="9"/>
      <c r="Q1040" s="9"/>
      <c r="R1040" s="9"/>
      <c r="S1040" s="9"/>
      <c r="T1040" s="9"/>
      <c r="U1040" s="9"/>
      <c r="V1040" s="9"/>
      <c r="W1040" s="9"/>
      <c r="X1040" s="9"/>
      <c r="Y1040" s="9"/>
      <c r="Z1040" s="9"/>
    </row>
    <row r="1041">
      <c r="A1041" s="10">
        <v>1111.0</v>
      </c>
      <c r="B1041" s="11" t="s">
        <v>17</v>
      </c>
      <c r="C1041" s="13" t="s">
        <v>116</v>
      </c>
      <c r="D1041" s="9" t="s">
        <v>1162</v>
      </c>
      <c r="E1041" s="93" t="s">
        <v>2426</v>
      </c>
      <c r="F1041" s="13" t="s">
        <v>114</v>
      </c>
      <c r="G1041" s="9" t="s">
        <v>2427</v>
      </c>
      <c r="H1041" s="5" t="s">
        <v>2427</v>
      </c>
      <c r="I1041" s="9"/>
      <c r="J1041" s="9"/>
      <c r="K1041" s="9"/>
      <c r="L1041" s="17"/>
      <c r="M1041" s="9"/>
      <c r="N1041" s="9"/>
      <c r="O1041" s="9"/>
      <c r="P1041" s="9"/>
      <c r="Q1041" s="9"/>
      <c r="R1041" s="9"/>
      <c r="S1041" s="9"/>
      <c r="T1041" s="9"/>
      <c r="U1041" s="9"/>
      <c r="V1041" s="9"/>
      <c r="W1041" s="9"/>
      <c r="X1041" s="9"/>
      <c r="Y1041" s="9"/>
      <c r="Z1041" s="9"/>
    </row>
    <row r="1042">
      <c r="A1042" s="10">
        <v>1112.0</v>
      </c>
      <c r="B1042" s="11" t="s">
        <v>17</v>
      </c>
      <c r="C1042" s="13" t="s">
        <v>116</v>
      </c>
      <c r="D1042" s="9" t="s">
        <v>1179</v>
      </c>
      <c r="E1042" s="93" t="s">
        <v>2428</v>
      </c>
      <c r="F1042" s="13" t="s">
        <v>114</v>
      </c>
      <c r="G1042" s="9" t="s">
        <v>2429</v>
      </c>
      <c r="H1042" s="5" t="s">
        <v>2429</v>
      </c>
      <c r="I1042" s="9"/>
      <c r="J1042" s="9"/>
      <c r="K1042" s="9"/>
      <c r="L1042" s="17"/>
      <c r="M1042" s="9"/>
      <c r="N1042" s="9"/>
      <c r="O1042" s="9"/>
      <c r="P1042" s="9"/>
      <c r="Q1042" s="9"/>
      <c r="R1042" s="9"/>
      <c r="S1042" s="9"/>
      <c r="T1042" s="9"/>
      <c r="U1042" s="9"/>
      <c r="V1042" s="9"/>
      <c r="W1042" s="9"/>
      <c r="X1042" s="9"/>
      <c r="Y1042" s="9"/>
      <c r="Z1042" s="9"/>
    </row>
    <row r="1043">
      <c r="A1043" s="10">
        <v>1113.0</v>
      </c>
      <c r="B1043" s="11" t="s">
        <v>17</v>
      </c>
      <c r="C1043" s="13" t="s">
        <v>116</v>
      </c>
      <c r="D1043" s="9" t="s">
        <v>1179</v>
      </c>
      <c r="E1043" s="93" t="s">
        <v>2430</v>
      </c>
      <c r="F1043" s="13" t="s">
        <v>114</v>
      </c>
      <c r="G1043" s="9" t="s">
        <v>2431</v>
      </c>
      <c r="H1043" s="5" t="s">
        <v>2431</v>
      </c>
      <c r="I1043" s="9"/>
      <c r="J1043" s="9"/>
      <c r="K1043" s="9"/>
      <c r="L1043" s="17"/>
      <c r="M1043" s="9"/>
      <c r="N1043" s="9"/>
      <c r="O1043" s="9"/>
      <c r="P1043" s="9"/>
      <c r="Q1043" s="9"/>
      <c r="R1043" s="9"/>
      <c r="S1043" s="9"/>
      <c r="T1043" s="9"/>
      <c r="U1043" s="9"/>
      <c r="V1043" s="9"/>
      <c r="W1043" s="9"/>
      <c r="X1043" s="9"/>
      <c r="Y1043" s="9"/>
      <c r="Z1043" s="9"/>
    </row>
    <row r="1044">
      <c r="A1044" s="10">
        <v>1114.0</v>
      </c>
      <c r="B1044" s="11" t="s">
        <v>17</v>
      </c>
      <c r="C1044" s="13" t="s">
        <v>116</v>
      </c>
      <c r="D1044" s="9" t="s">
        <v>1179</v>
      </c>
      <c r="E1044" s="93" t="s">
        <v>2432</v>
      </c>
      <c r="F1044" s="13" t="s">
        <v>114</v>
      </c>
      <c r="G1044" s="9" t="s">
        <v>2433</v>
      </c>
      <c r="H1044" s="5" t="s">
        <v>2433</v>
      </c>
      <c r="I1044" s="9"/>
      <c r="J1044" s="9"/>
      <c r="K1044" s="9"/>
      <c r="L1044" s="17"/>
      <c r="M1044" s="9"/>
      <c r="N1044" s="9"/>
      <c r="O1044" s="9"/>
      <c r="P1044" s="9"/>
      <c r="Q1044" s="9"/>
      <c r="R1044" s="9"/>
      <c r="S1044" s="9"/>
      <c r="T1044" s="9"/>
      <c r="U1044" s="9"/>
      <c r="V1044" s="9"/>
      <c r="W1044" s="9"/>
      <c r="X1044" s="9"/>
      <c r="Y1044" s="9"/>
      <c r="Z1044" s="9"/>
    </row>
    <row r="1045">
      <c r="A1045" s="10">
        <v>1115.0</v>
      </c>
      <c r="B1045" s="11" t="s">
        <v>17</v>
      </c>
      <c r="C1045" s="13" t="s">
        <v>116</v>
      </c>
      <c r="D1045" s="9" t="s">
        <v>1180</v>
      </c>
      <c r="E1045" s="93" t="s">
        <v>2434</v>
      </c>
      <c r="F1045" s="13" t="s">
        <v>114</v>
      </c>
      <c r="G1045" s="9" t="s">
        <v>2435</v>
      </c>
      <c r="H1045" s="5" t="s">
        <v>2435</v>
      </c>
      <c r="I1045" s="9"/>
      <c r="J1045" s="9"/>
      <c r="K1045" s="9"/>
      <c r="L1045" s="17"/>
      <c r="M1045" s="9"/>
      <c r="N1045" s="9"/>
      <c r="O1045" s="9"/>
      <c r="P1045" s="9"/>
      <c r="Q1045" s="9"/>
      <c r="R1045" s="9"/>
      <c r="S1045" s="9"/>
      <c r="T1045" s="9"/>
      <c r="U1045" s="9"/>
      <c r="V1045" s="9"/>
      <c r="W1045" s="9"/>
      <c r="X1045" s="9"/>
      <c r="Y1045" s="9"/>
      <c r="Z1045" s="9"/>
    </row>
    <row r="1046">
      <c r="A1046" s="10">
        <v>1116.0</v>
      </c>
      <c r="B1046" s="11" t="s">
        <v>17</v>
      </c>
      <c r="C1046" s="13" t="s">
        <v>116</v>
      </c>
      <c r="D1046" s="9" t="s">
        <v>1180</v>
      </c>
      <c r="E1046" s="93" t="s">
        <v>2436</v>
      </c>
      <c r="F1046" s="13" t="s">
        <v>114</v>
      </c>
      <c r="G1046" s="9" t="s">
        <v>2437</v>
      </c>
      <c r="H1046" s="5" t="s">
        <v>2437</v>
      </c>
      <c r="I1046" s="9"/>
      <c r="J1046" s="9"/>
      <c r="K1046" s="9"/>
      <c r="L1046" s="17"/>
      <c r="M1046" s="9"/>
      <c r="N1046" s="9"/>
      <c r="O1046" s="9"/>
      <c r="P1046" s="9"/>
      <c r="Q1046" s="9"/>
      <c r="R1046" s="9"/>
      <c r="S1046" s="9"/>
      <c r="T1046" s="9"/>
      <c r="U1046" s="9"/>
      <c r="V1046" s="9"/>
      <c r="W1046" s="9"/>
      <c r="X1046" s="9"/>
      <c r="Y1046" s="9"/>
      <c r="Z1046" s="9"/>
    </row>
    <row r="1047">
      <c r="A1047" s="10">
        <v>1117.0</v>
      </c>
      <c r="B1047" s="11" t="s">
        <v>17</v>
      </c>
      <c r="C1047" s="13" t="s">
        <v>116</v>
      </c>
      <c r="D1047" s="9" t="s">
        <v>1180</v>
      </c>
      <c r="E1047" s="93" t="s">
        <v>2438</v>
      </c>
      <c r="F1047" s="13" t="s">
        <v>114</v>
      </c>
      <c r="G1047" s="9" t="s">
        <v>2439</v>
      </c>
      <c r="H1047" s="5" t="s">
        <v>2439</v>
      </c>
      <c r="I1047" s="9"/>
      <c r="J1047" s="9"/>
      <c r="K1047" s="9"/>
      <c r="L1047" s="17"/>
      <c r="M1047" s="9"/>
      <c r="N1047" s="9"/>
      <c r="O1047" s="9"/>
      <c r="P1047" s="9"/>
      <c r="Q1047" s="9"/>
      <c r="R1047" s="9"/>
      <c r="S1047" s="9"/>
      <c r="T1047" s="9"/>
      <c r="U1047" s="9"/>
      <c r="V1047" s="9"/>
      <c r="W1047" s="9"/>
      <c r="X1047" s="9"/>
      <c r="Y1047" s="9"/>
      <c r="Z1047" s="9"/>
    </row>
    <row r="1048">
      <c r="A1048" s="10">
        <v>1118.0</v>
      </c>
      <c r="B1048" s="11" t="s">
        <v>17</v>
      </c>
      <c r="C1048" s="13" t="s">
        <v>116</v>
      </c>
      <c r="D1048" s="9" t="s">
        <v>1180</v>
      </c>
      <c r="E1048" s="93" t="s">
        <v>2440</v>
      </c>
      <c r="F1048" s="13" t="s">
        <v>114</v>
      </c>
      <c r="G1048" s="9" t="s">
        <v>2441</v>
      </c>
      <c r="H1048" s="5" t="s">
        <v>2441</v>
      </c>
      <c r="I1048" s="9"/>
      <c r="J1048" s="9"/>
      <c r="K1048" s="9"/>
      <c r="L1048" s="17"/>
      <c r="M1048" s="9"/>
      <c r="N1048" s="9"/>
      <c r="O1048" s="9"/>
      <c r="P1048" s="9"/>
      <c r="Q1048" s="9"/>
      <c r="R1048" s="9"/>
      <c r="S1048" s="9"/>
      <c r="T1048" s="9"/>
      <c r="U1048" s="9"/>
      <c r="V1048" s="9"/>
      <c r="W1048" s="9"/>
      <c r="X1048" s="9"/>
      <c r="Y1048" s="9"/>
      <c r="Z1048" s="9"/>
    </row>
    <row r="1049">
      <c r="A1049" s="10">
        <v>1119.0</v>
      </c>
      <c r="B1049" s="11" t="s">
        <v>17</v>
      </c>
      <c r="C1049" s="13" t="s">
        <v>116</v>
      </c>
      <c r="D1049" s="9" t="s">
        <v>1180</v>
      </c>
      <c r="E1049" s="93" t="s">
        <v>2442</v>
      </c>
      <c r="F1049" s="13" t="s">
        <v>114</v>
      </c>
      <c r="G1049" s="9" t="s">
        <v>2443</v>
      </c>
      <c r="H1049" s="5" t="s">
        <v>2443</v>
      </c>
      <c r="I1049" s="9"/>
      <c r="J1049" s="9"/>
      <c r="K1049" s="9"/>
      <c r="L1049" s="17"/>
      <c r="M1049" s="9"/>
      <c r="N1049" s="9"/>
      <c r="O1049" s="9"/>
      <c r="P1049" s="9"/>
      <c r="Q1049" s="9"/>
      <c r="R1049" s="9"/>
      <c r="S1049" s="9"/>
      <c r="T1049" s="9"/>
      <c r="U1049" s="9"/>
      <c r="V1049" s="9"/>
      <c r="W1049" s="9"/>
      <c r="X1049" s="9"/>
      <c r="Y1049" s="9"/>
      <c r="Z1049" s="9"/>
    </row>
    <row r="1050">
      <c r="A1050" s="10">
        <v>1120.0</v>
      </c>
      <c r="B1050" s="11" t="s">
        <v>17</v>
      </c>
      <c r="C1050" s="13" t="s">
        <v>116</v>
      </c>
      <c r="D1050" s="9" t="s">
        <v>1181</v>
      </c>
      <c r="E1050" s="93" t="s">
        <v>2444</v>
      </c>
      <c r="F1050" s="13" t="s">
        <v>114</v>
      </c>
      <c r="G1050" s="9" t="s">
        <v>2445</v>
      </c>
      <c r="H1050" s="5" t="s">
        <v>2445</v>
      </c>
      <c r="I1050" s="9"/>
      <c r="J1050" s="9"/>
      <c r="K1050" s="9"/>
      <c r="L1050" s="17"/>
      <c r="M1050" s="9"/>
      <c r="N1050" s="9"/>
      <c r="O1050" s="9"/>
      <c r="P1050" s="9"/>
      <c r="Q1050" s="9"/>
      <c r="R1050" s="9"/>
      <c r="S1050" s="9"/>
      <c r="T1050" s="9"/>
      <c r="U1050" s="9"/>
      <c r="V1050" s="9"/>
      <c r="W1050" s="9"/>
      <c r="X1050" s="9"/>
      <c r="Y1050" s="9"/>
      <c r="Z1050" s="9"/>
    </row>
    <row r="1051">
      <c r="A1051" s="10">
        <v>1121.0</v>
      </c>
      <c r="B1051" s="11" t="s">
        <v>17</v>
      </c>
      <c r="C1051" s="13" t="s">
        <v>116</v>
      </c>
      <c r="D1051" s="9" t="s">
        <v>1181</v>
      </c>
      <c r="E1051" s="93" t="s">
        <v>2446</v>
      </c>
      <c r="F1051" s="13" t="s">
        <v>114</v>
      </c>
      <c r="G1051" s="9" t="s">
        <v>2447</v>
      </c>
      <c r="H1051" s="5" t="s">
        <v>2447</v>
      </c>
      <c r="I1051" s="9"/>
      <c r="J1051" s="9"/>
      <c r="K1051" s="9"/>
      <c r="L1051" s="17"/>
      <c r="M1051" s="9"/>
      <c r="N1051" s="9"/>
      <c r="O1051" s="9"/>
      <c r="P1051" s="9"/>
      <c r="Q1051" s="9"/>
      <c r="R1051" s="9"/>
      <c r="S1051" s="9"/>
      <c r="T1051" s="9"/>
      <c r="U1051" s="9"/>
      <c r="V1051" s="9"/>
      <c r="W1051" s="9"/>
      <c r="X1051" s="9"/>
      <c r="Y1051" s="9"/>
      <c r="Z1051" s="9"/>
    </row>
    <row r="1052">
      <c r="A1052" s="10">
        <v>1122.0</v>
      </c>
      <c r="B1052" s="11" t="s">
        <v>17</v>
      </c>
      <c r="C1052" s="13" t="s">
        <v>116</v>
      </c>
      <c r="D1052" s="9" t="s">
        <v>1181</v>
      </c>
      <c r="E1052" s="93" t="s">
        <v>2448</v>
      </c>
      <c r="F1052" s="13" t="s">
        <v>114</v>
      </c>
      <c r="G1052" s="9" t="s">
        <v>2449</v>
      </c>
      <c r="H1052" s="5" t="s">
        <v>2449</v>
      </c>
      <c r="I1052" s="9"/>
      <c r="J1052" s="9"/>
      <c r="K1052" s="9"/>
      <c r="L1052" s="17"/>
      <c r="M1052" s="9"/>
      <c r="N1052" s="9"/>
      <c r="O1052" s="9"/>
      <c r="P1052" s="9"/>
      <c r="Q1052" s="9"/>
      <c r="R1052" s="9"/>
      <c r="S1052" s="9"/>
      <c r="T1052" s="9"/>
      <c r="U1052" s="9"/>
      <c r="V1052" s="9"/>
      <c r="W1052" s="9"/>
      <c r="X1052" s="9"/>
      <c r="Y1052" s="9"/>
      <c r="Z1052" s="9"/>
    </row>
    <row r="1053">
      <c r="A1053" s="10">
        <v>1123.0</v>
      </c>
      <c r="B1053" s="11" t="s">
        <v>17</v>
      </c>
      <c r="C1053" s="13" t="s">
        <v>116</v>
      </c>
      <c r="D1053" s="9" t="s">
        <v>1181</v>
      </c>
      <c r="E1053" s="93" t="s">
        <v>2450</v>
      </c>
      <c r="F1053" s="13" t="s">
        <v>114</v>
      </c>
      <c r="G1053" s="9" t="s">
        <v>2451</v>
      </c>
      <c r="H1053" s="5" t="s">
        <v>2451</v>
      </c>
      <c r="I1053" s="9"/>
      <c r="J1053" s="9"/>
      <c r="K1053" s="9"/>
      <c r="L1053" s="17"/>
      <c r="M1053" s="9"/>
      <c r="N1053" s="9"/>
      <c r="O1053" s="9"/>
      <c r="P1053" s="9"/>
      <c r="Q1053" s="9"/>
      <c r="R1053" s="9"/>
      <c r="S1053" s="9"/>
      <c r="T1053" s="9"/>
      <c r="U1053" s="9"/>
      <c r="V1053" s="9"/>
      <c r="W1053" s="9"/>
      <c r="X1053" s="9"/>
      <c r="Y1053" s="9"/>
      <c r="Z1053" s="9"/>
    </row>
    <row r="1054">
      <c r="A1054" s="10">
        <v>1124.0</v>
      </c>
      <c r="B1054" s="13" t="s">
        <v>257</v>
      </c>
      <c r="C1054" s="13"/>
      <c r="D1054" s="9"/>
      <c r="E1054" s="9"/>
      <c r="F1054" s="13" t="s">
        <v>114</v>
      </c>
      <c r="G1054" s="9"/>
      <c r="H1054" s="5"/>
      <c r="I1054" s="9"/>
      <c r="J1054" s="9"/>
      <c r="K1054" s="9"/>
      <c r="L1054" s="17"/>
      <c r="M1054" s="9"/>
      <c r="N1054" s="9"/>
      <c r="O1054" s="9"/>
      <c r="P1054" s="9"/>
      <c r="Q1054" s="9"/>
      <c r="R1054" s="9"/>
      <c r="S1054" s="9"/>
      <c r="T1054" s="9"/>
      <c r="U1054" s="9"/>
      <c r="V1054" s="9"/>
      <c r="W1054" s="9"/>
      <c r="X1054" s="9"/>
      <c r="Y1054" s="9"/>
      <c r="Z1054" s="9"/>
    </row>
    <row r="1055">
      <c r="A1055" s="10">
        <v>1125.0</v>
      </c>
      <c r="B1055" s="11" t="s">
        <v>17</v>
      </c>
      <c r="C1055" s="13" t="s">
        <v>116</v>
      </c>
      <c r="D1055" s="9" t="s">
        <v>1181</v>
      </c>
      <c r="E1055" s="93" t="s">
        <v>2452</v>
      </c>
      <c r="F1055" s="13" t="s">
        <v>114</v>
      </c>
      <c r="G1055" s="9" t="s">
        <v>2453</v>
      </c>
      <c r="H1055" s="5" t="s">
        <v>2453</v>
      </c>
      <c r="I1055" s="9"/>
      <c r="J1055" s="9"/>
      <c r="K1055" s="9"/>
      <c r="L1055" s="17"/>
      <c r="M1055" s="9"/>
      <c r="N1055" s="9"/>
      <c r="O1055" s="9"/>
      <c r="P1055" s="9"/>
      <c r="Q1055" s="9"/>
      <c r="R1055" s="9"/>
      <c r="S1055" s="9"/>
      <c r="T1055" s="9"/>
      <c r="U1055" s="9"/>
      <c r="V1055" s="9"/>
      <c r="W1055" s="9"/>
      <c r="X1055" s="9"/>
      <c r="Y1055" s="9"/>
      <c r="Z1055" s="9"/>
    </row>
    <row r="1056">
      <c r="A1056" s="10">
        <v>1126.0</v>
      </c>
      <c r="B1056" s="11" t="s">
        <v>17</v>
      </c>
      <c r="C1056" s="13" t="s">
        <v>116</v>
      </c>
      <c r="D1056" s="9" t="s">
        <v>1181</v>
      </c>
      <c r="E1056" s="93" t="s">
        <v>2454</v>
      </c>
      <c r="F1056" s="13" t="s">
        <v>114</v>
      </c>
      <c r="G1056" s="9" t="s">
        <v>2455</v>
      </c>
      <c r="H1056" s="5" t="s">
        <v>2455</v>
      </c>
      <c r="I1056" s="9"/>
      <c r="J1056" s="9"/>
      <c r="K1056" s="9"/>
      <c r="L1056" s="17"/>
      <c r="M1056" s="9"/>
      <c r="N1056" s="9"/>
      <c r="O1056" s="9"/>
      <c r="P1056" s="9"/>
      <c r="Q1056" s="9"/>
      <c r="R1056" s="9"/>
      <c r="S1056" s="9"/>
      <c r="T1056" s="9"/>
      <c r="U1056" s="9"/>
      <c r="V1056" s="9"/>
      <c r="W1056" s="9"/>
      <c r="X1056" s="9"/>
      <c r="Y1056" s="9"/>
      <c r="Z1056" s="9"/>
    </row>
    <row r="1057">
      <c r="A1057" s="10">
        <v>1127.0</v>
      </c>
      <c r="B1057" s="11" t="s">
        <v>17</v>
      </c>
      <c r="C1057" s="13" t="s">
        <v>116</v>
      </c>
      <c r="D1057" s="9" t="s">
        <v>1181</v>
      </c>
      <c r="E1057" s="93" t="s">
        <v>2456</v>
      </c>
      <c r="F1057" s="13" t="s">
        <v>114</v>
      </c>
      <c r="G1057" s="9" t="s">
        <v>2457</v>
      </c>
      <c r="H1057" s="5" t="s">
        <v>2457</v>
      </c>
      <c r="I1057" s="9"/>
      <c r="J1057" s="9"/>
      <c r="K1057" s="9"/>
      <c r="L1057" s="17"/>
      <c r="M1057" s="9"/>
      <c r="N1057" s="9"/>
      <c r="O1057" s="9"/>
      <c r="P1057" s="9"/>
      <c r="Q1057" s="9"/>
      <c r="R1057" s="9"/>
      <c r="S1057" s="9"/>
      <c r="T1057" s="9"/>
      <c r="U1057" s="9"/>
      <c r="V1057" s="9"/>
      <c r="W1057" s="9"/>
      <c r="X1057" s="9"/>
      <c r="Y1057" s="9"/>
      <c r="Z1057" s="9"/>
    </row>
    <row r="1058">
      <c r="A1058" s="10">
        <v>1128.0</v>
      </c>
      <c r="B1058" s="11" t="s">
        <v>17</v>
      </c>
      <c r="C1058" s="13" t="s">
        <v>116</v>
      </c>
      <c r="D1058" s="9" t="s">
        <v>1182</v>
      </c>
      <c r="E1058" s="93" t="s">
        <v>2458</v>
      </c>
      <c r="F1058" s="13" t="s">
        <v>114</v>
      </c>
      <c r="G1058" s="9" t="s">
        <v>2459</v>
      </c>
      <c r="H1058" s="5" t="s">
        <v>2459</v>
      </c>
      <c r="I1058" s="9"/>
      <c r="J1058" s="9"/>
      <c r="K1058" s="9"/>
      <c r="L1058" s="17"/>
      <c r="M1058" s="9"/>
      <c r="N1058" s="9"/>
      <c r="O1058" s="9"/>
      <c r="P1058" s="9"/>
      <c r="Q1058" s="9"/>
      <c r="R1058" s="9"/>
      <c r="S1058" s="9"/>
      <c r="T1058" s="9"/>
      <c r="U1058" s="9"/>
      <c r="V1058" s="9"/>
      <c r="W1058" s="9"/>
      <c r="X1058" s="9"/>
      <c r="Y1058" s="9"/>
      <c r="Z1058" s="9"/>
    </row>
    <row r="1059">
      <c r="A1059" s="10">
        <v>1129.0</v>
      </c>
      <c r="B1059" s="11" t="s">
        <v>17</v>
      </c>
      <c r="C1059" s="13" t="s">
        <v>116</v>
      </c>
      <c r="D1059" s="9" t="s">
        <v>1182</v>
      </c>
      <c r="E1059" s="93" t="s">
        <v>2460</v>
      </c>
      <c r="F1059" s="13" t="s">
        <v>114</v>
      </c>
      <c r="G1059" s="9" t="s">
        <v>2461</v>
      </c>
      <c r="H1059" s="5" t="s">
        <v>2461</v>
      </c>
      <c r="I1059" s="9"/>
      <c r="J1059" s="9"/>
      <c r="K1059" s="9"/>
      <c r="L1059" s="17"/>
      <c r="M1059" s="9"/>
      <c r="N1059" s="9"/>
      <c r="O1059" s="9"/>
      <c r="P1059" s="9"/>
      <c r="Q1059" s="9"/>
      <c r="R1059" s="9"/>
      <c r="S1059" s="9"/>
      <c r="T1059" s="9"/>
      <c r="U1059" s="9"/>
      <c r="V1059" s="9"/>
      <c r="W1059" s="9"/>
      <c r="X1059" s="9"/>
      <c r="Y1059" s="9"/>
      <c r="Z1059" s="9"/>
    </row>
    <row r="1060">
      <c r="A1060" s="10">
        <v>1130.0</v>
      </c>
      <c r="B1060" s="11" t="s">
        <v>17</v>
      </c>
      <c r="C1060" s="13" t="s">
        <v>116</v>
      </c>
      <c r="D1060" s="9" t="s">
        <v>1182</v>
      </c>
      <c r="E1060" s="93" t="s">
        <v>2462</v>
      </c>
      <c r="F1060" s="13" t="s">
        <v>114</v>
      </c>
      <c r="G1060" s="9" t="s">
        <v>2463</v>
      </c>
      <c r="H1060" s="5" t="s">
        <v>2463</v>
      </c>
      <c r="I1060" s="9"/>
      <c r="J1060" s="9"/>
      <c r="K1060" s="9"/>
      <c r="L1060" s="17"/>
      <c r="M1060" s="9"/>
      <c r="N1060" s="9"/>
      <c r="O1060" s="9"/>
      <c r="P1060" s="9"/>
      <c r="Q1060" s="9"/>
      <c r="R1060" s="9"/>
      <c r="S1060" s="9"/>
      <c r="T1060" s="9"/>
      <c r="U1060" s="9"/>
      <c r="V1060" s="9"/>
      <c r="W1060" s="9"/>
      <c r="X1060" s="9"/>
      <c r="Y1060" s="9"/>
      <c r="Z1060" s="9"/>
    </row>
    <row r="1061">
      <c r="A1061" s="10">
        <v>1131.0</v>
      </c>
      <c r="B1061" s="11" t="s">
        <v>17</v>
      </c>
      <c r="C1061" s="13" t="s">
        <v>116</v>
      </c>
      <c r="D1061" s="9" t="s">
        <v>1185</v>
      </c>
      <c r="E1061" s="93" t="s">
        <v>2464</v>
      </c>
      <c r="F1061" s="13" t="s">
        <v>114</v>
      </c>
      <c r="G1061" s="9" t="s">
        <v>2465</v>
      </c>
      <c r="H1061" s="5" t="s">
        <v>2465</v>
      </c>
      <c r="I1061" s="9"/>
      <c r="J1061" s="9"/>
      <c r="K1061" s="9"/>
      <c r="L1061" s="17"/>
      <c r="M1061" s="9"/>
      <c r="N1061" s="9"/>
      <c r="O1061" s="9"/>
      <c r="P1061" s="9"/>
      <c r="Q1061" s="9"/>
      <c r="R1061" s="9"/>
      <c r="S1061" s="9"/>
      <c r="T1061" s="9"/>
      <c r="U1061" s="9"/>
      <c r="V1061" s="9"/>
      <c r="W1061" s="9"/>
      <c r="X1061" s="9"/>
      <c r="Y1061" s="9"/>
      <c r="Z1061" s="9"/>
    </row>
    <row r="1062">
      <c r="A1062" s="10">
        <v>1132.0</v>
      </c>
      <c r="B1062" s="11" t="s">
        <v>17</v>
      </c>
      <c r="C1062" s="13" t="s">
        <v>116</v>
      </c>
      <c r="D1062" s="9" t="s">
        <v>1185</v>
      </c>
      <c r="E1062" s="93" t="s">
        <v>2466</v>
      </c>
      <c r="F1062" s="13" t="s">
        <v>114</v>
      </c>
      <c r="G1062" s="9" t="s">
        <v>2467</v>
      </c>
      <c r="H1062" s="5" t="s">
        <v>2467</v>
      </c>
      <c r="I1062" s="9"/>
      <c r="J1062" s="9"/>
      <c r="K1062" s="9"/>
      <c r="L1062" s="17"/>
      <c r="M1062" s="9"/>
      <c r="N1062" s="9"/>
      <c r="O1062" s="9"/>
      <c r="P1062" s="9"/>
      <c r="Q1062" s="9"/>
      <c r="R1062" s="9"/>
      <c r="S1062" s="9"/>
      <c r="T1062" s="9"/>
      <c r="U1062" s="9"/>
      <c r="V1062" s="9"/>
      <c r="W1062" s="9"/>
      <c r="X1062" s="9"/>
      <c r="Y1062" s="9"/>
      <c r="Z1062" s="9"/>
    </row>
    <row r="1063">
      <c r="A1063" s="10">
        <v>1133.0</v>
      </c>
      <c r="B1063" s="11" t="s">
        <v>17</v>
      </c>
      <c r="C1063" s="13" t="s">
        <v>116</v>
      </c>
      <c r="D1063" s="9" t="s">
        <v>1185</v>
      </c>
      <c r="E1063" s="93" t="s">
        <v>2468</v>
      </c>
      <c r="F1063" s="13" t="s">
        <v>114</v>
      </c>
      <c r="G1063" s="9" t="s">
        <v>2469</v>
      </c>
      <c r="H1063" s="5" t="s">
        <v>2469</v>
      </c>
      <c r="I1063" s="9"/>
      <c r="J1063" s="9"/>
      <c r="K1063" s="9"/>
      <c r="L1063" s="17"/>
      <c r="M1063" s="9"/>
      <c r="N1063" s="9"/>
      <c r="O1063" s="9"/>
      <c r="P1063" s="9"/>
      <c r="Q1063" s="9"/>
      <c r="R1063" s="9"/>
      <c r="S1063" s="9"/>
      <c r="T1063" s="9"/>
      <c r="U1063" s="9"/>
      <c r="V1063" s="9"/>
      <c r="W1063" s="9"/>
      <c r="X1063" s="9"/>
      <c r="Y1063" s="9"/>
      <c r="Z1063" s="9"/>
    </row>
    <row r="1064">
      <c r="A1064" s="10">
        <v>1134.0</v>
      </c>
      <c r="B1064" s="11" t="s">
        <v>17</v>
      </c>
      <c r="C1064" s="13" t="s">
        <v>116</v>
      </c>
      <c r="D1064" s="9" t="s">
        <v>1185</v>
      </c>
      <c r="E1064" s="93" t="s">
        <v>2470</v>
      </c>
      <c r="F1064" s="13" t="s">
        <v>114</v>
      </c>
      <c r="G1064" s="9" t="s">
        <v>2471</v>
      </c>
      <c r="H1064" s="5" t="s">
        <v>2471</v>
      </c>
      <c r="I1064" s="9"/>
      <c r="J1064" s="9"/>
      <c r="K1064" s="9"/>
      <c r="L1064" s="17"/>
      <c r="M1064" s="9"/>
      <c r="N1064" s="9"/>
      <c r="O1064" s="9"/>
      <c r="P1064" s="9"/>
      <c r="Q1064" s="9"/>
      <c r="R1064" s="9"/>
      <c r="S1064" s="9"/>
      <c r="T1064" s="9"/>
      <c r="U1064" s="9"/>
      <c r="V1064" s="9"/>
      <c r="W1064" s="9"/>
      <c r="X1064" s="9"/>
      <c r="Y1064" s="9"/>
      <c r="Z1064" s="9"/>
    </row>
    <row r="1065">
      <c r="A1065" s="10">
        <v>1135.0</v>
      </c>
      <c r="B1065" s="11" t="s">
        <v>17</v>
      </c>
      <c r="C1065" s="13" t="s">
        <v>116</v>
      </c>
      <c r="D1065" s="9" t="s">
        <v>1185</v>
      </c>
      <c r="E1065" s="93" t="s">
        <v>2472</v>
      </c>
      <c r="F1065" s="13" t="s">
        <v>114</v>
      </c>
      <c r="G1065" s="9" t="s">
        <v>2473</v>
      </c>
      <c r="H1065" s="5" t="s">
        <v>2473</v>
      </c>
      <c r="I1065" s="9"/>
      <c r="J1065" s="9"/>
      <c r="K1065" s="9"/>
      <c r="L1065" s="17"/>
      <c r="M1065" s="9"/>
      <c r="N1065" s="9"/>
      <c r="O1065" s="9"/>
      <c r="P1065" s="9"/>
      <c r="Q1065" s="9"/>
      <c r="R1065" s="9"/>
      <c r="S1065" s="9"/>
      <c r="T1065" s="9"/>
      <c r="U1065" s="9"/>
      <c r="V1065" s="9"/>
      <c r="W1065" s="9"/>
      <c r="X1065" s="9"/>
      <c r="Y1065" s="9"/>
      <c r="Z1065" s="9"/>
    </row>
    <row r="1066">
      <c r="A1066" s="10">
        <v>1136.0</v>
      </c>
      <c r="B1066" s="11" t="s">
        <v>17</v>
      </c>
      <c r="C1066" s="13" t="s">
        <v>116</v>
      </c>
      <c r="D1066" s="9" t="s">
        <v>1185</v>
      </c>
      <c r="E1066" s="93" t="s">
        <v>2474</v>
      </c>
      <c r="F1066" s="13" t="s">
        <v>114</v>
      </c>
      <c r="G1066" s="9" t="s">
        <v>2475</v>
      </c>
      <c r="H1066" s="5" t="s">
        <v>2475</v>
      </c>
      <c r="I1066" s="9"/>
      <c r="J1066" s="9"/>
      <c r="K1066" s="9"/>
      <c r="L1066" s="17"/>
      <c r="M1066" s="9"/>
      <c r="N1066" s="9"/>
      <c r="O1066" s="9"/>
      <c r="P1066" s="9"/>
      <c r="Q1066" s="9"/>
      <c r="R1066" s="9"/>
      <c r="S1066" s="9"/>
      <c r="T1066" s="9"/>
      <c r="U1066" s="9"/>
      <c r="V1066" s="9"/>
      <c r="W1066" s="9"/>
      <c r="X1066" s="9"/>
      <c r="Y1066" s="9"/>
      <c r="Z1066" s="9"/>
    </row>
    <row r="1067">
      <c r="A1067" s="10">
        <v>1137.0</v>
      </c>
      <c r="B1067" s="11" t="s">
        <v>17</v>
      </c>
      <c r="C1067" s="13" t="s">
        <v>116</v>
      </c>
      <c r="D1067" s="9" t="s">
        <v>1193</v>
      </c>
      <c r="E1067" s="93" t="s">
        <v>2476</v>
      </c>
      <c r="F1067" s="13" t="s">
        <v>114</v>
      </c>
      <c r="G1067" s="9" t="s">
        <v>2477</v>
      </c>
      <c r="H1067" s="5" t="s">
        <v>2477</v>
      </c>
      <c r="I1067" s="9"/>
      <c r="J1067" s="9"/>
      <c r="K1067" s="9"/>
      <c r="L1067" s="17"/>
      <c r="M1067" s="9"/>
      <c r="N1067" s="9"/>
      <c r="O1067" s="9"/>
      <c r="P1067" s="9"/>
      <c r="Q1067" s="9"/>
      <c r="R1067" s="9"/>
      <c r="S1067" s="9"/>
      <c r="T1067" s="9"/>
      <c r="U1067" s="9"/>
      <c r="V1067" s="9"/>
      <c r="W1067" s="9"/>
      <c r="X1067" s="9"/>
      <c r="Y1067" s="9"/>
      <c r="Z1067" s="9"/>
    </row>
    <row r="1068">
      <c r="A1068" s="10">
        <v>1138.0</v>
      </c>
      <c r="B1068" s="11" t="s">
        <v>17</v>
      </c>
      <c r="C1068" s="13" t="s">
        <v>116</v>
      </c>
      <c r="D1068" s="9" t="s">
        <v>1193</v>
      </c>
      <c r="E1068" s="93" t="s">
        <v>2478</v>
      </c>
      <c r="F1068" s="13" t="s">
        <v>114</v>
      </c>
      <c r="G1068" s="9" t="s">
        <v>2479</v>
      </c>
      <c r="H1068" s="5" t="s">
        <v>2479</v>
      </c>
      <c r="I1068" s="9"/>
      <c r="J1068" s="9"/>
      <c r="K1068" s="9"/>
      <c r="L1068" s="17"/>
      <c r="M1068" s="9"/>
      <c r="N1068" s="9"/>
      <c r="O1068" s="9"/>
      <c r="P1068" s="9"/>
      <c r="Q1068" s="9"/>
      <c r="R1068" s="9"/>
      <c r="S1068" s="9"/>
      <c r="T1068" s="9"/>
      <c r="U1068" s="9"/>
      <c r="V1068" s="9"/>
      <c r="W1068" s="9"/>
      <c r="X1068" s="9"/>
      <c r="Y1068" s="9"/>
      <c r="Z1068" s="9"/>
    </row>
    <row r="1069">
      <c r="A1069" s="10">
        <v>1139.0</v>
      </c>
      <c r="B1069" s="11" t="s">
        <v>17</v>
      </c>
      <c r="C1069" s="13" t="s">
        <v>116</v>
      </c>
      <c r="D1069" s="9" t="s">
        <v>1193</v>
      </c>
      <c r="E1069" s="93" t="s">
        <v>2480</v>
      </c>
      <c r="F1069" s="13" t="s">
        <v>114</v>
      </c>
      <c r="G1069" s="9" t="s">
        <v>2481</v>
      </c>
      <c r="H1069" s="5" t="s">
        <v>2481</v>
      </c>
      <c r="I1069" s="9"/>
      <c r="J1069" s="9"/>
      <c r="K1069" s="9"/>
      <c r="L1069" s="17"/>
      <c r="M1069" s="9"/>
      <c r="N1069" s="9"/>
      <c r="O1069" s="9"/>
      <c r="P1069" s="9"/>
      <c r="Q1069" s="9"/>
      <c r="R1069" s="9"/>
      <c r="S1069" s="9"/>
      <c r="T1069" s="9"/>
      <c r="U1069" s="9"/>
      <c r="V1069" s="9"/>
      <c r="W1069" s="9"/>
      <c r="X1069" s="9"/>
      <c r="Y1069" s="9"/>
      <c r="Z1069" s="9"/>
    </row>
    <row r="1070">
      <c r="A1070" s="10">
        <v>1140.0</v>
      </c>
      <c r="B1070" s="11" t="s">
        <v>17</v>
      </c>
      <c r="C1070" s="13" t="s">
        <v>116</v>
      </c>
      <c r="D1070" s="9" t="s">
        <v>1193</v>
      </c>
      <c r="E1070" s="93" t="s">
        <v>2482</v>
      </c>
      <c r="F1070" s="13" t="s">
        <v>114</v>
      </c>
      <c r="G1070" s="9" t="s">
        <v>2483</v>
      </c>
      <c r="H1070" s="5" t="s">
        <v>2483</v>
      </c>
      <c r="I1070" s="9"/>
      <c r="J1070" s="9"/>
      <c r="K1070" s="9"/>
      <c r="L1070" s="17"/>
      <c r="M1070" s="9"/>
      <c r="N1070" s="9"/>
      <c r="O1070" s="9"/>
      <c r="P1070" s="9"/>
      <c r="Q1070" s="9"/>
      <c r="R1070" s="9"/>
      <c r="S1070" s="9"/>
      <c r="T1070" s="9"/>
      <c r="U1070" s="9"/>
      <c r="V1070" s="9"/>
      <c r="W1070" s="9"/>
      <c r="X1070" s="9"/>
      <c r="Y1070" s="9"/>
      <c r="Z1070" s="9"/>
    </row>
    <row r="1071">
      <c r="A1071" s="10">
        <v>1141.0</v>
      </c>
      <c r="B1071" s="11" t="s">
        <v>17</v>
      </c>
      <c r="C1071" s="13" t="s">
        <v>116</v>
      </c>
      <c r="D1071" s="9" t="s">
        <v>1193</v>
      </c>
      <c r="E1071" s="93" t="s">
        <v>2484</v>
      </c>
      <c r="F1071" s="13" t="s">
        <v>114</v>
      </c>
      <c r="G1071" s="9" t="s">
        <v>2485</v>
      </c>
      <c r="H1071" s="5" t="s">
        <v>2485</v>
      </c>
      <c r="I1071" s="9"/>
      <c r="J1071" s="9"/>
      <c r="K1071" s="9"/>
      <c r="L1071" s="17"/>
      <c r="M1071" s="9"/>
      <c r="N1071" s="9"/>
      <c r="O1071" s="9"/>
      <c r="P1071" s="9"/>
      <c r="Q1071" s="9"/>
      <c r="R1071" s="9"/>
      <c r="S1071" s="9"/>
      <c r="T1071" s="9"/>
      <c r="U1071" s="9"/>
      <c r="V1071" s="9"/>
      <c r="W1071" s="9"/>
      <c r="X1071" s="9"/>
      <c r="Y1071" s="9"/>
      <c r="Z1071" s="9"/>
    </row>
    <row r="1072">
      <c r="A1072" s="10">
        <v>1142.0</v>
      </c>
      <c r="B1072" s="11" t="s">
        <v>17</v>
      </c>
      <c r="C1072" s="13" t="s">
        <v>116</v>
      </c>
      <c r="D1072" s="9" t="s">
        <v>1193</v>
      </c>
      <c r="E1072" s="93" t="s">
        <v>2486</v>
      </c>
      <c r="F1072" s="13" t="s">
        <v>114</v>
      </c>
      <c r="G1072" s="9" t="s">
        <v>2487</v>
      </c>
      <c r="H1072" s="5" t="s">
        <v>2487</v>
      </c>
      <c r="I1072" s="9"/>
      <c r="J1072" s="9"/>
      <c r="K1072" s="9"/>
      <c r="L1072" s="17"/>
      <c r="M1072" s="9"/>
      <c r="N1072" s="9"/>
      <c r="O1072" s="9"/>
      <c r="P1072" s="9"/>
      <c r="Q1072" s="9"/>
      <c r="R1072" s="9"/>
      <c r="S1072" s="9"/>
      <c r="T1072" s="9"/>
      <c r="U1072" s="9"/>
      <c r="V1072" s="9"/>
      <c r="W1072" s="9"/>
      <c r="X1072" s="9"/>
      <c r="Y1072" s="9"/>
      <c r="Z1072" s="9"/>
    </row>
    <row r="1073">
      <c r="A1073" s="10">
        <v>1143.0</v>
      </c>
      <c r="B1073" s="11" t="s">
        <v>17</v>
      </c>
      <c r="C1073" s="13" t="s">
        <v>116</v>
      </c>
      <c r="D1073" s="9" t="s">
        <v>1193</v>
      </c>
      <c r="E1073" s="93" t="s">
        <v>2488</v>
      </c>
      <c r="F1073" s="13" t="s">
        <v>114</v>
      </c>
      <c r="G1073" s="9" t="s">
        <v>2489</v>
      </c>
      <c r="H1073" s="5" t="s">
        <v>2489</v>
      </c>
      <c r="I1073" s="9"/>
      <c r="J1073" s="9"/>
      <c r="K1073" s="9"/>
      <c r="L1073" s="17"/>
      <c r="M1073" s="9"/>
      <c r="N1073" s="9"/>
      <c r="O1073" s="9"/>
      <c r="P1073" s="9"/>
      <c r="Q1073" s="9"/>
      <c r="R1073" s="9"/>
      <c r="S1073" s="9"/>
      <c r="T1073" s="9"/>
      <c r="U1073" s="9"/>
      <c r="V1073" s="9"/>
      <c r="W1073" s="9"/>
      <c r="X1073" s="9"/>
      <c r="Y1073" s="9"/>
      <c r="Z1073" s="9"/>
    </row>
    <row r="1074">
      <c r="A1074" s="10">
        <v>1144.0</v>
      </c>
      <c r="B1074" s="11" t="s">
        <v>17</v>
      </c>
      <c r="C1074" s="13" t="s">
        <v>116</v>
      </c>
      <c r="D1074" s="9" t="s">
        <v>1194</v>
      </c>
      <c r="E1074" s="93" t="s">
        <v>2490</v>
      </c>
      <c r="F1074" s="13" t="s">
        <v>114</v>
      </c>
      <c r="G1074" s="9" t="s">
        <v>2491</v>
      </c>
      <c r="H1074" s="5" t="s">
        <v>2491</v>
      </c>
      <c r="I1074" s="9"/>
      <c r="J1074" s="9"/>
      <c r="K1074" s="9"/>
      <c r="L1074" s="17"/>
      <c r="M1074" s="9"/>
      <c r="N1074" s="9"/>
      <c r="O1074" s="9"/>
      <c r="P1074" s="9"/>
      <c r="Q1074" s="9"/>
      <c r="R1074" s="9"/>
      <c r="S1074" s="9"/>
      <c r="T1074" s="9"/>
      <c r="U1074" s="9"/>
      <c r="V1074" s="9"/>
      <c r="W1074" s="9"/>
      <c r="X1074" s="9"/>
      <c r="Y1074" s="9"/>
      <c r="Z1074" s="9"/>
    </row>
    <row r="1075">
      <c r="A1075" s="10">
        <v>1145.0</v>
      </c>
      <c r="B1075" s="11" t="s">
        <v>17</v>
      </c>
      <c r="C1075" s="13" t="s">
        <v>116</v>
      </c>
      <c r="D1075" s="9" t="s">
        <v>1194</v>
      </c>
      <c r="E1075" s="93" t="s">
        <v>2492</v>
      </c>
      <c r="F1075" s="13" t="s">
        <v>114</v>
      </c>
      <c r="G1075" s="9" t="s">
        <v>2493</v>
      </c>
      <c r="H1075" s="5" t="s">
        <v>2493</v>
      </c>
      <c r="I1075" s="9"/>
      <c r="J1075" s="9"/>
      <c r="K1075" s="9"/>
      <c r="L1075" s="17"/>
      <c r="M1075" s="9"/>
      <c r="N1075" s="9"/>
      <c r="O1075" s="9"/>
      <c r="P1075" s="9"/>
      <c r="Q1075" s="9"/>
      <c r="R1075" s="9"/>
      <c r="S1075" s="9"/>
      <c r="T1075" s="9"/>
      <c r="U1075" s="9"/>
      <c r="V1075" s="9"/>
      <c r="W1075" s="9"/>
      <c r="X1075" s="9"/>
      <c r="Y1075" s="9"/>
      <c r="Z1075" s="9"/>
    </row>
    <row r="1076">
      <c r="A1076" s="10">
        <v>1146.0</v>
      </c>
      <c r="B1076" s="11" t="s">
        <v>17</v>
      </c>
      <c r="C1076" s="13" t="s">
        <v>116</v>
      </c>
      <c r="D1076" s="9" t="s">
        <v>1194</v>
      </c>
      <c r="E1076" s="93" t="s">
        <v>2480</v>
      </c>
      <c r="F1076" s="13" t="s">
        <v>114</v>
      </c>
      <c r="G1076" s="9" t="s">
        <v>2494</v>
      </c>
      <c r="H1076" s="5" t="s">
        <v>2494</v>
      </c>
      <c r="I1076" s="9"/>
      <c r="J1076" s="9"/>
      <c r="K1076" s="9"/>
      <c r="L1076" s="17"/>
      <c r="M1076" s="9"/>
      <c r="N1076" s="9"/>
      <c r="O1076" s="9"/>
      <c r="P1076" s="9"/>
      <c r="Q1076" s="9"/>
      <c r="R1076" s="9"/>
      <c r="S1076" s="9"/>
      <c r="T1076" s="9"/>
      <c r="U1076" s="9"/>
      <c r="V1076" s="9"/>
      <c r="W1076" s="9"/>
      <c r="X1076" s="9"/>
      <c r="Y1076" s="9"/>
      <c r="Z1076" s="9"/>
    </row>
    <row r="1077">
      <c r="A1077" s="10">
        <v>1147.0</v>
      </c>
      <c r="B1077" s="11" t="s">
        <v>17</v>
      </c>
      <c r="C1077" s="13" t="s">
        <v>116</v>
      </c>
      <c r="D1077" s="9" t="s">
        <v>1169</v>
      </c>
      <c r="E1077" s="93" t="s">
        <v>2495</v>
      </c>
      <c r="F1077" s="13" t="s">
        <v>114</v>
      </c>
      <c r="G1077" s="9" t="s">
        <v>2496</v>
      </c>
      <c r="H1077" s="5" t="s">
        <v>2496</v>
      </c>
      <c r="I1077" s="9"/>
      <c r="J1077" s="9"/>
      <c r="K1077" s="9"/>
      <c r="L1077" s="17"/>
      <c r="M1077" s="9"/>
      <c r="N1077" s="9"/>
      <c r="O1077" s="9"/>
      <c r="P1077" s="9"/>
      <c r="Q1077" s="9"/>
      <c r="R1077" s="9"/>
      <c r="S1077" s="9"/>
      <c r="T1077" s="9"/>
      <c r="U1077" s="9"/>
      <c r="V1077" s="9"/>
      <c r="W1077" s="9"/>
      <c r="X1077" s="9"/>
      <c r="Y1077" s="9"/>
      <c r="Z1077" s="9"/>
    </row>
    <row r="1078">
      <c r="A1078" s="10">
        <v>1148.0</v>
      </c>
      <c r="B1078" s="11" t="s">
        <v>17</v>
      </c>
      <c r="C1078" s="13" t="s">
        <v>116</v>
      </c>
      <c r="D1078" s="9" t="s">
        <v>1169</v>
      </c>
      <c r="E1078" s="93" t="s">
        <v>2497</v>
      </c>
      <c r="F1078" s="13" t="s">
        <v>114</v>
      </c>
      <c r="G1078" s="9" t="s">
        <v>2498</v>
      </c>
      <c r="H1078" s="5" t="s">
        <v>2498</v>
      </c>
      <c r="I1078" s="9"/>
      <c r="J1078" s="9"/>
      <c r="K1078" s="9"/>
      <c r="L1078" s="17"/>
      <c r="M1078" s="9"/>
      <c r="N1078" s="9"/>
      <c r="O1078" s="9"/>
      <c r="P1078" s="9"/>
      <c r="Q1078" s="9"/>
      <c r="R1078" s="9"/>
      <c r="S1078" s="9"/>
      <c r="T1078" s="9"/>
      <c r="U1078" s="9"/>
      <c r="V1078" s="9"/>
      <c r="W1078" s="9"/>
      <c r="X1078" s="9"/>
      <c r="Y1078" s="9"/>
      <c r="Z1078" s="9"/>
    </row>
    <row r="1079">
      <c r="A1079" s="10">
        <v>1149.0</v>
      </c>
      <c r="B1079" s="11" t="s">
        <v>17</v>
      </c>
      <c r="C1079" s="13" t="s">
        <v>116</v>
      </c>
      <c r="D1079" s="9" t="s">
        <v>1169</v>
      </c>
      <c r="E1079" s="93" t="s">
        <v>2499</v>
      </c>
      <c r="F1079" s="13" t="s">
        <v>114</v>
      </c>
      <c r="G1079" s="9" t="s">
        <v>2500</v>
      </c>
      <c r="H1079" s="5" t="s">
        <v>2500</v>
      </c>
      <c r="I1079" s="9"/>
      <c r="J1079" s="9"/>
      <c r="K1079" s="9"/>
      <c r="L1079" s="17"/>
      <c r="M1079" s="9"/>
      <c r="N1079" s="9"/>
      <c r="O1079" s="9"/>
      <c r="P1079" s="9"/>
      <c r="Q1079" s="9"/>
      <c r="R1079" s="9"/>
      <c r="S1079" s="9"/>
      <c r="T1079" s="9"/>
      <c r="U1079" s="9"/>
      <c r="V1079" s="9"/>
      <c r="W1079" s="9"/>
      <c r="X1079" s="9"/>
      <c r="Y1079" s="9"/>
      <c r="Z1079" s="9"/>
    </row>
    <row r="1080">
      <c r="A1080" s="10">
        <v>1150.0</v>
      </c>
      <c r="B1080" s="11" t="s">
        <v>17</v>
      </c>
      <c r="C1080" s="13" t="s">
        <v>116</v>
      </c>
      <c r="D1080" s="9" t="s">
        <v>1169</v>
      </c>
      <c r="E1080" s="93" t="s">
        <v>1487</v>
      </c>
      <c r="F1080" s="13"/>
      <c r="G1080" s="9" t="s">
        <v>1488</v>
      </c>
      <c r="H1080" s="5" t="s">
        <v>1488</v>
      </c>
      <c r="I1080" s="9"/>
      <c r="J1080" s="9"/>
      <c r="K1080" s="9"/>
      <c r="L1080" s="17"/>
      <c r="M1080" s="9"/>
      <c r="N1080" s="9"/>
      <c r="O1080" s="9"/>
      <c r="P1080" s="9"/>
      <c r="Q1080" s="9"/>
      <c r="R1080" s="9"/>
      <c r="S1080" s="9"/>
      <c r="T1080" s="9"/>
      <c r="U1080" s="9"/>
      <c r="V1080" s="9"/>
      <c r="W1080" s="9"/>
      <c r="X1080" s="9"/>
      <c r="Y1080" s="9"/>
      <c r="Z1080" s="9"/>
    </row>
    <row r="1081">
      <c r="A1081" s="10">
        <v>1151.0</v>
      </c>
      <c r="B1081" s="13" t="s">
        <v>257</v>
      </c>
      <c r="C1081" s="13" t="s">
        <v>1307</v>
      </c>
      <c r="D1081" s="9" t="s">
        <v>1312</v>
      </c>
      <c r="E1081" s="93" t="s">
        <v>2501</v>
      </c>
      <c r="F1081" s="13" t="s">
        <v>114</v>
      </c>
      <c r="G1081" s="9" t="s">
        <v>2502</v>
      </c>
      <c r="H1081" s="5" t="s">
        <v>2502</v>
      </c>
      <c r="I1081" s="9"/>
      <c r="J1081" s="9"/>
      <c r="K1081" s="9"/>
      <c r="L1081" s="17"/>
      <c r="M1081" s="9"/>
      <c r="N1081" s="9"/>
      <c r="O1081" s="9"/>
      <c r="P1081" s="9"/>
      <c r="Q1081" s="9"/>
      <c r="R1081" s="9"/>
      <c r="S1081" s="9"/>
      <c r="T1081" s="9"/>
      <c r="U1081" s="9"/>
      <c r="V1081" s="9"/>
      <c r="W1081" s="9"/>
      <c r="X1081" s="9"/>
      <c r="Y1081" s="9"/>
      <c r="Z1081" s="9"/>
    </row>
    <row r="1082">
      <c r="A1082" s="10">
        <v>1152.0</v>
      </c>
      <c r="B1082" s="13" t="s">
        <v>257</v>
      </c>
      <c r="C1082" s="13" t="s">
        <v>1307</v>
      </c>
      <c r="D1082" s="9" t="s">
        <v>1313</v>
      </c>
      <c r="E1082" s="93" t="s">
        <v>2503</v>
      </c>
      <c r="F1082" s="13" t="s">
        <v>114</v>
      </c>
      <c r="G1082" s="9" t="s">
        <v>2504</v>
      </c>
      <c r="H1082" s="5" t="s">
        <v>2504</v>
      </c>
      <c r="I1082" s="9"/>
      <c r="J1082" s="9"/>
      <c r="K1082" s="9"/>
      <c r="L1082" s="17"/>
      <c r="M1082" s="9"/>
      <c r="N1082" s="9"/>
      <c r="O1082" s="9"/>
      <c r="P1082" s="9"/>
      <c r="Q1082" s="9"/>
      <c r="R1082" s="9"/>
      <c r="S1082" s="9"/>
      <c r="T1082" s="9"/>
      <c r="U1082" s="9"/>
      <c r="V1082" s="9"/>
      <c r="W1082" s="9"/>
      <c r="X1082" s="9"/>
      <c r="Y1082" s="9"/>
      <c r="Z1082" s="9"/>
    </row>
    <row r="1083">
      <c r="A1083" s="10">
        <v>1153.0</v>
      </c>
      <c r="B1083" s="13" t="s">
        <v>257</v>
      </c>
      <c r="C1083" s="13" t="s">
        <v>1307</v>
      </c>
      <c r="D1083" s="9" t="s">
        <v>1313</v>
      </c>
      <c r="E1083" s="93" t="s">
        <v>2505</v>
      </c>
      <c r="F1083" s="13" t="s">
        <v>114</v>
      </c>
      <c r="G1083" s="9" t="s">
        <v>2506</v>
      </c>
      <c r="H1083" s="5" t="s">
        <v>2506</v>
      </c>
      <c r="I1083" s="9"/>
      <c r="J1083" s="9"/>
      <c r="K1083" s="9"/>
      <c r="L1083" s="17"/>
      <c r="M1083" s="9"/>
      <c r="N1083" s="9"/>
      <c r="O1083" s="9"/>
      <c r="P1083" s="9"/>
      <c r="Q1083" s="9"/>
      <c r="R1083" s="9"/>
      <c r="S1083" s="9"/>
      <c r="T1083" s="9"/>
      <c r="U1083" s="9"/>
      <c r="V1083" s="9"/>
      <c r="W1083" s="9"/>
      <c r="X1083" s="9"/>
      <c r="Y1083" s="9"/>
      <c r="Z1083" s="9"/>
    </row>
    <row r="1084">
      <c r="A1084" s="10">
        <v>1154.0</v>
      </c>
      <c r="B1084" s="13" t="s">
        <v>257</v>
      </c>
      <c r="C1084" s="13" t="s">
        <v>1307</v>
      </c>
      <c r="D1084" s="9" t="s">
        <v>1313</v>
      </c>
      <c r="E1084" s="93" t="s">
        <v>2507</v>
      </c>
      <c r="F1084" s="13" t="s">
        <v>114</v>
      </c>
      <c r="G1084" s="9" t="s">
        <v>2508</v>
      </c>
      <c r="H1084" s="5" t="s">
        <v>2508</v>
      </c>
      <c r="I1084" s="9"/>
      <c r="J1084" s="9"/>
      <c r="K1084" s="9"/>
      <c r="L1084" s="17"/>
      <c r="M1084" s="9"/>
      <c r="N1084" s="9"/>
      <c r="O1084" s="9"/>
      <c r="P1084" s="9"/>
      <c r="Q1084" s="9"/>
      <c r="R1084" s="9"/>
      <c r="S1084" s="9"/>
      <c r="T1084" s="9"/>
      <c r="U1084" s="9"/>
      <c r="V1084" s="9"/>
      <c r="W1084" s="9"/>
      <c r="X1084" s="9"/>
      <c r="Y1084" s="9"/>
      <c r="Z1084" s="9"/>
    </row>
    <row r="1085">
      <c r="A1085" s="10">
        <v>1155.0</v>
      </c>
      <c r="B1085" s="13" t="s">
        <v>257</v>
      </c>
      <c r="C1085" s="13" t="s">
        <v>1307</v>
      </c>
      <c r="D1085" s="9" t="s">
        <v>1313</v>
      </c>
      <c r="E1085" s="93" t="s">
        <v>2509</v>
      </c>
      <c r="F1085" s="13" t="s">
        <v>114</v>
      </c>
      <c r="G1085" s="9" t="s">
        <v>2510</v>
      </c>
      <c r="H1085" s="5" t="s">
        <v>2510</v>
      </c>
      <c r="I1085" s="9"/>
      <c r="J1085" s="9"/>
      <c r="K1085" s="9"/>
      <c r="L1085" s="17"/>
      <c r="M1085" s="9"/>
      <c r="N1085" s="9"/>
      <c r="O1085" s="9"/>
      <c r="P1085" s="9"/>
      <c r="Q1085" s="9"/>
      <c r="R1085" s="9"/>
      <c r="S1085" s="9"/>
      <c r="T1085" s="9"/>
      <c r="U1085" s="9"/>
      <c r="V1085" s="9"/>
      <c r="W1085" s="9"/>
      <c r="X1085" s="9"/>
      <c r="Y1085" s="9"/>
      <c r="Z1085" s="9"/>
    </row>
    <row r="1086">
      <c r="A1086" s="10">
        <v>1156.0</v>
      </c>
      <c r="B1086" s="13" t="s">
        <v>257</v>
      </c>
      <c r="C1086" s="13" t="s">
        <v>1307</v>
      </c>
      <c r="D1086" s="9" t="s">
        <v>1308</v>
      </c>
      <c r="E1086" s="93" t="s">
        <v>1464</v>
      </c>
      <c r="F1086" s="13"/>
      <c r="G1086" s="9" t="s">
        <v>1465</v>
      </c>
      <c r="H1086" s="5" t="s">
        <v>1465</v>
      </c>
      <c r="I1086" s="9"/>
      <c r="J1086" s="9"/>
      <c r="K1086" s="9"/>
      <c r="L1086" s="17"/>
      <c r="M1086" s="9"/>
      <c r="N1086" s="9"/>
      <c r="O1086" s="9"/>
      <c r="P1086" s="9"/>
      <c r="Q1086" s="9"/>
      <c r="R1086" s="9"/>
      <c r="S1086" s="9"/>
      <c r="T1086" s="9"/>
      <c r="U1086" s="9"/>
      <c r="V1086" s="9"/>
      <c r="W1086" s="9"/>
      <c r="X1086" s="9"/>
      <c r="Y1086" s="9"/>
      <c r="Z1086" s="9"/>
    </row>
    <row r="1087">
      <c r="A1087" s="10">
        <v>1157.0</v>
      </c>
      <c r="B1087" s="13" t="s">
        <v>257</v>
      </c>
      <c r="C1087" s="13" t="s">
        <v>1307</v>
      </c>
      <c r="D1087" s="9" t="s">
        <v>1308</v>
      </c>
      <c r="E1087" s="93" t="s">
        <v>2511</v>
      </c>
      <c r="F1087" s="13" t="s">
        <v>114</v>
      </c>
      <c r="G1087" s="9" t="s">
        <v>2512</v>
      </c>
      <c r="H1087" s="5" t="s">
        <v>2512</v>
      </c>
      <c r="I1087" s="9"/>
      <c r="J1087" s="9"/>
      <c r="K1087" s="9"/>
      <c r="L1087" s="17"/>
      <c r="M1087" s="9"/>
      <c r="N1087" s="9"/>
      <c r="O1087" s="9"/>
      <c r="P1087" s="9"/>
      <c r="Q1087" s="9"/>
      <c r="R1087" s="9"/>
      <c r="S1087" s="9"/>
      <c r="T1087" s="9"/>
      <c r="U1087" s="9"/>
      <c r="V1087" s="9"/>
      <c r="W1087" s="9"/>
      <c r="X1087" s="9"/>
      <c r="Y1087" s="9"/>
      <c r="Z1087" s="9"/>
    </row>
    <row r="1088">
      <c r="A1088" s="10">
        <v>1158.0</v>
      </c>
      <c r="B1088" s="13" t="s">
        <v>257</v>
      </c>
      <c r="C1088" s="13" t="s">
        <v>1307</v>
      </c>
      <c r="D1088" s="9" t="s">
        <v>1308</v>
      </c>
      <c r="E1088" s="93" t="s">
        <v>2513</v>
      </c>
      <c r="F1088" s="13" t="s">
        <v>114</v>
      </c>
      <c r="G1088" s="9" t="s">
        <v>2514</v>
      </c>
      <c r="H1088" s="5" t="s">
        <v>2514</v>
      </c>
      <c r="I1088" s="9"/>
      <c r="J1088" s="9"/>
      <c r="K1088" s="9"/>
      <c r="L1088" s="17"/>
      <c r="M1088" s="9"/>
      <c r="N1088" s="9"/>
      <c r="O1088" s="9"/>
      <c r="P1088" s="9"/>
      <c r="Q1088" s="9"/>
      <c r="R1088" s="9"/>
      <c r="S1088" s="9"/>
      <c r="T1088" s="9"/>
      <c r="U1088" s="9"/>
      <c r="V1088" s="9"/>
      <c r="W1088" s="9"/>
      <c r="X1088" s="9"/>
      <c r="Y1088" s="9"/>
      <c r="Z1088" s="9"/>
    </row>
    <row r="1089">
      <c r="A1089" s="10">
        <v>1159.0</v>
      </c>
      <c r="B1089" s="13" t="s">
        <v>257</v>
      </c>
      <c r="C1089" s="13" t="s">
        <v>1307</v>
      </c>
      <c r="D1089" s="9" t="s">
        <v>1308</v>
      </c>
      <c r="E1089" s="93" t="s">
        <v>2515</v>
      </c>
      <c r="F1089" s="13" t="s">
        <v>114</v>
      </c>
      <c r="G1089" s="9" t="s">
        <v>2516</v>
      </c>
      <c r="H1089" s="5" t="s">
        <v>2516</v>
      </c>
      <c r="I1089" s="9"/>
      <c r="J1089" s="9"/>
      <c r="K1089" s="9"/>
      <c r="L1089" s="17"/>
      <c r="M1089" s="9"/>
      <c r="N1089" s="9"/>
      <c r="O1089" s="9"/>
      <c r="P1089" s="9"/>
      <c r="Q1089" s="9"/>
      <c r="R1089" s="9"/>
      <c r="S1089" s="9"/>
      <c r="T1089" s="9"/>
      <c r="U1089" s="9"/>
      <c r="V1089" s="9"/>
      <c r="W1089" s="9"/>
      <c r="X1089" s="9"/>
      <c r="Y1089" s="9"/>
      <c r="Z1089" s="9"/>
    </row>
    <row r="1090">
      <c r="A1090" s="10">
        <v>1160.0</v>
      </c>
      <c r="B1090" s="13" t="s">
        <v>257</v>
      </c>
      <c r="C1090" s="13" t="s">
        <v>1307</v>
      </c>
      <c r="D1090" s="9"/>
      <c r="E1090" s="9"/>
      <c r="F1090" s="13" t="s">
        <v>114</v>
      </c>
      <c r="G1090" s="9"/>
      <c r="H1090" s="5"/>
      <c r="I1090" s="9"/>
      <c r="J1090" s="9"/>
      <c r="K1090" s="9"/>
      <c r="L1090" s="17"/>
      <c r="M1090" s="9"/>
      <c r="N1090" s="9"/>
      <c r="O1090" s="9"/>
      <c r="P1090" s="9"/>
      <c r="Q1090" s="9"/>
      <c r="R1090" s="9"/>
      <c r="S1090" s="9"/>
      <c r="T1090" s="9"/>
      <c r="U1090" s="9"/>
      <c r="V1090" s="9"/>
      <c r="W1090" s="9"/>
      <c r="X1090" s="9"/>
      <c r="Y1090" s="9"/>
      <c r="Z1090" s="9"/>
    </row>
    <row r="1091">
      <c r="A1091" s="10">
        <v>1161.0</v>
      </c>
      <c r="B1091" s="13" t="s">
        <v>257</v>
      </c>
      <c r="C1091" s="13" t="s">
        <v>1307</v>
      </c>
      <c r="D1091" s="9" t="s">
        <v>1317</v>
      </c>
      <c r="E1091" s="93" t="s">
        <v>2517</v>
      </c>
      <c r="F1091" s="13" t="s">
        <v>114</v>
      </c>
      <c r="G1091" s="9" t="s">
        <v>2518</v>
      </c>
      <c r="H1091" s="5" t="s">
        <v>2518</v>
      </c>
      <c r="I1091" s="9"/>
      <c r="J1091" s="9"/>
      <c r="K1091" s="9"/>
      <c r="L1091" s="17"/>
      <c r="M1091" s="9"/>
      <c r="N1091" s="9"/>
      <c r="O1091" s="9"/>
      <c r="P1091" s="9"/>
      <c r="Q1091" s="9"/>
      <c r="R1091" s="9"/>
      <c r="S1091" s="9"/>
      <c r="T1091" s="9"/>
      <c r="U1091" s="9"/>
      <c r="V1091" s="9"/>
      <c r="W1091" s="9"/>
      <c r="X1091" s="9"/>
      <c r="Y1091" s="9"/>
      <c r="Z1091" s="9"/>
    </row>
    <row r="1092">
      <c r="A1092" s="10">
        <v>1162.0</v>
      </c>
      <c r="B1092" s="13" t="s">
        <v>257</v>
      </c>
      <c r="C1092" s="13" t="s">
        <v>1307</v>
      </c>
      <c r="D1092" s="9" t="s">
        <v>1317</v>
      </c>
      <c r="E1092" s="93" t="s">
        <v>2519</v>
      </c>
      <c r="F1092" s="13" t="s">
        <v>114</v>
      </c>
      <c r="G1092" s="9" t="s">
        <v>2520</v>
      </c>
      <c r="H1092" s="5" t="s">
        <v>2520</v>
      </c>
      <c r="I1092" s="9"/>
      <c r="J1092" s="9"/>
      <c r="K1092" s="9"/>
      <c r="L1092" s="17"/>
      <c r="M1092" s="9"/>
      <c r="N1092" s="9"/>
      <c r="O1092" s="9"/>
      <c r="P1092" s="9"/>
      <c r="Q1092" s="9"/>
      <c r="R1092" s="9"/>
      <c r="S1092" s="9"/>
      <c r="T1092" s="9"/>
      <c r="U1092" s="9"/>
      <c r="V1092" s="9"/>
      <c r="W1092" s="9"/>
      <c r="X1092" s="9"/>
      <c r="Y1092" s="9"/>
      <c r="Z1092" s="9"/>
    </row>
    <row r="1093">
      <c r="A1093" s="10">
        <v>1163.0</v>
      </c>
      <c r="B1093" s="13" t="s">
        <v>257</v>
      </c>
      <c r="C1093" s="13" t="s">
        <v>1307</v>
      </c>
      <c r="D1093" s="9" t="s">
        <v>1317</v>
      </c>
      <c r="E1093" s="93" t="s">
        <v>2521</v>
      </c>
      <c r="F1093" s="13" t="s">
        <v>114</v>
      </c>
      <c r="G1093" s="9" t="s">
        <v>2522</v>
      </c>
      <c r="H1093" s="5" t="s">
        <v>2522</v>
      </c>
      <c r="I1093" s="9"/>
      <c r="J1093" s="9"/>
      <c r="K1093" s="9"/>
      <c r="L1093" s="17"/>
      <c r="M1093" s="9"/>
      <c r="N1093" s="9"/>
      <c r="O1093" s="9"/>
      <c r="P1093" s="9"/>
      <c r="Q1093" s="9"/>
      <c r="R1093" s="9"/>
      <c r="S1093" s="9"/>
      <c r="T1093" s="9"/>
      <c r="U1093" s="9"/>
      <c r="V1093" s="9"/>
      <c r="W1093" s="9"/>
      <c r="X1093" s="9"/>
      <c r="Y1093" s="9"/>
      <c r="Z1093" s="9"/>
    </row>
    <row r="1094">
      <c r="A1094" s="10">
        <v>1164.0</v>
      </c>
      <c r="B1094" s="13" t="s">
        <v>257</v>
      </c>
      <c r="C1094" s="13" t="s">
        <v>1307</v>
      </c>
      <c r="D1094" s="9" t="s">
        <v>1317</v>
      </c>
      <c r="E1094" s="93" t="s">
        <v>2523</v>
      </c>
      <c r="F1094" s="13" t="s">
        <v>114</v>
      </c>
      <c r="G1094" s="9" t="s">
        <v>2524</v>
      </c>
      <c r="H1094" s="5" t="s">
        <v>2524</v>
      </c>
      <c r="I1094" s="9"/>
      <c r="J1094" s="9"/>
      <c r="K1094" s="9"/>
      <c r="L1094" s="17"/>
      <c r="M1094" s="9"/>
      <c r="N1094" s="9"/>
      <c r="O1094" s="9"/>
      <c r="P1094" s="9"/>
      <c r="Q1094" s="9"/>
      <c r="R1094" s="9"/>
      <c r="S1094" s="9"/>
      <c r="T1094" s="9"/>
      <c r="U1094" s="9"/>
      <c r="V1094" s="9"/>
      <c r="W1094" s="9"/>
      <c r="X1094" s="9"/>
      <c r="Y1094" s="9"/>
      <c r="Z1094" s="9"/>
    </row>
    <row r="1095">
      <c r="A1095" s="10">
        <v>1165.0</v>
      </c>
      <c r="B1095" s="13" t="s">
        <v>257</v>
      </c>
      <c r="C1095" s="13" t="s">
        <v>1307</v>
      </c>
      <c r="D1095" s="9" t="s">
        <v>1317</v>
      </c>
      <c r="E1095" s="93" t="s">
        <v>2525</v>
      </c>
      <c r="F1095" s="13" t="s">
        <v>114</v>
      </c>
      <c r="G1095" s="9" t="s">
        <v>2526</v>
      </c>
      <c r="H1095" s="5" t="s">
        <v>2526</v>
      </c>
      <c r="I1095" s="9"/>
      <c r="J1095" s="9"/>
      <c r="K1095" s="9"/>
      <c r="L1095" s="17"/>
      <c r="M1095" s="9"/>
      <c r="N1095" s="9"/>
      <c r="O1095" s="9"/>
      <c r="P1095" s="9"/>
      <c r="Q1095" s="9"/>
      <c r="R1095" s="9"/>
      <c r="S1095" s="9"/>
      <c r="T1095" s="9"/>
      <c r="U1095" s="9"/>
      <c r="V1095" s="9"/>
      <c r="W1095" s="9"/>
      <c r="X1095" s="9"/>
      <c r="Y1095" s="9"/>
      <c r="Z1095" s="9"/>
    </row>
    <row r="1096">
      <c r="A1096" s="10">
        <v>1166.0</v>
      </c>
      <c r="B1096" s="13" t="s">
        <v>257</v>
      </c>
      <c r="C1096" s="13" t="s">
        <v>1307</v>
      </c>
      <c r="D1096" s="9" t="s">
        <v>1321</v>
      </c>
      <c r="E1096" s="93" t="s">
        <v>2527</v>
      </c>
      <c r="F1096" s="13" t="s">
        <v>114</v>
      </c>
      <c r="G1096" s="9" t="s">
        <v>2528</v>
      </c>
      <c r="H1096" s="5" t="s">
        <v>2528</v>
      </c>
      <c r="I1096" s="9"/>
      <c r="J1096" s="9"/>
      <c r="K1096" s="9"/>
      <c r="L1096" s="17"/>
      <c r="M1096" s="9"/>
      <c r="N1096" s="9"/>
      <c r="O1096" s="9"/>
      <c r="P1096" s="9"/>
      <c r="Q1096" s="9"/>
      <c r="R1096" s="9"/>
      <c r="S1096" s="9"/>
      <c r="T1096" s="9"/>
      <c r="U1096" s="9"/>
      <c r="V1096" s="9"/>
      <c r="W1096" s="9"/>
      <c r="X1096" s="9"/>
      <c r="Y1096" s="9"/>
      <c r="Z1096" s="9"/>
    </row>
    <row r="1097">
      <c r="A1097" s="10">
        <v>1167.0</v>
      </c>
      <c r="B1097" s="13" t="s">
        <v>257</v>
      </c>
      <c r="C1097" s="13" t="s">
        <v>1307</v>
      </c>
      <c r="D1097" s="9" t="s">
        <v>1321</v>
      </c>
      <c r="E1097" s="93" t="s">
        <v>2529</v>
      </c>
      <c r="F1097" s="13" t="s">
        <v>114</v>
      </c>
      <c r="G1097" s="9" t="s">
        <v>2530</v>
      </c>
      <c r="H1097" s="5" t="s">
        <v>2530</v>
      </c>
      <c r="I1097" s="9"/>
      <c r="J1097" s="9"/>
      <c r="K1097" s="9"/>
      <c r="L1097" s="17"/>
      <c r="M1097" s="9"/>
      <c r="N1097" s="9"/>
      <c r="O1097" s="9"/>
      <c r="P1097" s="9"/>
      <c r="Q1097" s="9"/>
      <c r="R1097" s="9"/>
      <c r="S1097" s="9"/>
      <c r="T1097" s="9"/>
      <c r="U1097" s="9"/>
      <c r="V1097" s="9"/>
      <c r="W1097" s="9"/>
      <c r="X1097" s="9"/>
      <c r="Y1097" s="9"/>
      <c r="Z1097" s="9"/>
    </row>
    <row r="1098">
      <c r="A1098" s="10">
        <v>1168.0</v>
      </c>
      <c r="B1098" s="13" t="s">
        <v>257</v>
      </c>
      <c r="C1098" s="13" t="s">
        <v>1307</v>
      </c>
      <c r="D1098" s="9" t="s">
        <v>1321</v>
      </c>
      <c r="E1098" s="93" t="s">
        <v>2531</v>
      </c>
      <c r="F1098" s="13" t="s">
        <v>114</v>
      </c>
      <c r="G1098" s="9" t="s">
        <v>2532</v>
      </c>
      <c r="H1098" s="5" t="s">
        <v>2532</v>
      </c>
      <c r="I1098" s="9"/>
      <c r="J1098" s="9"/>
      <c r="K1098" s="9"/>
      <c r="L1098" s="17"/>
      <c r="M1098" s="9"/>
      <c r="N1098" s="9"/>
      <c r="O1098" s="9"/>
      <c r="P1098" s="9"/>
      <c r="Q1098" s="9"/>
      <c r="R1098" s="9"/>
      <c r="S1098" s="9"/>
      <c r="T1098" s="9"/>
      <c r="U1098" s="9"/>
      <c r="V1098" s="9"/>
      <c r="W1098" s="9"/>
      <c r="X1098" s="9"/>
      <c r="Y1098" s="9"/>
      <c r="Z1098" s="9"/>
    </row>
    <row r="1099">
      <c r="A1099" s="10">
        <v>1169.0</v>
      </c>
      <c r="B1099" s="13" t="s">
        <v>257</v>
      </c>
      <c r="C1099" s="13" t="s">
        <v>1307</v>
      </c>
      <c r="D1099" s="9" t="s">
        <v>1322</v>
      </c>
      <c r="E1099" s="93" t="s">
        <v>2533</v>
      </c>
      <c r="F1099" s="13" t="s">
        <v>114</v>
      </c>
      <c r="G1099" s="9" t="s">
        <v>2534</v>
      </c>
      <c r="H1099" s="5" t="s">
        <v>2534</v>
      </c>
      <c r="I1099" s="9"/>
      <c r="J1099" s="9"/>
      <c r="K1099" s="9"/>
      <c r="L1099" s="17"/>
      <c r="M1099" s="9"/>
      <c r="N1099" s="9"/>
      <c r="O1099" s="9"/>
      <c r="P1099" s="9"/>
      <c r="Q1099" s="9"/>
      <c r="R1099" s="9"/>
      <c r="S1099" s="9"/>
      <c r="T1099" s="9"/>
      <c r="U1099" s="9"/>
      <c r="V1099" s="9"/>
      <c r="W1099" s="9"/>
      <c r="X1099" s="9"/>
      <c r="Y1099" s="9"/>
      <c r="Z1099" s="9"/>
    </row>
    <row r="1100">
      <c r="A1100" s="10">
        <v>1170.0</v>
      </c>
      <c r="B1100" s="13" t="s">
        <v>257</v>
      </c>
      <c r="C1100" s="13" t="s">
        <v>1307</v>
      </c>
      <c r="D1100" s="9" t="s">
        <v>1322</v>
      </c>
      <c r="E1100" s="93" t="s">
        <v>2535</v>
      </c>
      <c r="F1100" s="13" t="s">
        <v>114</v>
      </c>
      <c r="G1100" s="9" t="s">
        <v>2536</v>
      </c>
      <c r="H1100" s="5" t="s">
        <v>2536</v>
      </c>
      <c r="I1100" s="9"/>
      <c r="J1100" s="9"/>
      <c r="K1100" s="9"/>
      <c r="L1100" s="17"/>
      <c r="M1100" s="9"/>
      <c r="N1100" s="9"/>
      <c r="O1100" s="9"/>
      <c r="P1100" s="9"/>
      <c r="Q1100" s="9"/>
      <c r="R1100" s="9"/>
      <c r="S1100" s="9"/>
      <c r="T1100" s="9"/>
      <c r="U1100" s="9"/>
      <c r="V1100" s="9"/>
      <c r="W1100" s="9"/>
      <c r="X1100" s="9"/>
      <c r="Y1100" s="9"/>
      <c r="Z1100" s="9"/>
    </row>
    <row r="1101">
      <c r="A1101" s="10">
        <v>1171.0</v>
      </c>
      <c r="B1101" s="13" t="s">
        <v>257</v>
      </c>
      <c r="C1101" s="13" t="s">
        <v>1307</v>
      </c>
      <c r="D1101" s="9" t="s">
        <v>1323</v>
      </c>
      <c r="E1101" s="93" t="s">
        <v>2537</v>
      </c>
      <c r="F1101" s="13" t="s">
        <v>114</v>
      </c>
      <c r="G1101" s="9" t="s">
        <v>2538</v>
      </c>
      <c r="H1101" s="5" t="s">
        <v>2538</v>
      </c>
      <c r="I1101" s="9"/>
      <c r="J1101" s="9"/>
      <c r="K1101" s="9"/>
      <c r="L1101" s="17"/>
      <c r="M1101" s="9"/>
      <c r="N1101" s="9"/>
      <c r="O1101" s="9"/>
      <c r="P1101" s="9"/>
      <c r="Q1101" s="9"/>
      <c r="R1101" s="9"/>
      <c r="S1101" s="9"/>
      <c r="T1101" s="9"/>
      <c r="U1101" s="9"/>
      <c r="V1101" s="9"/>
      <c r="W1101" s="9"/>
      <c r="X1101" s="9"/>
      <c r="Y1101" s="9"/>
      <c r="Z1101" s="9"/>
    </row>
    <row r="1102">
      <c r="A1102" s="10">
        <v>1172.0</v>
      </c>
      <c r="B1102" s="13" t="s">
        <v>257</v>
      </c>
      <c r="C1102" s="13" t="s">
        <v>820</v>
      </c>
      <c r="D1102" s="9" t="s">
        <v>1012</v>
      </c>
      <c r="E1102" s="93" t="s">
        <v>2539</v>
      </c>
      <c r="F1102" s="13" t="s">
        <v>114</v>
      </c>
      <c r="G1102" s="9" t="s">
        <v>2540</v>
      </c>
      <c r="H1102" s="5" t="s">
        <v>2540</v>
      </c>
      <c r="I1102" s="9"/>
      <c r="J1102" s="9"/>
      <c r="K1102" s="9"/>
      <c r="L1102" s="17"/>
      <c r="M1102" s="9"/>
      <c r="N1102" s="9"/>
      <c r="O1102" s="9"/>
      <c r="P1102" s="9"/>
      <c r="Q1102" s="9"/>
      <c r="R1102" s="9"/>
      <c r="S1102" s="9"/>
      <c r="T1102" s="9"/>
      <c r="U1102" s="9"/>
      <c r="V1102" s="9"/>
      <c r="W1102" s="9"/>
      <c r="X1102" s="9"/>
      <c r="Y1102" s="9"/>
      <c r="Z1102" s="9"/>
    </row>
    <row r="1103">
      <c r="A1103" s="10">
        <v>1173.0</v>
      </c>
      <c r="B1103" s="13" t="s">
        <v>257</v>
      </c>
      <c r="C1103" s="13" t="s">
        <v>820</v>
      </c>
      <c r="D1103" s="9" t="s">
        <v>1012</v>
      </c>
      <c r="E1103" s="93" t="s">
        <v>2541</v>
      </c>
      <c r="F1103" s="13" t="s">
        <v>114</v>
      </c>
      <c r="G1103" s="9" t="s">
        <v>2542</v>
      </c>
      <c r="H1103" s="5" t="s">
        <v>2542</v>
      </c>
      <c r="I1103" s="9"/>
      <c r="J1103" s="9"/>
      <c r="K1103" s="9"/>
      <c r="L1103" s="17"/>
      <c r="M1103" s="9"/>
      <c r="N1103" s="9"/>
      <c r="O1103" s="9"/>
      <c r="P1103" s="9"/>
      <c r="Q1103" s="9"/>
      <c r="R1103" s="9"/>
      <c r="S1103" s="9"/>
      <c r="T1103" s="9"/>
      <c r="U1103" s="9"/>
      <c r="V1103" s="9"/>
      <c r="W1103" s="9"/>
      <c r="X1103" s="9"/>
      <c r="Y1103" s="9"/>
      <c r="Z1103" s="9"/>
    </row>
    <row r="1104">
      <c r="A1104" s="10">
        <v>1174.0</v>
      </c>
      <c r="B1104" s="13" t="s">
        <v>257</v>
      </c>
      <c r="C1104" s="13" t="s">
        <v>820</v>
      </c>
      <c r="D1104" s="9" t="s">
        <v>1012</v>
      </c>
      <c r="E1104" s="93" t="s">
        <v>2543</v>
      </c>
      <c r="F1104" s="13" t="s">
        <v>114</v>
      </c>
      <c r="G1104" s="9" t="s">
        <v>2544</v>
      </c>
      <c r="H1104" s="5" t="s">
        <v>2544</v>
      </c>
      <c r="I1104" s="9"/>
      <c r="J1104" s="9"/>
      <c r="K1104" s="9"/>
      <c r="L1104" s="17"/>
      <c r="M1104" s="9"/>
      <c r="N1104" s="9"/>
      <c r="O1104" s="9"/>
      <c r="P1104" s="9"/>
      <c r="Q1104" s="9"/>
      <c r="R1104" s="9"/>
      <c r="S1104" s="9"/>
      <c r="T1104" s="9"/>
      <c r="U1104" s="9"/>
      <c r="V1104" s="9"/>
      <c r="W1104" s="9"/>
      <c r="X1104" s="9"/>
      <c r="Y1104" s="9"/>
      <c r="Z1104" s="9"/>
    </row>
    <row r="1105">
      <c r="A1105" s="10">
        <v>1175.0</v>
      </c>
      <c r="B1105" s="13" t="s">
        <v>257</v>
      </c>
      <c r="C1105" s="13" t="s">
        <v>820</v>
      </c>
      <c r="D1105" s="9" t="s">
        <v>1012</v>
      </c>
      <c r="E1105" s="93" t="s">
        <v>2545</v>
      </c>
      <c r="F1105" s="13" t="s">
        <v>114</v>
      </c>
      <c r="G1105" s="9" t="s">
        <v>2546</v>
      </c>
      <c r="H1105" s="5" t="s">
        <v>2546</v>
      </c>
      <c r="I1105" s="9"/>
      <c r="J1105" s="9"/>
      <c r="K1105" s="9"/>
      <c r="L1105" s="17"/>
      <c r="M1105" s="9"/>
      <c r="N1105" s="9"/>
      <c r="O1105" s="9"/>
      <c r="P1105" s="9"/>
      <c r="Q1105" s="9"/>
      <c r="R1105" s="9"/>
      <c r="S1105" s="9"/>
      <c r="T1105" s="9"/>
      <c r="U1105" s="9"/>
      <c r="V1105" s="9"/>
      <c r="W1105" s="9"/>
      <c r="X1105" s="9"/>
      <c r="Y1105" s="9"/>
      <c r="Z1105" s="9"/>
    </row>
    <row r="1106">
      <c r="A1106" s="10">
        <v>1176.0</v>
      </c>
      <c r="B1106" s="13" t="s">
        <v>257</v>
      </c>
      <c r="C1106" s="13" t="s">
        <v>820</v>
      </c>
      <c r="D1106" s="9" t="s">
        <v>1012</v>
      </c>
      <c r="E1106" s="93" t="s">
        <v>2547</v>
      </c>
      <c r="F1106" s="13" t="s">
        <v>114</v>
      </c>
      <c r="G1106" s="9" t="s">
        <v>2548</v>
      </c>
      <c r="H1106" s="5" t="s">
        <v>2548</v>
      </c>
      <c r="I1106" s="9"/>
      <c r="J1106" s="9"/>
      <c r="K1106" s="9"/>
      <c r="L1106" s="17"/>
      <c r="M1106" s="9"/>
      <c r="N1106" s="9"/>
      <c r="O1106" s="9"/>
      <c r="P1106" s="9"/>
      <c r="Q1106" s="9"/>
      <c r="R1106" s="9"/>
      <c r="S1106" s="9"/>
      <c r="T1106" s="9"/>
      <c r="U1106" s="9"/>
      <c r="V1106" s="9"/>
      <c r="W1106" s="9"/>
      <c r="X1106" s="9"/>
      <c r="Y1106" s="9"/>
      <c r="Z1106" s="9"/>
    </row>
    <row r="1107">
      <c r="A1107" s="10">
        <v>1177.0</v>
      </c>
      <c r="B1107" s="13" t="s">
        <v>257</v>
      </c>
      <c r="C1107" s="13" t="s">
        <v>820</v>
      </c>
      <c r="D1107" s="9" t="s">
        <v>1082</v>
      </c>
      <c r="E1107" s="93" t="s">
        <v>2549</v>
      </c>
      <c r="F1107" s="13" t="s">
        <v>114</v>
      </c>
      <c r="G1107" s="9" t="s">
        <v>2550</v>
      </c>
      <c r="H1107" s="5" t="s">
        <v>2550</v>
      </c>
      <c r="I1107" s="9"/>
      <c r="J1107" s="9"/>
      <c r="K1107" s="9"/>
      <c r="L1107" s="17"/>
      <c r="M1107" s="9"/>
      <c r="N1107" s="9"/>
      <c r="O1107" s="9"/>
      <c r="P1107" s="9"/>
      <c r="Q1107" s="9"/>
      <c r="R1107" s="9"/>
      <c r="S1107" s="9"/>
      <c r="T1107" s="9"/>
      <c r="U1107" s="9"/>
      <c r="V1107" s="9"/>
      <c r="W1107" s="9"/>
      <c r="X1107" s="9"/>
      <c r="Y1107" s="9"/>
      <c r="Z1107" s="9"/>
    </row>
    <row r="1108">
      <c r="A1108" s="10">
        <v>1178.0</v>
      </c>
      <c r="B1108" s="13" t="s">
        <v>257</v>
      </c>
      <c r="C1108" s="13" t="s">
        <v>820</v>
      </c>
      <c r="D1108" s="9" t="s">
        <v>1082</v>
      </c>
      <c r="E1108" s="93" t="s">
        <v>2551</v>
      </c>
      <c r="F1108" s="13" t="s">
        <v>114</v>
      </c>
      <c r="G1108" s="9" t="s">
        <v>2552</v>
      </c>
      <c r="H1108" s="5" t="s">
        <v>2552</v>
      </c>
      <c r="I1108" s="9"/>
      <c r="J1108" s="9"/>
      <c r="K1108" s="9"/>
      <c r="L1108" s="17"/>
      <c r="M1108" s="9"/>
      <c r="N1108" s="9"/>
      <c r="O1108" s="9"/>
      <c r="P1108" s="9"/>
      <c r="Q1108" s="9"/>
      <c r="R1108" s="9"/>
      <c r="S1108" s="9"/>
      <c r="T1108" s="9"/>
      <c r="U1108" s="9"/>
      <c r="V1108" s="9"/>
      <c r="W1108" s="9"/>
      <c r="X1108" s="9"/>
      <c r="Y1108" s="9"/>
      <c r="Z1108" s="9"/>
    </row>
    <row r="1109">
      <c r="A1109" s="10">
        <v>1179.0</v>
      </c>
      <c r="B1109" s="13" t="s">
        <v>257</v>
      </c>
      <c r="C1109" s="13" t="s">
        <v>820</v>
      </c>
      <c r="D1109" s="9" t="s">
        <v>1083</v>
      </c>
      <c r="E1109" s="93" t="s">
        <v>2553</v>
      </c>
      <c r="F1109" s="13" t="s">
        <v>114</v>
      </c>
      <c r="G1109" s="9" t="s">
        <v>2554</v>
      </c>
      <c r="H1109" s="5" t="s">
        <v>2554</v>
      </c>
      <c r="I1109" s="9"/>
      <c r="J1109" s="9"/>
      <c r="K1109" s="9"/>
      <c r="L1109" s="17"/>
      <c r="M1109" s="9"/>
      <c r="N1109" s="9"/>
      <c r="O1109" s="9"/>
      <c r="P1109" s="9"/>
      <c r="Q1109" s="9"/>
      <c r="R1109" s="9"/>
      <c r="S1109" s="9"/>
      <c r="T1109" s="9"/>
      <c r="U1109" s="9"/>
      <c r="V1109" s="9"/>
      <c r="W1109" s="9"/>
      <c r="X1109" s="9"/>
      <c r="Y1109" s="9"/>
      <c r="Z1109" s="9"/>
    </row>
    <row r="1110">
      <c r="A1110" s="10">
        <v>1180.0</v>
      </c>
      <c r="B1110" s="13" t="s">
        <v>257</v>
      </c>
      <c r="C1110" s="13" t="s">
        <v>820</v>
      </c>
      <c r="D1110" s="9" t="s">
        <v>1083</v>
      </c>
      <c r="E1110" s="93" t="s">
        <v>2555</v>
      </c>
      <c r="F1110" s="13" t="s">
        <v>114</v>
      </c>
      <c r="G1110" s="9" t="s">
        <v>2556</v>
      </c>
      <c r="H1110" s="5" t="s">
        <v>2556</v>
      </c>
      <c r="I1110" s="9"/>
      <c r="J1110" s="9"/>
      <c r="K1110" s="9"/>
      <c r="L1110" s="17"/>
      <c r="M1110" s="9"/>
      <c r="N1110" s="9"/>
      <c r="O1110" s="9"/>
      <c r="P1110" s="9"/>
      <c r="Q1110" s="9"/>
      <c r="R1110" s="9"/>
      <c r="S1110" s="9"/>
      <c r="T1110" s="9"/>
      <c r="U1110" s="9"/>
      <c r="V1110" s="9"/>
      <c r="W1110" s="9"/>
      <c r="X1110" s="9"/>
      <c r="Y1110" s="9"/>
      <c r="Z1110" s="9"/>
    </row>
    <row r="1111">
      <c r="A1111" s="10">
        <v>1181.0</v>
      </c>
      <c r="B1111" s="13" t="s">
        <v>257</v>
      </c>
      <c r="C1111" s="13" t="s">
        <v>820</v>
      </c>
      <c r="D1111" s="9" t="s">
        <v>1083</v>
      </c>
      <c r="E1111" s="93" t="s">
        <v>2557</v>
      </c>
      <c r="F1111" s="13" t="s">
        <v>114</v>
      </c>
      <c r="G1111" s="9" t="s">
        <v>2558</v>
      </c>
      <c r="H1111" s="5" t="s">
        <v>2558</v>
      </c>
      <c r="I1111" s="9"/>
      <c r="J1111" s="9"/>
      <c r="K1111" s="9"/>
      <c r="L1111" s="17"/>
      <c r="M1111" s="9"/>
      <c r="N1111" s="9"/>
      <c r="O1111" s="9"/>
      <c r="P1111" s="9"/>
      <c r="Q1111" s="9"/>
      <c r="R1111" s="9"/>
      <c r="S1111" s="9"/>
      <c r="T1111" s="9"/>
      <c r="U1111" s="9"/>
      <c r="V1111" s="9"/>
      <c r="W1111" s="9"/>
      <c r="X1111" s="9"/>
      <c r="Y1111" s="9"/>
      <c r="Z1111" s="9"/>
    </row>
    <row r="1112">
      <c r="A1112" s="10">
        <v>1182.0</v>
      </c>
      <c r="B1112" s="13" t="s">
        <v>257</v>
      </c>
      <c r="C1112" s="13" t="s">
        <v>1329</v>
      </c>
      <c r="D1112" s="9" t="s">
        <v>1330</v>
      </c>
      <c r="E1112" s="93" t="s">
        <v>2559</v>
      </c>
      <c r="F1112" s="13" t="s">
        <v>114</v>
      </c>
      <c r="G1112" s="9" t="s">
        <v>2560</v>
      </c>
      <c r="H1112" s="5" t="s">
        <v>2560</v>
      </c>
      <c r="I1112" s="9"/>
      <c r="J1112" s="9"/>
      <c r="K1112" s="9"/>
      <c r="L1112" s="17"/>
      <c r="M1112" s="9"/>
      <c r="N1112" s="9"/>
      <c r="O1112" s="9"/>
      <c r="P1112" s="9"/>
      <c r="Q1112" s="9"/>
      <c r="R1112" s="9"/>
      <c r="S1112" s="9"/>
      <c r="T1112" s="9"/>
      <c r="U1112" s="9"/>
      <c r="V1112" s="9"/>
      <c r="W1112" s="9"/>
      <c r="X1112" s="9"/>
      <c r="Y1112" s="9"/>
      <c r="Z1112" s="9"/>
    </row>
    <row r="1113">
      <c r="A1113" s="10">
        <v>1183.0</v>
      </c>
      <c r="B1113" s="13" t="s">
        <v>257</v>
      </c>
      <c r="C1113" s="13" t="s">
        <v>1329</v>
      </c>
      <c r="D1113" s="9" t="s">
        <v>1330</v>
      </c>
      <c r="E1113" s="93" t="s">
        <v>2561</v>
      </c>
      <c r="F1113" s="13" t="s">
        <v>114</v>
      </c>
      <c r="G1113" s="9" t="s">
        <v>2562</v>
      </c>
      <c r="H1113" s="5" t="s">
        <v>2562</v>
      </c>
      <c r="I1113" s="9"/>
      <c r="J1113" s="9"/>
      <c r="K1113" s="9"/>
      <c r="L1113" s="17"/>
      <c r="M1113" s="9"/>
      <c r="N1113" s="9"/>
      <c r="O1113" s="9"/>
      <c r="P1113" s="9"/>
      <c r="Q1113" s="9"/>
      <c r="R1113" s="9"/>
      <c r="S1113" s="9"/>
      <c r="T1113" s="9"/>
      <c r="U1113" s="9"/>
      <c r="V1113" s="9"/>
      <c r="W1113" s="9"/>
      <c r="X1113" s="9"/>
      <c r="Y1113" s="9"/>
      <c r="Z1113" s="9"/>
    </row>
    <row r="1114">
      <c r="A1114" s="10">
        <v>1184.0</v>
      </c>
      <c r="B1114" s="13" t="s">
        <v>257</v>
      </c>
      <c r="C1114" s="13" t="s">
        <v>1329</v>
      </c>
      <c r="D1114" s="9" t="s">
        <v>1330</v>
      </c>
      <c r="E1114" s="93" t="s">
        <v>2563</v>
      </c>
      <c r="F1114" s="13" t="s">
        <v>114</v>
      </c>
      <c r="G1114" s="9" t="s">
        <v>2564</v>
      </c>
      <c r="H1114" s="5" t="s">
        <v>2564</v>
      </c>
      <c r="I1114" s="9"/>
      <c r="J1114" s="9"/>
      <c r="K1114" s="9"/>
      <c r="L1114" s="17"/>
      <c r="M1114" s="9"/>
      <c r="N1114" s="9"/>
      <c r="O1114" s="9"/>
      <c r="P1114" s="9"/>
      <c r="Q1114" s="9"/>
      <c r="R1114" s="9"/>
      <c r="S1114" s="9"/>
      <c r="T1114" s="9"/>
      <c r="U1114" s="9"/>
      <c r="V1114" s="9"/>
      <c r="W1114" s="9"/>
      <c r="X1114" s="9"/>
      <c r="Y1114" s="9"/>
      <c r="Z1114" s="9"/>
    </row>
    <row r="1115">
      <c r="A1115" s="10">
        <v>1185.0</v>
      </c>
      <c r="B1115" s="13" t="s">
        <v>257</v>
      </c>
      <c r="C1115" s="13" t="s">
        <v>1329</v>
      </c>
      <c r="D1115" s="9" t="s">
        <v>1330</v>
      </c>
      <c r="E1115" s="93" t="s">
        <v>2565</v>
      </c>
      <c r="F1115" s="13" t="s">
        <v>114</v>
      </c>
      <c r="G1115" s="9" t="s">
        <v>2566</v>
      </c>
      <c r="H1115" s="5" t="s">
        <v>2566</v>
      </c>
      <c r="I1115" s="9"/>
      <c r="J1115" s="9"/>
      <c r="K1115" s="9"/>
      <c r="L1115" s="17"/>
      <c r="M1115" s="9"/>
      <c r="N1115" s="9"/>
      <c r="O1115" s="9"/>
      <c r="P1115" s="9"/>
      <c r="Q1115" s="9"/>
      <c r="R1115" s="9"/>
      <c r="S1115" s="9"/>
      <c r="T1115" s="9"/>
      <c r="U1115" s="9"/>
      <c r="V1115" s="9"/>
      <c r="W1115" s="9"/>
      <c r="X1115" s="9"/>
      <c r="Y1115" s="9"/>
      <c r="Z1115" s="9"/>
    </row>
    <row r="1116">
      <c r="A1116" s="10">
        <v>1186.0</v>
      </c>
      <c r="B1116" s="13" t="s">
        <v>257</v>
      </c>
      <c r="C1116" s="13" t="s">
        <v>1329</v>
      </c>
      <c r="D1116" s="9" t="s">
        <v>1330</v>
      </c>
      <c r="E1116" s="93" t="s">
        <v>2567</v>
      </c>
      <c r="F1116" s="13" t="s">
        <v>114</v>
      </c>
      <c r="G1116" s="9" t="s">
        <v>2568</v>
      </c>
      <c r="H1116" s="5" t="s">
        <v>2568</v>
      </c>
      <c r="I1116" s="9"/>
      <c r="J1116" s="9"/>
      <c r="K1116" s="9"/>
      <c r="L1116" s="17"/>
      <c r="M1116" s="9"/>
      <c r="N1116" s="9"/>
      <c r="O1116" s="9"/>
      <c r="P1116" s="9"/>
      <c r="Q1116" s="9"/>
      <c r="R1116" s="9"/>
      <c r="S1116" s="9"/>
      <c r="T1116" s="9"/>
      <c r="U1116" s="9"/>
      <c r="V1116" s="9"/>
      <c r="W1116" s="9"/>
      <c r="X1116" s="9"/>
      <c r="Y1116" s="9"/>
      <c r="Z1116" s="9"/>
    </row>
    <row r="1117">
      <c r="A1117" s="10">
        <v>1187.0</v>
      </c>
      <c r="B1117" s="13" t="s">
        <v>257</v>
      </c>
      <c r="C1117" s="13" t="s">
        <v>1329</v>
      </c>
      <c r="D1117" s="9" t="s">
        <v>1339</v>
      </c>
      <c r="E1117" s="93" t="s">
        <v>2569</v>
      </c>
      <c r="F1117" s="13" t="s">
        <v>114</v>
      </c>
      <c r="G1117" s="9" t="s">
        <v>2570</v>
      </c>
      <c r="H1117" s="5" t="s">
        <v>2570</v>
      </c>
      <c r="I1117" s="9"/>
      <c r="J1117" s="9"/>
      <c r="K1117" s="9"/>
      <c r="L1117" s="17"/>
      <c r="M1117" s="9"/>
      <c r="N1117" s="9"/>
      <c r="O1117" s="9"/>
      <c r="P1117" s="9"/>
      <c r="Q1117" s="9"/>
      <c r="R1117" s="9"/>
      <c r="S1117" s="9"/>
      <c r="T1117" s="9"/>
      <c r="U1117" s="9"/>
      <c r="V1117" s="9"/>
      <c r="W1117" s="9"/>
      <c r="X1117" s="9"/>
      <c r="Y1117" s="9"/>
      <c r="Z1117" s="9"/>
    </row>
    <row r="1118">
      <c r="A1118" s="10">
        <v>1188.0</v>
      </c>
      <c r="B1118" s="13" t="s">
        <v>257</v>
      </c>
      <c r="C1118" s="13" t="s">
        <v>1329</v>
      </c>
      <c r="D1118" s="9" t="s">
        <v>1339</v>
      </c>
      <c r="E1118" s="93" t="s">
        <v>2571</v>
      </c>
      <c r="F1118" s="13" t="s">
        <v>114</v>
      </c>
      <c r="G1118" s="9" t="s">
        <v>2572</v>
      </c>
      <c r="H1118" s="5" t="s">
        <v>2572</v>
      </c>
      <c r="I1118" s="9"/>
      <c r="J1118" s="9"/>
      <c r="K1118" s="9"/>
      <c r="L1118" s="17"/>
      <c r="M1118" s="9"/>
      <c r="N1118" s="9"/>
      <c r="O1118" s="9"/>
      <c r="P1118" s="9"/>
      <c r="Q1118" s="9"/>
      <c r="R1118" s="9"/>
      <c r="S1118" s="9"/>
      <c r="T1118" s="9"/>
      <c r="U1118" s="9"/>
      <c r="V1118" s="9"/>
      <c r="W1118" s="9"/>
      <c r="X1118" s="9"/>
      <c r="Y1118" s="9"/>
      <c r="Z1118" s="9"/>
    </row>
    <row r="1119">
      <c r="A1119" s="10">
        <v>1189.0</v>
      </c>
      <c r="B1119" s="13" t="s">
        <v>257</v>
      </c>
      <c r="C1119" s="13" t="s">
        <v>1329</v>
      </c>
      <c r="D1119" s="9" t="s">
        <v>1339</v>
      </c>
      <c r="E1119" s="93" t="s">
        <v>2573</v>
      </c>
      <c r="F1119" s="13" t="s">
        <v>114</v>
      </c>
      <c r="G1119" s="9" t="s">
        <v>2574</v>
      </c>
      <c r="H1119" s="5" t="s">
        <v>2574</v>
      </c>
      <c r="I1119" s="9"/>
      <c r="J1119" s="9"/>
      <c r="K1119" s="9"/>
      <c r="L1119" s="17"/>
      <c r="M1119" s="9"/>
      <c r="N1119" s="9"/>
      <c r="O1119" s="9"/>
      <c r="P1119" s="9"/>
      <c r="Q1119" s="9"/>
      <c r="R1119" s="9"/>
      <c r="S1119" s="9"/>
      <c r="T1119" s="9"/>
      <c r="U1119" s="9"/>
      <c r="V1119" s="9"/>
      <c r="W1119" s="9"/>
      <c r="X1119" s="9"/>
      <c r="Y1119" s="9"/>
      <c r="Z1119" s="9"/>
    </row>
    <row r="1120">
      <c r="A1120" s="10">
        <v>1190.0</v>
      </c>
      <c r="B1120" s="13" t="s">
        <v>257</v>
      </c>
      <c r="C1120" s="13" t="s">
        <v>1329</v>
      </c>
      <c r="D1120" s="9" t="s">
        <v>1339</v>
      </c>
      <c r="E1120" s="93" t="s">
        <v>2575</v>
      </c>
      <c r="F1120" s="13" t="s">
        <v>114</v>
      </c>
      <c r="G1120" s="9" t="s">
        <v>2576</v>
      </c>
      <c r="H1120" s="5" t="s">
        <v>2576</v>
      </c>
      <c r="I1120" s="9"/>
      <c r="J1120" s="9"/>
      <c r="K1120" s="9"/>
      <c r="L1120" s="17"/>
      <c r="M1120" s="9"/>
      <c r="N1120" s="9"/>
      <c r="O1120" s="9"/>
      <c r="P1120" s="9"/>
      <c r="Q1120" s="9"/>
      <c r="R1120" s="9"/>
      <c r="S1120" s="9"/>
      <c r="T1120" s="9"/>
      <c r="U1120" s="9"/>
      <c r="V1120" s="9"/>
      <c r="W1120" s="9"/>
      <c r="X1120" s="9"/>
      <c r="Y1120" s="9"/>
      <c r="Z1120" s="9"/>
    </row>
    <row r="1121">
      <c r="A1121" s="10">
        <v>1191.0</v>
      </c>
      <c r="B1121" s="13" t="s">
        <v>257</v>
      </c>
      <c r="C1121" s="13" t="s">
        <v>1329</v>
      </c>
      <c r="D1121" s="9" t="s">
        <v>1339</v>
      </c>
      <c r="E1121" s="93" t="s">
        <v>2577</v>
      </c>
      <c r="F1121" s="13" t="s">
        <v>114</v>
      </c>
      <c r="G1121" s="9" t="s">
        <v>2578</v>
      </c>
      <c r="H1121" s="5" t="s">
        <v>2578</v>
      </c>
      <c r="I1121" s="9"/>
      <c r="J1121" s="9"/>
      <c r="K1121" s="9"/>
      <c r="L1121" s="17"/>
      <c r="M1121" s="9"/>
      <c r="N1121" s="9"/>
      <c r="O1121" s="9"/>
      <c r="P1121" s="9"/>
      <c r="Q1121" s="9"/>
      <c r="R1121" s="9"/>
      <c r="S1121" s="9"/>
      <c r="T1121" s="9"/>
      <c r="U1121" s="9"/>
      <c r="V1121" s="9"/>
      <c r="W1121" s="9"/>
      <c r="X1121" s="9"/>
      <c r="Y1121" s="9"/>
      <c r="Z1121" s="9"/>
    </row>
    <row r="1122">
      <c r="A1122" s="10">
        <v>1192.0</v>
      </c>
      <c r="B1122" s="13" t="s">
        <v>257</v>
      </c>
      <c r="C1122" s="13" t="s">
        <v>1329</v>
      </c>
      <c r="D1122" s="9" t="s">
        <v>1339</v>
      </c>
      <c r="E1122" s="93" t="s">
        <v>2579</v>
      </c>
      <c r="F1122" s="13" t="s">
        <v>114</v>
      </c>
      <c r="G1122" s="9" t="s">
        <v>2580</v>
      </c>
      <c r="H1122" s="5" t="s">
        <v>2580</v>
      </c>
      <c r="I1122" s="9"/>
      <c r="J1122" s="9"/>
      <c r="K1122" s="9"/>
      <c r="L1122" s="17"/>
      <c r="M1122" s="9"/>
      <c r="N1122" s="9"/>
      <c r="O1122" s="9"/>
      <c r="P1122" s="9"/>
      <c r="Q1122" s="9"/>
      <c r="R1122" s="9"/>
      <c r="S1122" s="9"/>
      <c r="T1122" s="9"/>
      <c r="U1122" s="9"/>
      <c r="V1122" s="9"/>
      <c r="W1122" s="9"/>
      <c r="X1122" s="9"/>
      <c r="Y1122" s="9"/>
      <c r="Z1122" s="9"/>
    </row>
    <row r="1123">
      <c r="A1123" s="10">
        <v>1193.0</v>
      </c>
      <c r="B1123" s="13" t="s">
        <v>257</v>
      </c>
      <c r="C1123" s="13" t="s">
        <v>1329</v>
      </c>
      <c r="D1123" s="9" t="s">
        <v>1339</v>
      </c>
      <c r="E1123" s="93" t="s">
        <v>2581</v>
      </c>
      <c r="F1123" s="13" t="s">
        <v>114</v>
      </c>
      <c r="G1123" s="9" t="s">
        <v>2582</v>
      </c>
      <c r="H1123" s="5" t="s">
        <v>2582</v>
      </c>
      <c r="I1123" s="9"/>
      <c r="J1123" s="9"/>
      <c r="K1123" s="9"/>
      <c r="L1123" s="17"/>
      <c r="M1123" s="9"/>
      <c r="N1123" s="9"/>
      <c r="O1123" s="9"/>
      <c r="P1123" s="9"/>
      <c r="Q1123" s="9"/>
      <c r="R1123" s="9"/>
      <c r="S1123" s="9"/>
      <c r="T1123" s="9"/>
      <c r="U1123" s="9"/>
      <c r="V1123" s="9"/>
      <c r="W1123" s="9"/>
      <c r="X1123" s="9"/>
      <c r="Y1123" s="9"/>
      <c r="Z1123" s="9"/>
    </row>
    <row r="1124">
      <c r="A1124" s="10">
        <v>1194.0</v>
      </c>
      <c r="B1124" s="13" t="s">
        <v>257</v>
      </c>
      <c r="C1124" s="13" t="s">
        <v>1329</v>
      </c>
      <c r="D1124" s="9" t="s">
        <v>1339</v>
      </c>
      <c r="E1124" s="93" t="s">
        <v>2583</v>
      </c>
      <c r="F1124" s="13" t="s">
        <v>114</v>
      </c>
      <c r="G1124" s="9" t="s">
        <v>2584</v>
      </c>
      <c r="H1124" s="5" t="s">
        <v>2584</v>
      </c>
      <c r="I1124" s="9"/>
      <c r="J1124" s="9"/>
      <c r="K1124" s="9"/>
      <c r="L1124" s="17"/>
      <c r="M1124" s="9"/>
      <c r="N1124" s="9"/>
      <c r="O1124" s="9"/>
      <c r="P1124" s="9"/>
      <c r="Q1124" s="9"/>
      <c r="R1124" s="9"/>
      <c r="S1124" s="9"/>
      <c r="T1124" s="9"/>
      <c r="U1124" s="9"/>
      <c r="V1124" s="9"/>
      <c r="W1124" s="9"/>
      <c r="X1124" s="9"/>
      <c r="Y1124" s="9"/>
      <c r="Z1124" s="9"/>
    </row>
    <row r="1125">
      <c r="A1125" s="10">
        <v>1195.0</v>
      </c>
      <c r="B1125" s="13" t="s">
        <v>257</v>
      </c>
      <c r="C1125" s="13" t="s">
        <v>1329</v>
      </c>
      <c r="D1125" s="9" t="s">
        <v>1347</v>
      </c>
      <c r="E1125" s="93" t="s">
        <v>2585</v>
      </c>
      <c r="F1125" s="13" t="s">
        <v>114</v>
      </c>
      <c r="G1125" s="9" t="s">
        <v>2586</v>
      </c>
      <c r="H1125" s="5" t="s">
        <v>2586</v>
      </c>
      <c r="I1125" s="9"/>
      <c r="J1125" s="9"/>
      <c r="K1125" s="9"/>
      <c r="L1125" s="17"/>
      <c r="M1125" s="9"/>
      <c r="N1125" s="9"/>
      <c r="O1125" s="9"/>
      <c r="P1125" s="9"/>
      <c r="Q1125" s="9"/>
      <c r="R1125" s="9"/>
      <c r="S1125" s="9"/>
      <c r="T1125" s="9"/>
      <c r="U1125" s="9"/>
      <c r="V1125" s="9"/>
      <c r="W1125" s="9"/>
      <c r="X1125" s="9"/>
      <c r="Y1125" s="9"/>
      <c r="Z1125" s="9"/>
    </row>
    <row r="1126">
      <c r="A1126" s="10">
        <v>1196.0</v>
      </c>
      <c r="B1126" s="13" t="s">
        <v>257</v>
      </c>
      <c r="C1126" s="13" t="s">
        <v>1329</v>
      </c>
      <c r="D1126" s="9" t="s">
        <v>1347</v>
      </c>
      <c r="E1126" s="93" t="s">
        <v>2587</v>
      </c>
      <c r="F1126" s="13" t="s">
        <v>114</v>
      </c>
      <c r="G1126" s="9" t="s">
        <v>2588</v>
      </c>
      <c r="H1126" s="5" t="s">
        <v>2588</v>
      </c>
      <c r="I1126" s="9"/>
      <c r="J1126" s="9"/>
      <c r="K1126" s="9"/>
      <c r="L1126" s="17"/>
      <c r="M1126" s="9"/>
      <c r="N1126" s="9"/>
      <c r="O1126" s="9"/>
      <c r="P1126" s="9"/>
      <c r="Q1126" s="9"/>
      <c r="R1126" s="9"/>
      <c r="S1126" s="9"/>
      <c r="T1126" s="9"/>
      <c r="U1126" s="9"/>
      <c r="V1126" s="9"/>
      <c r="W1126" s="9"/>
      <c r="X1126" s="9"/>
      <c r="Y1126" s="9"/>
      <c r="Z1126" s="9"/>
    </row>
    <row r="1127">
      <c r="A1127" s="10">
        <v>1197.0</v>
      </c>
      <c r="B1127" s="13" t="s">
        <v>257</v>
      </c>
      <c r="C1127" s="13" t="s">
        <v>1329</v>
      </c>
      <c r="D1127" s="9" t="s">
        <v>1347</v>
      </c>
      <c r="E1127" s="93" t="s">
        <v>2589</v>
      </c>
      <c r="F1127" s="13" t="s">
        <v>114</v>
      </c>
      <c r="G1127" s="9" t="s">
        <v>2590</v>
      </c>
      <c r="H1127" s="5" t="s">
        <v>2590</v>
      </c>
      <c r="I1127" s="9"/>
      <c r="J1127" s="9"/>
      <c r="K1127" s="9"/>
      <c r="L1127" s="17"/>
      <c r="M1127" s="9"/>
      <c r="N1127" s="9"/>
      <c r="O1127" s="9"/>
      <c r="P1127" s="9"/>
      <c r="Q1127" s="9"/>
      <c r="R1127" s="9"/>
      <c r="S1127" s="9"/>
      <c r="T1127" s="9"/>
      <c r="U1127" s="9"/>
      <c r="V1127" s="9"/>
      <c r="W1127" s="9"/>
      <c r="X1127" s="9"/>
      <c r="Y1127" s="9"/>
      <c r="Z1127" s="9"/>
    </row>
    <row r="1128">
      <c r="A1128" s="10">
        <v>1198.0</v>
      </c>
      <c r="B1128" s="13" t="s">
        <v>257</v>
      </c>
      <c r="C1128" s="13" t="s">
        <v>1329</v>
      </c>
      <c r="D1128" s="9" t="s">
        <v>1347</v>
      </c>
      <c r="E1128" s="93" t="s">
        <v>2591</v>
      </c>
      <c r="F1128" s="13" t="s">
        <v>114</v>
      </c>
      <c r="G1128" s="9" t="s">
        <v>2592</v>
      </c>
      <c r="H1128" s="5" t="s">
        <v>2592</v>
      </c>
      <c r="I1128" s="9"/>
      <c r="J1128" s="9"/>
      <c r="K1128" s="9"/>
      <c r="L1128" s="17"/>
      <c r="M1128" s="9"/>
      <c r="N1128" s="9"/>
      <c r="O1128" s="9"/>
      <c r="P1128" s="9"/>
      <c r="Q1128" s="9"/>
      <c r="R1128" s="9"/>
      <c r="S1128" s="9"/>
      <c r="T1128" s="9"/>
      <c r="U1128" s="9"/>
      <c r="V1128" s="9"/>
      <c r="W1128" s="9"/>
      <c r="X1128" s="9"/>
      <c r="Y1128" s="9"/>
      <c r="Z1128" s="9"/>
    </row>
    <row r="1129">
      <c r="A1129" s="10">
        <v>1199.0</v>
      </c>
      <c r="B1129" s="13" t="s">
        <v>257</v>
      </c>
      <c r="C1129" s="13" t="s">
        <v>1329</v>
      </c>
      <c r="D1129" s="9" t="s">
        <v>1347</v>
      </c>
      <c r="E1129" s="93" t="s">
        <v>2593</v>
      </c>
      <c r="F1129" s="13" t="s">
        <v>114</v>
      </c>
      <c r="G1129" s="9" t="s">
        <v>2594</v>
      </c>
      <c r="H1129" s="5" t="s">
        <v>2594</v>
      </c>
      <c r="I1129" s="9"/>
      <c r="J1129" s="9"/>
      <c r="K1129" s="9"/>
      <c r="L1129" s="17"/>
      <c r="M1129" s="9"/>
      <c r="N1129" s="9"/>
      <c r="O1129" s="9"/>
      <c r="P1129" s="9"/>
      <c r="Q1129" s="9"/>
      <c r="R1129" s="9"/>
      <c r="S1129" s="9"/>
      <c r="T1129" s="9"/>
      <c r="U1129" s="9"/>
      <c r="V1129" s="9"/>
      <c r="W1129" s="9"/>
      <c r="X1129" s="9"/>
      <c r="Y1129" s="9"/>
      <c r="Z1129" s="9"/>
    </row>
    <row r="1130">
      <c r="A1130" s="10">
        <v>1200.0</v>
      </c>
      <c r="B1130" s="13" t="s">
        <v>257</v>
      </c>
      <c r="C1130" s="13" t="s">
        <v>1329</v>
      </c>
      <c r="D1130" s="9" t="s">
        <v>1347</v>
      </c>
      <c r="E1130" s="93" t="s">
        <v>2595</v>
      </c>
      <c r="F1130" s="13" t="s">
        <v>114</v>
      </c>
      <c r="G1130" s="9" t="s">
        <v>2596</v>
      </c>
      <c r="H1130" s="5" t="s">
        <v>2596</v>
      </c>
      <c r="I1130" s="9"/>
      <c r="J1130" s="9"/>
      <c r="K1130" s="9"/>
      <c r="L1130" s="17"/>
      <c r="M1130" s="9"/>
      <c r="N1130" s="9"/>
      <c r="O1130" s="9"/>
      <c r="P1130" s="9"/>
      <c r="Q1130" s="9"/>
      <c r="R1130" s="9"/>
      <c r="S1130" s="9"/>
      <c r="T1130" s="9"/>
      <c r="U1130" s="9"/>
      <c r="V1130" s="9"/>
      <c r="W1130" s="9"/>
      <c r="X1130" s="9"/>
      <c r="Y1130" s="9"/>
      <c r="Z1130" s="9"/>
    </row>
    <row r="1131">
      <c r="A1131" s="10">
        <v>1201.0</v>
      </c>
      <c r="B1131" s="13" t="s">
        <v>257</v>
      </c>
      <c r="C1131" s="13" t="s">
        <v>1329</v>
      </c>
      <c r="D1131" s="9" t="s">
        <v>1347</v>
      </c>
      <c r="E1131" s="93" t="s">
        <v>2597</v>
      </c>
      <c r="F1131" s="13" t="s">
        <v>114</v>
      </c>
      <c r="G1131" s="9" t="s">
        <v>2598</v>
      </c>
      <c r="H1131" s="5" t="s">
        <v>2598</v>
      </c>
      <c r="I1131" s="9"/>
      <c r="J1131" s="9"/>
      <c r="K1131" s="9"/>
      <c r="L1131" s="17"/>
      <c r="M1131" s="9"/>
      <c r="N1131" s="9"/>
      <c r="O1131" s="9"/>
      <c r="P1131" s="9"/>
      <c r="Q1131" s="9"/>
      <c r="R1131" s="9"/>
      <c r="S1131" s="9"/>
      <c r="T1131" s="9"/>
      <c r="U1131" s="9"/>
      <c r="V1131" s="9"/>
      <c r="W1131" s="9"/>
      <c r="X1131" s="9"/>
      <c r="Y1131" s="9"/>
      <c r="Z1131" s="9"/>
    </row>
    <row r="1132">
      <c r="A1132" s="10">
        <v>1202.0</v>
      </c>
      <c r="B1132" s="13" t="s">
        <v>257</v>
      </c>
      <c r="C1132" s="13" t="s">
        <v>1329</v>
      </c>
      <c r="D1132" s="9" t="s">
        <v>1347</v>
      </c>
      <c r="E1132" s="93" t="s">
        <v>2599</v>
      </c>
      <c r="F1132" s="13" t="s">
        <v>114</v>
      </c>
      <c r="G1132" s="9" t="s">
        <v>2600</v>
      </c>
      <c r="H1132" s="5" t="s">
        <v>2600</v>
      </c>
      <c r="I1132" s="9"/>
      <c r="J1132" s="9"/>
      <c r="K1132" s="9"/>
      <c r="L1132" s="17"/>
      <c r="M1132" s="9"/>
      <c r="N1132" s="9"/>
      <c r="O1132" s="9"/>
      <c r="P1132" s="9"/>
      <c r="Q1132" s="9"/>
      <c r="R1132" s="9"/>
      <c r="S1132" s="9"/>
      <c r="T1132" s="9"/>
      <c r="U1132" s="9"/>
      <c r="V1132" s="9"/>
      <c r="W1132" s="9"/>
      <c r="X1132" s="9"/>
      <c r="Y1132" s="9"/>
      <c r="Z1132" s="9"/>
    </row>
    <row r="1133">
      <c r="A1133" s="10">
        <v>1203.0</v>
      </c>
      <c r="B1133" s="13" t="s">
        <v>257</v>
      </c>
      <c r="C1133" s="13" t="s">
        <v>1329</v>
      </c>
      <c r="D1133" s="9" t="s">
        <v>1347</v>
      </c>
      <c r="E1133" s="93" t="s">
        <v>2601</v>
      </c>
      <c r="F1133" s="13" t="s">
        <v>114</v>
      </c>
      <c r="G1133" s="9" t="s">
        <v>2602</v>
      </c>
      <c r="H1133" s="5" t="s">
        <v>2602</v>
      </c>
      <c r="I1133" s="9"/>
      <c r="J1133" s="9"/>
      <c r="K1133" s="9"/>
      <c r="L1133" s="17"/>
      <c r="M1133" s="9"/>
      <c r="N1133" s="9"/>
      <c r="O1133" s="9"/>
      <c r="P1133" s="9"/>
      <c r="Q1133" s="9"/>
      <c r="R1133" s="9"/>
      <c r="S1133" s="9"/>
      <c r="T1133" s="9"/>
      <c r="U1133" s="9"/>
      <c r="V1133" s="9"/>
      <c r="W1133" s="9"/>
      <c r="X1133" s="9"/>
      <c r="Y1133" s="9"/>
      <c r="Z1133" s="9"/>
    </row>
    <row r="1134">
      <c r="A1134" s="10">
        <v>1204.0</v>
      </c>
      <c r="B1134" s="13" t="s">
        <v>257</v>
      </c>
      <c r="C1134" s="13" t="s">
        <v>1329</v>
      </c>
      <c r="D1134" s="9" t="s">
        <v>1347</v>
      </c>
      <c r="E1134" s="93" t="s">
        <v>2603</v>
      </c>
      <c r="F1134" s="13" t="s">
        <v>114</v>
      </c>
      <c r="G1134" s="9" t="s">
        <v>2604</v>
      </c>
      <c r="H1134" s="5" t="s">
        <v>2604</v>
      </c>
      <c r="I1134" s="9"/>
      <c r="J1134" s="9"/>
      <c r="K1134" s="9"/>
      <c r="L1134" s="17"/>
      <c r="M1134" s="9"/>
      <c r="N1134" s="9"/>
      <c r="O1134" s="9"/>
      <c r="P1134" s="9"/>
      <c r="Q1134" s="9"/>
      <c r="R1134" s="9"/>
      <c r="S1134" s="9"/>
      <c r="T1134" s="9"/>
      <c r="U1134" s="9"/>
      <c r="V1134" s="9"/>
      <c r="W1134" s="9"/>
      <c r="X1134" s="9"/>
      <c r="Y1134" s="9"/>
      <c r="Z1134" s="9"/>
    </row>
    <row r="1135">
      <c r="A1135" s="10">
        <v>1205.0</v>
      </c>
      <c r="B1135" s="13" t="s">
        <v>257</v>
      </c>
      <c r="C1135" s="13" t="s">
        <v>1329</v>
      </c>
      <c r="D1135" s="9" t="s">
        <v>1363</v>
      </c>
      <c r="E1135" s="93" t="s">
        <v>2605</v>
      </c>
      <c r="F1135" s="13" t="s">
        <v>114</v>
      </c>
      <c r="G1135" s="9" t="s">
        <v>2606</v>
      </c>
      <c r="H1135" s="5" t="s">
        <v>2606</v>
      </c>
      <c r="I1135" s="9"/>
      <c r="J1135" s="9"/>
      <c r="K1135" s="9"/>
      <c r="L1135" s="17"/>
      <c r="M1135" s="9"/>
      <c r="N1135" s="9"/>
      <c r="O1135" s="9"/>
      <c r="P1135" s="9"/>
      <c r="Q1135" s="9"/>
      <c r="R1135" s="9"/>
      <c r="S1135" s="9"/>
      <c r="T1135" s="9"/>
      <c r="U1135" s="9"/>
      <c r="V1135" s="9"/>
      <c r="W1135" s="9"/>
      <c r="X1135" s="9"/>
      <c r="Y1135" s="9"/>
      <c r="Z1135" s="9"/>
    </row>
    <row r="1136">
      <c r="A1136" s="10">
        <v>1206.0</v>
      </c>
      <c r="B1136" s="13" t="s">
        <v>257</v>
      </c>
      <c r="C1136" s="13" t="s">
        <v>1329</v>
      </c>
      <c r="D1136" s="9" t="s">
        <v>1363</v>
      </c>
      <c r="E1136" s="93" t="s">
        <v>2607</v>
      </c>
      <c r="F1136" s="13" t="s">
        <v>114</v>
      </c>
      <c r="G1136" s="9" t="s">
        <v>2608</v>
      </c>
      <c r="H1136" s="5" t="s">
        <v>2608</v>
      </c>
      <c r="I1136" s="9"/>
      <c r="J1136" s="9"/>
      <c r="K1136" s="9"/>
      <c r="L1136" s="17"/>
      <c r="M1136" s="9"/>
      <c r="N1136" s="9"/>
      <c r="O1136" s="9"/>
      <c r="P1136" s="9"/>
      <c r="Q1136" s="9"/>
      <c r="R1136" s="9"/>
      <c r="S1136" s="9"/>
      <c r="T1136" s="9"/>
      <c r="U1136" s="9"/>
      <c r="V1136" s="9"/>
      <c r="W1136" s="9"/>
      <c r="X1136" s="9"/>
      <c r="Y1136" s="9"/>
      <c r="Z1136" s="9"/>
    </row>
    <row r="1137">
      <c r="A1137" s="10">
        <v>1207.0</v>
      </c>
      <c r="B1137" s="13" t="s">
        <v>257</v>
      </c>
      <c r="C1137" s="13" t="s">
        <v>1329</v>
      </c>
      <c r="D1137" s="9" t="s">
        <v>1363</v>
      </c>
      <c r="E1137" s="93" t="s">
        <v>2609</v>
      </c>
      <c r="F1137" s="13" t="s">
        <v>114</v>
      </c>
      <c r="G1137" s="9" t="s">
        <v>2610</v>
      </c>
      <c r="H1137" s="5" t="s">
        <v>2610</v>
      </c>
      <c r="I1137" s="9"/>
      <c r="J1137" s="9"/>
      <c r="K1137" s="9"/>
      <c r="L1137" s="17"/>
      <c r="M1137" s="9"/>
      <c r="N1137" s="9"/>
      <c r="O1137" s="9"/>
      <c r="P1137" s="9"/>
      <c r="Q1137" s="9"/>
      <c r="R1137" s="9"/>
      <c r="S1137" s="9"/>
      <c r="T1137" s="9"/>
      <c r="U1137" s="9"/>
      <c r="V1137" s="9"/>
      <c r="W1137" s="9"/>
      <c r="X1137" s="9"/>
      <c r="Y1137" s="9"/>
      <c r="Z1137" s="9"/>
    </row>
    <row r="1138">
      <c r="A1138" s="10">
        <v>1208.0</v>
      </c>
      <c r="B1138" s="13" t="s">
        <v>257</v>
      </c>
      <c r="C1138" s="13" t="s">
        <v>1329</v>
      </c>
      <c r="D1138" s="9" t="s">
        <v>1363</v>
      </c>
      <c r="E1138" s="93" t="s">
        <v>2611</v>
      </c>
      <c r="F1138" s="13" t="s">
        <v>114</v>
      </c>
      <c r="G1138" s="9" t="s">
        <v>2612</v>
      </c>
      <c r="H1138" s="5" t="s">
        <v>2612</v>
      </c>
      <c r="I1138" s="9"/>
      <c r="J1138" s="9"/>
      <c r="K1138" s="9"/>
      <c r="L1138" s="17"/>
      <c r="M1138" s="9"/>
      <c r="N1138" s="9"/>
      <c r="O1138" s="9"/>
      <c r="P1138" s="9"/>
      <c r="Q1138" s="9"/>
      <c r="R1138" s="9"/>
      <c r="S1138" s="9"/>
      <c r="T1138" s="9"/>
      <c r="U1138" s="9"/>
      <c r="V1138" s="9"/>
      <c r="W1138" s="9"/>
      <c r="X1138" s="9"/>
      <c r="Y1138" s="9"/>
      <c r="Z1138" s="9"/>
    </row>
    <row r="1139">
      <c r="A1139" s="10">
        <v>1209.0</v>
      </c>
      <c r="B1139" s="13" t="s">
        <v>257</v>
      </c>
      <c r="C1139" s="13" t="s">
        <v>1329</v>
      </c>
      <c r="D1139" s="9" t="s">
        <v>1363</v>
      </c>
      <c r="E1139" s="93" t="s">
        <v>2613</v>
      </c>
      <c r="F1139" s="13" t="s">
        <v>114</v>
      </c>
      <c r="G1139" s="9" t="s">
        <v>2614</v>
      </c>
      <c r="H1139" s="5" t="s">
        <v>2614</v>
      </c>
      <c r="I1139" s="9"/>
      <c r="J1139" s="9"/>
      <c r="K1139" s="9"/>
      <c r="L1139" s="17"/>
      <c r="M1139" s="9"/>
      <c r="N1139" s="9"/>
      <c r="O1139" s="9"/>
      <c r="P1139" s="9"/>
      <c r="Q1139" s="9"/>
      <c r="R1139" s="9"/>
      <c r="S1139" s="9"/>
      <c r="T1139" s="9"/>
      <c r="U1139" s="9"/>
      <c r="V1139" s="9"/>
      <c r="W1139" s="9"/>
      <c r="X1139" s="9"/>
      <c r="Y1139" s="9"/>
      <c r="Z1139" s="9"/>
    </row>
    <row r="1140">
      <c r="A1140" s="10">
        <v>1210.0</v>
      </c>
      <c r="B1140" s="13" t="s">
        <v>257</v>
      </c>
      <c r="C1140" s="13" t="s">
        <v>1329</v>
      </c>
      <c r="D1140" s="9" t="s">
        <v>1363</v>
      </c>
      <c r="E1140" s="93" t="s">
        <v>2615</v>
      </c>
      <c r="F1140" s="13" t="s">
        <v>114</v>
      </c>
      <c r="G1140" s="9" t="s">
        <v>2616</v>
      </c>
      <c r="H1140" s="5" t="s">
        <v>2616</v>
      </c>
      <c r="I1140" s="9"/>
      <c r="J1140" s="9"/>
      <c r="K1140" s="9"/>
      <c r="L1140" s="17"/>
      <c r="M1140" s="9"/>
      <c r="N1140" s="9"/>
      <c r="O1140" s="9"/>
      <c r="P1140" s="9"/>
      <c r="Q1140" s="9"/>
      <c r="R1140" s="9"/>
      <c r="S1140" s="9"/>
      <c r="T1140" s="9"/>
      <c r="U1140" s="9"/>
      <c r="V1140" s="9"/>
      <c r="W1140" s="9"/>
      <c r="X1140" s="9"/>
      <c r="Y1140" s="9"/>
      <c r="Z1140" s="9"/>
    </row>
    <row r="1141">
      <c r="A1141" s="10">
        <v>1211.0</v>
      </c>
      <c r="B1141" s="13" t="s">
        <v>257</v>
      </c>
      <c r="C1141" s="13" t="s">
        <v>1329</v>
      </c>
      <c r="D1141" s="9" t="s">
        <v>1363</v>
      </c>
      <c r="E1141" s="93" t="s">
        <v>2617</v>
      </c>
      <c r="F1141" s="13" t="s">
        <v>114</v>
      </c>
      <c r="G1141" s="9" t="s">
        <v>2618</v>
      </c>
      <c r="H1141" s="5" t="s">
        <v>2618</v>
      </c>
      <c r="I1141" s="9"/>
      <c r="J1141" s="9"/>
      <c r="K1141" s="9"/>
      <c r="L1141" s="17"/>
      <c r="M1141" s="9"/>
      <c r="N1141" s="9"/>
      <c r="O1141" s="9"/>
      <c r="P1141" s="9"/>
      <c r="Q1141" s="9"/>
      <c r="R1141" s="9"/>
      <c r="S1141" s="9"/>
      <c r="T1141" s="9"/>
      <c r="U1141" s="9"/>
      <c r="V1141" s="9"/>
      <c r="W1141" s="9"/>
      <c r="X1141" s="9"/>
      <c r="Y1141" s="9"/>
      <c r="Z1141" s="9"/>
    </row>
    <row r="1142">
      <c r="A1142" s="10">
        <v>1212.0</v>
      </c>
      <c r="B1142" s="13" t="s">
        <v>257</v>
      </c>
      <c r="C1142" s="13" t="s">
        <v>1324</v>
      </c>
      <c r="D1142" s="9" t="s">
        <v>1325</v>
      </c>
      <c r="E1142" s="93" t="s">
        <v>2619</v>
      </c>
      <c r="F1142" s="13" t="s">
        <v>114</v>
      </c>
      <c r="G1142" s="9" t="s">
        <v>2620</v>
      </c>
      <c r="H1142" s="5" t="s">
        <v>2620</v>
      </c>
      <c r="I1142" s="9"/>
      <c r="J1142" s="9"/>
      <c r="K1142" s="9"/>
      <c r="L1142" s="17"/>
      <c r="M1142" s="9"/>
      <c r="N1142" s="9"/>
      <c r="O1142" s="9"/>
      <c r="P1142" s="9"/>
      <c r="Q1142" s="9"/>
      <c r="R1142" s="9"/>
      <c r="S1142" s="9"/>
      <c r="T1142" s="9"/>
      <c r="U1142" s="9"/>
      <c r="V1142" s="9"/>
      <c r="W1142" s="9"/>
      <c r="X1142" s="9"/>
      <c r="Y1142" s="9"/>
      <c r="Z1142" s="9"/>
    </row>
    <row r="1143">
      <c r="A1143" s="10">
        <v>1213.0</v>
      </c>
      <c r="B1143" s="13" t="s">
        <v>257</v>
      </c>
      <c r="C1143" s="13" t="s">
        <v>1324</v>
      </c>
      <c r="D1143" s="9" t="s">
        <v>1325</v>
      </c>
      <c r="E1143" s="93" t="s">
        <v>2621</v>
      </c>
      <c r="F1143" s="13" t="s">
        <v>114</v>
      </c>
      <c r="G1143" s="9" t="s">
        <v>2622</v>
      </c>
      <c r="H1143" s="5" t="s">
        <v>2622</v>
      </c>
      <c r="I1143" s="9"/>
      <c r="J1143" s="9"/>
      <c r="K1143" s="9"/>
      <c r="L1143" s="17"/>
      <c r="M1143" s="9"/>
      <c r="N1143" s="9"/>
      <c r="O1143" s="9"/>
      <c r="P1143" s="9"/>
      <c r="Q1143" s="9"/>
      <c r="R1143" s="9"/>
      <c r="S1143" s="9"/>
      <c r="T1143" s="9"/>
      <c r="U1143" s="9"/>
      <c r="V1143" s="9"/>
      <c r="W1143" s="9"/>
      <c r="X1143" s="9"/>
      <c r="Y1143" s="9"/>
      <c r="Z1143" s="9"/>
    </row>
    <row r="1144">
      <c r="A1144" s="10">
        <v>1214.0</v>
      </c>
      <c r="B1144" s="13" t="s">
        <v>257</v>
      </c>
      <c r="C1144" s="13" t="s">
        <v>1324</v>
      </c>
      <c r="D1144" s="9" t="s">
        <v>1325</v>
      </c>
      <c r="E1144" s="93" t="s">
        <v>2623</v>
      </c>
      <c r="F1144" s="13" t="s">
        <v>114</v>
      </c>
      <c r="G1144" s="9" t="s">
        <v>2624</v>
      </c>
      <c r="H1144" s="5" t="s">
        <v>2624</v>
      </c>
      <c r="I1144" s="9"/>
      <c r="J1144" s="9"/>
      <c r="K1144" s="9"/>
      <c r="L1144" s="17"/>
      <c r="M1144" s="9"/>
      <c r="N1144" s="9"/>
      <c r="O1144" s="9"/>
      <c r="P1144" s="9"/>
      <c r="Q1144" s="9"/>
      <c r="R1144" s="9"/>
      <c r="S1144" s="9"/>
      <c r="T1144" s="9"/>
      <c r="U1144" s="9"/>
      <c r="V1144" s="9"/>
      <c r="W1144" s="9"/>
      <c r="X1144" s="9"/>
      <c r="Y1144" s="9"/>
      <c r="Z1144" s="9"/>
    </row>
    <row r="1145">
      <c r="A1145" s="10">
        <v>1215.0</v>
      </c>
      <c r="B1145" s="13" t="s">
        <v>257</v>
      </c>
      <c r="C1145" s="13" t="s">
        <v>1324</v>
      </c>
      <c r="D1145" s="9" t="s">
        <v>1326</v>
      </c>
      <c r="E1145" s="93" t="s">
        <v>2625</v>
      </c>
      <c r="F1145" s="13" t="s">
        <v>114</v>
      </c>
      <c r="G1145" s="9" t="s">
        <v>2626</v>
      </c>
      <c r="H1145" s="5" t="s">
        <v>2626</v>
      </c>
      <c r="I1145" s="9"/>
      <c r="J1145" s="9"/>
      <c r="K1145" s="9"/>
      <c r="L1145" s="17"/>
      <c r="M1145" s="9"/>
      <c r="N1145" s="9"/>
      <c r="O1145" s="9"/>
      <c r="P1145" s="9"/>
      <c r="Q1145" s="9"/>
      <c r="R1145" s="9"/>
      <c r="S1145" s="9"/>
      <c r="T1145" s="9"/>
      <c r="U1145" s="9"/>
      <c r="V1145" s="9"/>
      <c r="W1145" s="9"/>
      <c r="X1145" s="9"/>
      <c r="Y1145" s="9"/>
      <c r="Z1145" s="9"/>
    </row>
    <row r="1146">
      <c r="A1146" s="10">
        <v>1216.0</v>
      </c>
      <c r="B1146" s="13" t="s">
        <v>257</v>
      </c>
      <c r="C1146" s="13" t="s">
        <v>1324</v>
      </c>
      <c r="D1146" s="9" t="s">
        <v>1326</v>
      </c>
      <c r="E1146" s="93" t="s">
        <v>2627</v>
      </c>
      <c r="F1146" s="13" t="s">
        <v>114</v>
      </c>
      <c r="G1146" s="9" t="s">
        <v>2628</v>
      </c>
      <c r="H1146" s="5" t="s">
        <v>2628</v>
      </c>
      <c r="I1146" s="9"/>
      <c r="J1146" s="9"/>
      <c r="K1146" s="9"/>
      <c r="L1146" s="17"/>
      <c r="M1146" s="9"/>
      <c r="N1146" s="9"/>
      <c r="O1146" s="9"/>
      <c r="P1146" s="9"/>
      <c r="Q1146" s="9"/>
      <c r="R1146" s="9"/>
      <c r="S1146" s="9"/>
      <c r="T1146" s="9"/>
      <c r="U1146" s="9"/>
      <c r="V1146" s="9"/>
      <c r="W1146" s="9"/>
      <c r="X1146" s="9"/>
      <c r="Y1146" s="9"/>
      <c r="Z1146" s="9"/>
    </row>
    <row r="1147">
      <c r="A1147" s="10">
        <v>1217.0</v>
      </c>
      <c r="B1147" s="13" t="s">
        <v>257</v>
      </c>
      <c r="C1147" s="13" t="s">
        <v>1324</v>
      </c>
      <c r="D1147" s="9" t="s">
        <v>1326</v>
      </c>
      <c r="E1147" s="93" t="s">
        <v>2629</v>
      </c>
      <c r="F1147" s="13" t="s">
        <v>114</v>
      </c>
      <c r="G1147" s="9" t="s">
        <v>2630</v>
      </c>
      <c r="H1147" s="5" t="s">
        <v>2630</v>
      </c>
      <c r="I1147" s="9"/>
      <c r="J1147" s="9"/>
      <c r="K1147" s="9"/>
      <c r="L1147" s="17"/>
      <c r="M1147" s="9"/>
      <c r="N1147" s="9"/>
      <c r="O1147" s="9"/>
      <c r="P1147" s="9"/>
      <c r="Q1147" s="9"/>
      <c r="R1147" s="9"/>
      <c r="S1147" s="9"/>
      <c r="T1147" s="9"/>
      <c r="U1147" s="9"/>
      <c r="V1147" s="9"/>
      <c r="W1147" s="9"/>
      <c r="X1147" s="9"/>
      <c r="Y1147" s="9"/>
      <c r="Z1147" s="9"/>
    </row>
    <row r="1148">
      <c r="A1148" s="10">
        <v>1218.0</v>
      </c>
      <c r="B1148" s="13" t="s">
        <v>257</v>
      </c>
      <c r="C1148" s="13" t="s">
        <v>1324</v>
      </c>
      <c r="D1148" s="9" t="s">
        <v>1326</v>
      </c>
      <c r="E1148" s="93" t="s">
        <v>2631</v>
      </c>
      <c r="F1148" s="13" t="s">
        <v>114</v>
      </c>
      <c r="G1148" s="9" t="s">
        <v>2632</v>
      </c>
      <c r="H1148" s="5" t="s">
        <v>2632</v>
      </c>
      <c r="I1148" s="9"/>
      <c r="J1148" s="9"/>
      <c r="K1148" s="9"/>
      <c r="L1148" s="17"/>
      <c r="M1148" s="9"/>
      <c r="N1148" s="9"/>
      <c r="O1148" s="9"/>
      <c r="P1148" s="9"/>
      <c r="Q1148" s="9"/>
      <c r="R1148" s="9"/>
      <c r="S1148" s="9"/>
      <c r="T1148" s="9"/>
      <c r="U1148" s="9"/>
      <c r="V1148" s="9"/>
      <c r="W1148" s="9"/>
      <c r="X1148" s="9"/>
      <c r="Y1148" s="9"/>
      <c r="Z1148" s="9"/>
    </row>
    <row r="1149">
      <c r="A1149" s="10">
        <v>1219.0</v>
      </c>
      <c r="B1149" s="13" t="s">
        <v>257</v>
      </c>
      <c r="C1149" s="13" t="s">
        <v>1324</v>
      </c>
      <c r="D1149" s="9" t="s">
        <v>1326</v>
      </c>
      <c r="E1149" s="93" t="s">
        <v>2633</v>
      </c>
      <c r="F1149" s="13" t="s">
        <v>114</v>
      </c>
      <c r="G1149" s="9" t="s">
        <v>2634</v>
      </c>
      <c r="H1149" s="5" t="s">
        <v>2634</v>
      </c>
      <c r="I1149" s="9"/>
      <c r="J1149" s="9"/>
      <c r="K1149" s="9"/>
      <c r="L1149" s="17"/>
      <c r="M1149" s="9"/>
      <c r="N1149" s="9"/>
      <c r="O1149" s="9"/>
      <c r="P1149" s="9"/>
      <c r="Q1149" s="9"/>
      <c r="R1149" s="9"/>
      <c r="S1149" s="9"/>
      <c r="T1149" s="9"/>
      <c r="U1149" s="9"/>
      <c r="V1149" s="9"/>
      <c r="W1149" s="9"/>
      <c r="X1149" s="9"/>
      <c r="Y1149" s="9"/>
      <c r="Z1149" s="9"/>
    </row>
    <row r="1150">
      <c r="A1150" s="10">
        <v>1220.0</v>
      </c>
      <c r="B1150" s="13" t="s">
        <v>257</v>
      </c>
      <c r="C1150" s="13" t="s">
        <v>1324</v>
      </c>
      <c r="D1150" s="9" t="s">
        <v>1326</v>
      </c>
      <c r="E1150" s="93" t="s">
        <v>2635</v>
      </c>
      <c r="F1150" s="13" t="s">
        <v>114</v>
      </c>
      <c r="G1150" s="9" t="s">
        <v>2636</v>
      </c>
      <c r="H1150" s="5" t="s">
        <v>2636</v>
      </c>
      <c r="I1150" s="9"/>
      <c r="J1150" s="9"/>
      <c r="K1150" s="9"/>
      <c r="L1150" s="17"/>
      <c r="M1150" s="9"/>
      <c r="N1150" s="9"/>
      <c r="O1150" s="9"/>
      <c r="P1150" s="9"/>
      <c r="Q1150" s="9"/>
      <c r="R1150" s="9"/>
      <c r="S1150" s="9"/>
      <c r="T1150" s="9"/>
      <c r="U1150" s="9"/>
      <c r="V1150" s="9"/>
      <c r="W1150" s="9"/>
      <c r="X1150" s="9"/>
      <c r="Y1150" s="9"/>
      <c r="Z1150" s="9"/>
    </row>
    <row r="1151">
      <c r="A1151" s="10">
        <v>1221.0</v>
      </c>
      <c r="B1151" s="13" t="s">
        <v>257</v>
      </c>
      <c r="C1151" s="13" t="s">
        <v>1324</v>
      </c>
      <c r="D1151" s="9" t="s">
        <v>1326</v>
      </c>
      <c r="E1151" s="93" t="s">
        <v>2637</v>
      </c>
      <c r="F1151" s="13" t="s">
        <v>114</v>
      </c>
      <c r="G1151" s="9" t="s">
        <v>2638</v>
      </c>
      <c r="H1151" s="5" t="s">
        <v>2638</v>
      </c>
      <c r="I1151" s="9"/>
      <c r="J1151" s="9"/>
      <c r="K1151" s="9"/>
      <c r="L1151" s="17"/>
      <c r="M1151" s="9"/>
      <c r="N1151" s="9"/>
      <c r="O1151" s="9"/>
      <c r="P1151" s="9"/>
      <c r="Q1151" s="9"/>
      <c r="R1151" s="9"/>
      <c r="S1151" s="9"/>
      <c r="T1151" s="9"/>
      <c r="U1151" s="9"/>
      <c r="V1151" s="9"/>
      <c r="W1151" s="9"/>
      <c r="X1151" s="9"/>
      <c r="Y1151" s="9"/>
      <c r="Z1151" s="9"/>
    </row>
    <row r="1152">
      <c r="A1152" s="10">
        <v>1222.0</v>
      </c>
      <c r="B1152" s="13" t="s">
        <v>257</v>
      </c>
      <c r="C1152" s="13" t="s">
        <v>1324</v>
      </c>
      <c r="D1152" s="9" t="s">
        <v>1326</v>
      </c>
      <c r="E1152" s="93" t="s">
        <v>2639</v>
      </c>
      <c r="F1152" s="13" t="s">
        <v>114</v>
      </c>
      <c r="G1152" s="9" t="s">
        <v>2640</v>
      </c>
      <c r="H1152" s="5" t="s">
        <v>2640</v>
      </c>
      <c r="I1152" s="9"/>
      <c r="J1152" s="9"/>
      <c r="K1152" s="9"/>
      <c r="L1152" s="17"/>
      <c r="M1152" s="9"/>
      <c r="N1152" s="9"/>
      <c r="O1152" s="9"/>
      <c r="P1152" s="9"/>
      <c r="Q1152" s="9"/>
      <c r="R1152" s="9"/>
      <c r="S1152" s="9"/>
      <c r="T1152" s="9"/>
      <c r="U1152" s="9"/>
      <c r="V1152" s="9"/>
      <c r="W1152" s="9"/>
      <c r="X1152" s="9"/>
      <c r="Y1152" s="9"/>
      <c r="Z1152" s="9"/>
    </row>
    <row r="1153">
      <c r="A1153" s="10">
        <v>1223.0</v>
      </c>
      <c r="B1153" s="13" t="s">
        <v>257</v>
      </c>
      <c r="C1153" s="13" t="s">
        <v>1324</v>
      </c>
      <c r="D1153" s="9" t="s">
        <v>1327</v>
      </c>
      <c r="E1153" s="93" t="s">
        <v>2641</v>
      </c>
      <c r="F1153" s="13" t="s">
        <v>114</v>
      </c>
      <c r="G1153" s="9" t="s">
        <v>2642</v>
      </c>
      <c r="H1153" s="5" t="s">
        <v>2642</v>
      </c>
      <c r="I1153" s="9"/>
      <c r="J1153" s="9"/>
      <c r="K1153" s="9"/>
      <c r="L1153" s="17"/>
      <c r="M1153" s="9"/>
      <c r="N1153" s="9"/>
      <c r="O1153" s="9"/>
      <c r="P1153" s="9"/>
      <c r="Q1153" s="9"/>
      <c r="R1153" s="9"/>
      <c r="S1153" s="9"/>
      <c r="T1153" s="9"/>
      <c r="U1153" s="9"/>
      <c r="V1153" s="9"/>
      <c r="W1153" s="9"/>
      <c r="X1153" s="9"/>
      <c r="Y1153" s="9"/>
      <c r="Z1153" s="9"/>
    </row>
    <row r="1154">
      <c r="A1154" s="10">
        <v>1224.0</v>
      </c>
      <c r="B1154" s="13" t="s">
        <v>257</v>
      </c>
      <c r="C1154" s="13" t="s">
        <v>1324</v>
      </c>
      <c r="D1154" s="9" t="s">
        <v>1327</v>
      </c>
      <c r="E1154" s="93" t="s">
        <v>2643</v>
      </c>
      <c r="F1154" s="13" t="s">
        <v>114</v>
      </c>
      <c r="G1154" s="9" t="s">
        <v>2644</v>
      </c>
      <c r="H1154" s="5" t="s">
        <v>2644</v>
      </c>
      <c r="I1154" s="9"/>
      <c r="J1154" s="9"/>
      <c r="K1154" s="9"/>
      <c r="L1154" s="17"/>
      <c r="M1154" s="9"/>
      <c r="N1154" s="9"/>
      <c r="O1154" s="9"/>
      <c r="P1154" s="9"/>
      <c r="Q1154" s="9"/>
      <c r="R1154" s="9"/>
      <c r="S1154" s="9"/>
      <c r="T1154" s="9"/>
      <c r="U1154" s="9"/>
      <c r="V1154" s="9"/>
      <c r="W1154" s="9"/>
      <c r="X1154" s="9"/>
      <c r="Y1154" s="9"/>
      <c r="Z1154" s="9"/>
    </row>
    <row r="1155">
      <c r="A1155" s="10">
        <v>1225.0</v>
      </c>
      <c r="B1155" s="13" t="s">
        <v>257</v>
      </c>
      <c r="C1155" s="13" t="s">
        <v>1324</v>
      </c>
      <c r="D1155" s="9" t="s">
        <v>1327</v>
      </c>
      <c r="E1155" s="93" t="s">
        <v>2645</v>
      </c>
      <c r="F1155" s="13" t="s">
        <v>114</v>
      </c>
      <c r="G1155" s="9" t="s">
        <v>2646</v>
      </c>
      <c r="H1155" s="5" t="s">
        <v>2646</v>
      </c>
      <c r="I1155" s="9"/>
      <c r="J1155" s="9"/>
      <c r="K1155" s="9"/>
      <c r="L1155" s="17"/>
      <c r="M1155" s="9"/>
      <c r="N1155" s="9"/>
      <c r="O1155" s="9"/>
      <c r="P1155" s="9"/>
      <c r="Q1155" s="9"/>
      <c r="R1155" s="9"/>
      <c r="S1155" s="9"/>
      <c r="T1155" s="9"/>
      <c r="U1155" s="9"/>
      <c r="V1155" s="9"/>
      <c r="W1155" s="9"/>
      <c r="X1155" s="9"/>
      <c r="Y1155" s="9"/>
      <c r="Z1155" s="9"/>
    </row>
    <row r="1156">
      <c r="A1156" s="10">
        <v>1226.0</v>
      </c>
      <c r="B1156" s="13" t="s">
        <v>257</v>
      </c>
      <c r="C1156" s="13" t="s">
        <v>1324</v>
      </c>
      <c r="D1156" s="9" t="s">
        <v>1328</v>
      </c>
      <c r="E1156" s="93" t="s">
        <v>2647</v>
      </c>
      <c r="F1156" s="13" t="s">
        <v>114</v>
      </c>
      <c r="G1156" s="9" t="s">
        <v>2648</v>
      </c>
      <c r="H1156" s="5" t="s">
        <v>2648</v>
      </c>
      <c r="I1156" s="9"/>
      <c r="J1156" s="9"/>
      <c r="K1156" s="9"/>
      <c r="L1156" s="17"/>
      <c r="M1156" s="9"/>
      <c r="N1156" s="9"/>
      <c r="O1156" s="9"/>
      <c r="P1156" s="9"/>
      <c r="Q1156" s="9"/>
      <c r="R1156" s="9"/>
      <c r="S1156" s="9"/>
      <c r="T1156" s="9"/>
      <c r="U1156" s="9"/>
      <c r="V1156" s="9"/>
      <c r="W1156" s="9"/>
      <c r="X1156" s="9"/>
      <c r="Y1156" s="9"/>
      <c r="Z1156" s="9"/>
    </row>
    <row r="1157">
      <c r="A1157" s="10">
        <v>1227.0</v>
      </c>
      <c r="B1157" s="13" t="s">
        <v>257</v>
      </c>
      <c r="C1157" s="13" t="s">
        <v>1324</v>
      </c>
      <c r="D1157" s="9" t="s">
        <v>1328</v>
      </c>
      <c r="E1157" s="93" t="s">
        <v>2649</v>
      </c>
      <c r="F1157" s="13" t="s">
        <v>114</v>
      </c>
      <c r="G1157" s="9" t="s">
        <v>2650</v>
      </c>
      <c r="H1157" s="5" t="s">
        <v>2650</v>
      </c>
      <c r="I1157" s="9"/>
      <c r="J1157" s="9"/>
      <c r="K1157" s="9"/>
      <c r="L1157" s="17"/>
      <c r="M1157" s="9"/>
      <c r="N1157" s="9"/>
      <c r="O1157" s="9"/>
      <c r="P1157" s="9"/>
      <c r="Q1157" s="9"/>
      <c r="R1157" s="9"/>
      <c r="S1157" s="9"/>
      <c r="T1157" s="9"/>
      <c r="U1157" s="9"/>
      <c r="V1157" s="9"/>
      <c r="W1157" s="9"/>
      <c r="X1157" s="9"/>
      <c r="Y1157" s="9"/>
      <c r="Z1157" s="9"/>
    </row>
    <row r="1158">
      <c r="A1158" s="10">
        <v>1228.0</v>
      </c>
      <c r="B1158" s="13" t="s">
        <v>257</v>
      </c>
      <c r="C1158" s="13" t="s">
        <v>1245</v>
      </c>
      <c r="D1158" s="9" t="s">
        <v>1246</v>
      </c>
      <c r="E1158" s="93" t="s">
        <v>2651</v>
      </c>
      <c r="F1158" s="13" t="s">
        <v>114</v>
      </c>
      <c r="G1158" s="9" t="s">
        <v>2652</v>
      </c>
      <c r="H1158" s="5" t="s">
        <v>2652</v>
      </c>
      <c r="I1158" s="9"/>
      <c r="J1158" s="9"/>
      <c r="K1158" s="9"/>
      <c r="L1158" s="17"/>
      <c r="M1158" s="9"/>
      <c r="N1158" s="9"/>
      <c r="O1158" s="9"/>
      <c r="P1158" s="9"/>
      <c r="Q1158" s="9"/>
      <c r="R1158" s="9"/>
      <c r="S1158" s="9"/>
      <c r="T1158" s="9"/>
      <c r="U1158" s="9"/>
      <c r="V1158" s="9"/>
      <c r="W1158" s="9"/>
      <c r="X1158" s="9"/>
      <c r="Y1158" s="9"/>
      <c r="Z1158" s="9"/>
    </row>
    <row r="1159">
      <c r="A1159" s="10">
        <v>1229.0</v>
      </c>
      <c r="B1159" s="13" t="s">
        <v>257</v>
      </c>
      <c r="C1159" s="13" t="s">
        <v>1245</v>
      </c>
      <c r="D1159" s="9" t="s">
        <v>1246</v>
      </c>
      <c r="E1159" s="93" t="s">
        <v>2653</v>
      </c>
      <c r="F1159" s="13" t="s">
        <v>114</v>
      </c>
      <c r="G1159" s="9" t="s">
        <v>2654</v>
      </c>
      <c r="H1159" s="5" t="s">
        <v>2654</v>
      </c>
      <c r="I1159" s="9"/>
      <c r="J1159" s="9"/>
      <c r="K1159" s="9"/>
      <c r="L1159" s="17"/>
      <c r="M1159" s="9"/>
      <c r="N1159" s="9"/>
      <c r="O1159" s="9"/>
      <c r="P1159" s="9"/>
      <c r="Q1159" s="9"/>
      <c r="R1159" s="9"/>
      <c r="S1159" s="9"/>
      <c r="T1159" s="9"/>
      <c r="U1159" s="9"/>
      <c r="V1159" s="9"/>
      <c r="W1159" s="9"/>
      <c r="X1159" s="9"/>
      <c r="Y1159" s="9"/>
      <c r="Z1159" s="9"/>
    </row>
    <row r="1160">
      <c r="A1160" s="10">
        <v>1230.0</v>
      </c>
      <c r="B1160" s="13" t="s">
        <v>257</v>
      </c>
      <c r="C1160" s="13" t="s">
        <v>1245</v>
      </c>
      <c r="D1160" s="9" t="s">
        <v>1246</v>
      </c>
      <c r="E1160" s="93" t="s">
        <v>2655</v>
      </c>
      <c r="F1160" s="13" t="s">
        <v>114</v>
      </c>
      <c r="G1160" s="9" t="s">
        <v>2656</v>
      </c>
      <c r="H1160" s="5" t="s">
        <v>2656</v>
      </c>
      <c r="I1160" s="9"/>
      <c r="J1160" s="9"/>
      <c r="K1160" s="9"/>
      <c r="L1160" s="17"/>
      <c r="M1160" s="9"/>
      <c r="N1160" s="9"/>
      <c r="O1160" s="9"/>
      <c r="P1160" s="9"/>
      <c r="Q1160" s="9"/>
      <c r="R1160" s="9"/>
      <c r="S1160" s="9"/>
      <c r="T1160" s="9"/>
      <c r="U1160" s="9"/>
      <c r="V1160" s="9"/>
      <c r="W1160" s="9"/>
      <c r="X1160" s="9"/>
      <c r="Y1160" s="9"/>
      <c r="Z1160" s="9"/>
    </row>
    <row r="1161">
      <c r="A1161" s="10">
        <v>1231.0</v>
      </c>
      <c r="B1161" s="13" t="s">
        <v>257</v>
      </c>
      <c r="C1161" s="13" t="s">
        <v>1245</v>
      </c>
      <c r="D1161" s="9" t="s">
        <v>1246</v>
      </c>
      <c r="E1161" s="93" t="s">
        <v>2657</v>
      </c>
      <c r="F1161" s="13" t="s">
        <v>114</v>
      </c>
      <c r="G1161" s="9" t="s">
        <v>2658</v>
      </c>
      <c r="H1161" s="5" t="s">
        <v>2658</v>
      </c>
      <c r="I1161" s="9"/>
      <c r="J1161" s="9"/>
      <c r="K1161" s="9"/>
      <c r="L1161" s="17"/>
      <c r="M1161" s="9"/>
      <c r="N1161" s="9"/>
      <c r="O1161" s="9"/>
      <c r="P1161" s="9"/>
      <c r="Q1161" s="9"/>
      <c r="R1161" s="9"/>
      <c r="S1161" s="9"/>
      <c r="T1161" s="9"/>
      <c r="U1161" s="9"/>
      <c r="V1161" s="9"/>
      <c r="W1161" s="9"/>
      <c r="X1161" s="9"/>
      <c r="Y1161" s="9"/>
      <c r="Z1161" s="9"/>
    </row>
    <row r="1162">
      <c r="A1162" s="10">
        <v>1232.0</v>
      </c>
      <c r="B1162" s="13" t="s">
        <v>257</v>
      </c>
      <c r="C1162" s="13" t="s">
        <v>1245</v>
      </c>
      <c r="D1162" s="9" t="s">
        <v>1259</v>
      </c>
      <c r="E1162" s="93" t="s">
        <v>2659</v>
      </c>
      <c r="F1162" s="13" t="s">
        <v>114</v>
      </c>
      <c r="G1162" s="9" t="s">
        <v>2660</v>
      </c>
      <c r="H1162" s="5" t="s">
        <v>2660</v>
      </c>
      <c r="I1162" s="9"/>
      <c r="J1162" s="9"/>
      <c r="K1162" s="9"/>
      <c r="L1162" s="17"/>
      <c r="M1162" s="9"/>
      <c r="N1162" s="9"/>
      <c r="O1162" s="9"/>
      <c r="P1162" s="9"/>
      <c r="Q1162" s="9"/>
      <c r="R1162" s="9"/>
      <c r="S1162" s="9"/>
      <c r="T1162" s="9"/>
      <c r="U1162" s="9"/>
      <c r="V1162" s="9"/>
      <c r="W1162" s="9"/>
      <c r="X1162" s="9"/>
      <c r="Y1162" s="9"/>
      <c r="Z1162" s="9"/>
    </row>
    <row r="1163">
      <c r="A1163" s="10">
        <v>1233.0</v>
      </c>
      <c r="B1163" s="13" t="s">
        <v>257</v>
      </c>
      <c r="C1163" s="13" t="s">
        <v>1245</v>
      </c>
      <c r="D1163" s="9" t="s">
        <v>1259</v>
      </c>
      <c r="E1163" s="93" t="s">
        <v>2661</v>
      </c>
      <c r="F1163" s="13" t="s">
        <v>114</v>
      </c>
      <c r="G1163" s="9" t="s">
        <v>2662</v>
      </c>
      <c r="H1163" s="5" t="s">
        <v>2662</v>
      </c>
      <c r="I1163" s="9"/>
      <c r="J1163" s="9"/>
      <c r="K1163" s="9"/>
      <c r="L1163" s="17"/>
      <c r="M1163" s="9"/>
      <c r="N1163" s="9"/>
      <c r="O1163" s="9"/>
      <c r="P1163" s="9"/>
      <c r="Q1163" s="9"/>
      <c r="R1163" s="9"/>
      <c r="S1163" s="9"/>
      <c r="T1163" s="9"/>
      <c r="U1163" s="9"/>
      <c r="V1163" s="9"/>
      <c r="W1163" s="9"/>
      <c r="X1163" s="9"/>
      <c r="Y1163" s="9"/>
      <c r="Z1163" s="9"/>
    </row>
    <row r="1164">
      <c r="A1164" s="10">
        <v>1234.0</v>
      </c>
      <c r="B1164" s="13" t="s">
        <v>257</v>
      </c>
      <c r="C1164" s="13" t="s">
        <v>1245</v>
      </c>
      <c r="D1164" s="9" t="s">
        <v>1263</v>
      </c>
      <c r="E1164" s="93" t="s">
        <v>2663</v>
      </c>
      <c r="F1164" s="13" t="s">
        <v>114</v>
      </c>
      <c r="G1164" s="9" t="s">
        <v>2664</v>
      </c>
      <c r="H1164" s="5" t="s">
        <v>2664</v>
      </c>
      <c r="I1164" s="9"/>
      <c r="J1164" s="9"/>
      <c r="K1164" s="9"/>
      <c r="L1164" s="17"/>
      <c r="M1164" s="9"/>
      <c r="N1164" s="9"/>
      <c r="O1164" s="9"/>
      <c r="P1164" s="9"/>
      <c r="Q1164" s="9"/>
      <c r="R1164" s="9"/>
      <c r="S1164" s="9"/>
      <c r="T1164" s="9"/>
      <c r="U1164" s="9"/>
      <c r="V1164" s="9"/>
      <c r="W1164" s="9"/>
      <c r="X1164" s="9"/>
      <c r="Y1164" s="9"/>
      <c r="Z1164" s="9"/>
    </row>
    <row r="1165">
      <c r="A1165" s="10">
        <v>1235.0</v>
      </c>
      <c r="B1165" s="13" t="s">
        <v>257</v>
      </c>
      <c r="C1165" s="13" t="s">
        <v>1245</v>
      </c>
      <c r="D1165" s="9" t="s">
        <v>1263</v>
      </c>
      <c r="E1165" s="93" t="s">
        <v>2665</v>
      </c>
      <c r="F1165" s="13" t="s">
        <v>114</v>
      </c>
      <c r="G1165" s="9" t="s">
        <v>2666</v>
      </c>
      <c r="H1165" s="5" t="s">
        <v>2666</v>
      </c>
      <c r="I1165" s="9"/>
      <c r="J1165" s="9"/>
      <c r="K1165" s="9"/>
      <c r="L1165" s="17"/>
      <c r="M1165" s="9"/>
      <c r="N1165" s="9"/>
      <c r="O1165" s="9"/>
      <c r="P1165" s="9"/>
      <c r="Q1165" s="9"/>
      <c r="R1165" s="9"/>
      <c r="S1165" s="9"/>
      <c r="T1165" s="9"/>
      <c r="U1165" s="9"/>
      <c r="V1165" s="9"/>
      <c r="W1165" s="9"/>
      <c r="X1165" s="9"/>
      <c r="Y1165" s="9"/>
      <c r="Z1165" s="9"/>
    </row>
    <row r="1166">
      <c r="A1166" s="10">
        <v>1236.0</v>
      </c>
      <c r="B1166" s="13" t="s">
        <v>257</v>
      </c>
      <c r="C1166" s="13" t="s">
        <v>1245</v>
      </c>
      <c r="D1166" s="9" t="s">
        <v>1263</v>
      </c>
      <c r="E1166" s="93" t="s">
        <v>2667</v>
      </c>
      <c r="F1166" s="13" t="s">
        <v>114</v>
      </c>
      <c r="G1166" s="9" t="s">
        <v>2668</v>
      </c>
      <c r="H1166" s="5" t="s">
        <v>2668</v>
      </c>
      <c r="I1166" s="9"/>
      <c r="J1166" s="9"/>
      <c r="K1166" s="9"/>
      <c r="L1166" s="17"/>
      <c r="M1166" s="9"/>
      <c r="N1166" s="9"/>
      <c r="O1166" s="9"/>
      <c r="P1166" s="9"/>
      <c r="Q1166" s="9"/>
      <c r="R1166" s="9"/>
      <c r="S1166" s="9"/>
      <c r="T1166" s="9"/>
      <c r="U1166" s="9"/>
      <c r="V1166" s="9"/>
      <c r="W1166" s="9"/>
      <c r="X1166" s="9"/>
      <c r="Y1166" s="9"/>
      <c r="Z1166" s="9"/>
    </row>
    <row r="1167">
      <c r="A1167" s="10">
        <v>1237.0</v>
      </c>
      <c r="B1167" s="13" t="s">
        <v>257</v>
      </c>
      <c r="C1167" s="13" t="s">
        <v>1245</v>
      </c>
      <c r="D1167" s="9" t="s">
        <v>1263</v>
      </c>
      <c r="E1167" s="93" t="s">
        <v>2669</v>
      </c>
      <c r="F1167" s="13" t="s">
        <v>114</v>
      </c>
      <c r="G1167" s="9" t="s">
        <v>2670</v>
      </c>
      <c r="H1167" s="5" t="s">
        <v>2670</v>
      </c>
      <c r="I1167" s="9"/>
      <c r="J1167" s="9"/>
      <c r="K1167" s="9"/>
      <c r="L1167" s="17"/>
      <c r="M1167" s="9"/>
      <c r="N1167" s="9"/>
      <c r="O1167" s="9"/>
      <c r="P1167" s="9"/>
      <c r="Q1167" s="9"/>
      <c r="R1167" s="9"/>
      <c r="S1167" s="9"/>
      <c r="T1167" s="9"/>
      <c r="U1167" s="9"/>
      <c r="V1167" s="9"/>
      <c r="W1167" s="9"/>
      <c r="X1167" s="9"/>
      <c r="Y1167" s="9"/>
      <c r="Z1167" s="9"/>
    </row>
    <row r="1168">
      <c r="A1168" s="10">
        <v>1238.0</v>
      </c>
      <c r="B1168" s="13" t="s">
        <v>257</v>
      </c>
      <c r="C1168" s="13" t="s">
        <v>1245</v>
      </c>
      <c r="D1168" s="9" t="s">
        <v>1264</v>
      </c>
      <c r="E1168" s="93" t="s">
        <v>2671</v>
      </c>
      <c r="F1168" s="13" t="s">
        <v>114</v>
      </c>
      <c r="G1168" s="9" t="s">
        <v>2672</v>
      </c>
      <c r="H1168" s="5" t="s">
        <v>2672</v>
      </c>
      <c r="I1168" s="9"/>
      <c r="J1168" s="9"/>
      <c r="K1168" s="9"/>
      <c r="L1168" s="17"/>
      <c r="M1168" s="9"/>
      <c r="N1168" s="9"/>
      <c r="O1168" s="9"/>
      <c r="P1168" s="9"/>
      <c r="Q1168" s="9"/>
      <c r="R1168" s="9"/>
      <c r="S1168" s="9"/>
      <c r="T1168" s="9"/>
      <c r="U1168" s="9"/>
      <c r="V1168" s="9"/>
      <c r="W1168" s="9"/>
      <c r="X1168" s="9"/>
      <c r="Y1168" s="9"/>
      <c r="Z1168" s="9"/>
    </row>
    <row r="1169">
      <c r="A1169" s="10">
        <v>1239.0</v>
      </c>
      <c r="B1169" s="13" t="s">
        <v>257</v>
      </c>
      <c r="C1169" s="13" t="s">
        <v>1245</v>
      </c>
      <c r="D1169" s="9" t="s">
        <v>1264</v>
      </c>
      <c r="E1169" s="93" t="s">
        <v>2673</v>
      </c>
      <c r="F1169" s="13" t="s">
        <v>114</v>
      </c>
      <c r="G1169" s="9" t="s">
        <v>2674</v>
      </c>
      <c r="H1169" s="5" t="s">
        <v>2674</v>
      </c>
      <c r="I1169" s="9"/>
      <c r="J1169" s="9"/>
      <c r="K1169" s="9"/>
      <c r="L1169" s="17"/>
      <c r="M1169" s="9"/>
      <c r="N1169" s="9"/>
      <c r="O1169" s="9"/>
      <c r="P1169" s="9"/>
      <c r="Q1169" s="9"/>
      <c r="R1169" s="9"/>
      <c r="S1169" s="9"/>
      <c r="T1169" s="9"/>
      <c r="U1169" s="9"/>
      <c r="V1169" s="9"/>
      <c r="W1169" s="9"/>
      <c r="X1169" s="9"/>
      <c r="Y1169" s="9"/>
      <c r="Z1169" s="9"/>
    </row>
    <row r="1170">
      <c r="A1170" s="10">
        <v>1240.0</v>
      </c>
      <c r="B1170" s="13" t="s">
        <v>257</v>
      </c>
      <c r="C1170" s="13" t="s">
        <v>1245</v>
      </c>
      <c r="D1170" s="9" t="s">
        <v>1264</v>
      </c>
      <c r="E1170" s="93" t="s">
        <v>2675</v>
      </c>
      <c r="F1170" s="13" t="s">
        <v>114</v>
      </c>
      <c r="G1170" s="9" t="s">
        <v>2676</v>
      </c>
      <c r="H1170" s="5" t="s">
        <v>2676</v>
      </c>
      <c r="I1170" s="9"/>
      <c r="J1170" s="9"/>
      <c r="K1170" s="9"/>
      <c r="L1170" s="17"/>
      <c r="M1170" s="9"/>
      <c r="N1170" s="9"/>
      <c r="O1170" s="9"/>
      <c r="P1170" s="9"/>
      <c r="Q1170" s="9"/>
      <c r="R1170" s="9"/>
      <c r="S1170" s="9"/>
      <c r="T1170" s="9"/>
      <c r="U1170" s="9"/>
      <c r="V1170" s="9"/>
      <c r="W1170" s="9"/>
      <c r="X1170" s="9"/>
      <c r="Y1170" s="9"/>
      <c r="Z1170" s="9"/>
    </row>
    <row r="1171">
      <c r="A1171" s="10">
        <v>1241.0</v>
      </c>
      <c r="B1171" s="13" t="s">
        <v>125</v>
      </c>
      <c r="C1171" s="10" t="s">
        <v>276</v>
      </c>
      <c r="D1171" s="9" t="s">
        <v>1223</v>
      </c>
      <c r="E1171" s="93" t="s">
        <v>2677</v>
      </c>
      <c r="F1171" s="13" t="s">
        <v>114</v>
      </c>
      <c r="G1171" s="9" t="s">
        <v>2678</v>
      </c>
      <c r="H1171" s="5" t="s">
        <v>2678</v>
      </c>
      <c r="I1171" s="9"/>
      <c r="J1171" s="9"/>
      <c r="K1171" s="9"/>
      <c r="L1171" s="17"/>
      <c r="M1171" s="9"/>
      <c r="N1171" s="9"/>
      <c r="O1171" s="9"/>
      <c r="P1171" s="9"/>
      <c r="Q1171" s="9"/>
      <c r="R1171" s="9"/>
      <c r="S1171" s="9"/>
      <c r="T1171" s="9"/>
      <c r="U1171" s="9"/>
      <c r="V1171" s="9"/>
      <c r="W1171" s="9"/>
      <c r="X1171" s="9"/>
      <c r="Y1171" s="9"/>
      <c r="Z1171" s="9"/>
    </row>
    <row r="1172">
      <c r="A1172" s="10">
        <v>1242.0</v>
      </c>
      <c r="B1172" s="13" t="s">
        <v>125</v>
      </c>
      <c r="C1172" s="10" t="s">
        <v>276</v>
      </c>
      <c r="D1172" s="9" t="s">
        <v>1223</v>
      </c>
      <c r="E1172" s="93" t="s">
        <v>2679</v>
      </c>
      <c r="F1172" s="13" t="s">
        <v>114</v>
      </c>
      <c r="G1172" s="9" t="s">
        <v>2680</v>
      </c>
      <c r="H1172" s="5" t="s">
        <v>2680</v>
      </c>
      <c r="I1172" s="9"/>
      <c r="J1172" s="9"/>
      <c r="K1172" s="9"/>
      <c r="L1172" s="17"/>
      <c r="M1172" s="9"/>
      <c r="N1172" s="9"/>
      <c r="O1172" s="9"/>
      <c r="P1172" s="9"/>
      <c r="Q1172" s="9"/>
      <c r="R1172" s="9"/>
      <c r="S1172" s="9"/>
      <c r="T1172" s="9"/>
      <c r="U1172" s="9"/>
      <c r="V1172" s="9"/>
      <c r="W1172" s="9"/>
      <c r="X1172" s="9"/>
      <c r="Y1172" s="9"/>
      <c r="Z1172" s="9"/>
    </row>
    <row r="1173">
      <c r="A1173" s="10">
        <v>1243.0</v>
      </c>
      <c r="B1173" s="13" t="s">
        <v>125</v>
      </c>
      <c r="C1173" s="10" t="s">
        <v>276</v>
      </c>
      <c r="D1173" s="9" t="s">
        <v>1223</v>
      </c>
      <c r="E1173" s="93" t="s">
        <v>2681</v>
      </c>
      <c r="F1173" s="13" t="s">
        <v>114</v>
      </c>
      <c r="G1173" s="9" t="s">
        <v>2682</v>
      </c>
      <c r="H1173" s="5" t="s">
        <v>2682</v>
      </c>
      <c r="I1173" s="9"/>
      <c r="J1173" s="9"/>
      <c r="K1173" s="9"/>
      <c r="L1173" s="17"/>
      <c r="M1173" s="9"/>
      <c r="N1173" s="9"/>
      <c r="O1173" s="9"/>
      <c r="P1173" s="9"/>
      <c r="Q1173" s="9"/>
      <c r="R1173" s="9"/>
      <c r="S1173" s="9"/>
      <c r="T1173" s="9"/>
      <c r="U1173" s="9"/>
      <c r="V1173" s="9"/>
      <c r="W1173" s="9"/>
      <c r="X1173" s="9"/>
      <c r="Y1173" s="9"/>
      <c r="Z1173" s="9"/>
    </row>
    <row r="1174">
      <c r="A1174" s="10">
        <v>1244.0</v>
      </c>
      <c r="B1174" s="13" t="s">
        <v>125</v>
      </c>
      <c r="C1174" s="10" t="s">
        <v>276</v>
      </c>
      <c r="D1174" s="9" t="s">
        <v>1223</v>
      </c>
      <c r="E1174" s="93" t="s">
        <v>2683</v>
      </c>
      <c r="F1174" s="13" t="s">
        <v>114</v>
      </c>
      <c r="G1174" s="9" t="s">
        <v>2684</v>
      </c>
      <c r="H1174" s="5" t="s">
        <v>2684</v>
      </c>
      <c r="I1174" s="9"/>
      <c r="J1174" s="9"/>
      <c r="K1174" s="9"/>
      <c r="L1174" s="17"/>
      <c r="M1174" s="9"/>
      <c r="N1174" s="9"/>
      <c r="O1174" s="9"/>
      <c r="P1174" s="9"/>
      <c r="Q1174" s="9"/>
      <c r="R1174" s="9"/>
      <c r="S1174" s="9"/>
      <c r="T1174" s="9"/>
      <c r="U1174" s="9"/>
      <c r="V1174" s="9"/>
      <c r="W1174" s="9"/>
      <c r="X1174" s="9"/>
      <c r="Y1174" s="9"/>
      <c r="Z1174" s="9"/>
    </row>
    <row r="1175">
      <c r="A1175" s="10">
        <v>1245.0</v>
      </c>
      <c r="B1175" s="13" t="s">
        <v>125</v>
      </c>
      <c r="C1175" s="10" t="s">
        <v>276</v>
      </c>
      <c r="D1175" s="9" t="s">
        <v>1223</v>
      </c>
      <c r="E1175" s="93" t="s">
        <v>2685</v>
      </c>
      <c r="F1175" s="13" t="s">
        <v>114</v>
      </c>
      <c r="G1175" s="9" t="s">
        <v>2686</v>
      </c>
      <c r="H1175" s="5" t="s">
        <v>2686</v>
      </c>
      <c r="I1175" s="9"/>
      <c r="J1175" s="9"/>
      <c r="K1175" s="9"/>
      <c r="L1175" s="17"/>
      <c r="M1175" s="9"/>
      <c r="N1175" s="9"/>
      <c r="O1175" s="9"/>
      <c r="P1175" s="9"/>
      <c r="Q1175" s="9"/>
      <c r="R1175" s="9"/>
      <c r="S1175" s="9"/>
      <c r="T1175" s="9"/>
      <c r="U1175" s="9"/>
      <c r="V1175" s="9"/>
      <c r="W1175" s="9"/>
      <c r="X1175" s="9"/>
      <c r="Y1175" s="9"/>
      <c r="Z1175" s="9"/>
    </row>
    <row r="1176">
      <c r="A1176" s="10">
        <v>1246.0</v>
      </c>
      <c r="B1176" s="13" t="s">
        <v>125</v>
      </c>
      <c r="C1176" s="10" t="s">
        <v>276</v>
      </c>
      <c r="D1176" s="9" t="s">
        <v>1223</v>
      </c>
      <c r="E1176" s="93" t="s">
        <v>2687</v>
      </c>
      <c r="F1176" s="13" t="s">
        <v>114</v>
      </c>
      <c r="G1176" s="9" t="s">
        <v>2688</v>
      </c>
      <c r="H1176" s="5" t="s">
        <v>2688</v>
      </c>
      <c r="I1176" s="9"/>
      <c r="J1176" s="9"/>
      <c r="K1176" s="9"/>
      <c r="L1176" s="17"/>
      <c r="M1176" s="9"/>
      <c r="N1176" s="9"/>
      <c r="O1176" s="9"/>
      <c r="P1176" s="9"/>
      <c r="Q1176" s="9"/>
      <c r="R1176" s="9"/>
      <c r="S1176" s="9"/>
      <c r="T1176" s="9"/>
      <c r="U1176" s="9"/>
      <c r="V1176" s="9"/>
      <c r="W1176" s="9"/>
      <c r="X1176" s="9"/>
      <c r="Y1176" s="9"/>
      <c r="Z1176" s="9"/>
    </row>
    <row r="1177">
      <c r="A1177" s="10">
        <v>1247.0</v>
      </c>
      <c r="B1177" s="13" t="s">
        <v>125</v>
      </c>
      <c r="C1177" s="10" t="s">
        <v>276</v>
      </c>
      <c r="D1177" s="9" t="s">
        <v>1238</v>
      </c>
      <c r="E1177" s="93" t="s">
        <v>2689</v>
      </c>
      <c r="F1177" s="13" t="s">
        <v>114</v>
      </c>
      <c r="G1177" s="9" t="s">
        <v>2690</v>
      </c>
      <c r="H1177" s="5" t="s">
        <v>2690</v>
      </c>
      <c r="I1177" s="9"/>
      <c r="J1177" s="9"/>
      <c r="K1177" s="9"/>
      <c r="L1177" s="17"/>
      <c r="M1177" s="9"/>
      <c r="N1177" s="9"/>
      <c r="O1177" s="9"/>
      <c r="P1177" s="9"/>
      <c r="Q1177" s="9"/>
      <c r="R1177" s="9"/>
      <c r="S1177" s="9"/>
      <c r="T1177" s="9"/>
      <c r="U1177" s="9"/>
      <c r="V1177" s="9"/>
      <c r="W1177" s="9"/>
      <c r="X1177" s="9"/>
      <c r="Y1177" s="9"/>
      <c r="Z1177" s="9"/>
    </row>
    <row r="1178">
      <c r="A1178" s="10">
        <v>1248.0</v>
      </c>
      <c r="B1178" s="13" t="s">
        <v>125</v>
      </c>
      <c r="C1178" s="10" t="s">
        <v>276</v>
      </c>
      <c r="D1178" s="9" t="s">
        <v>1238</v>
      </c>
      <c r="E1178" s="93" t="s">
        <v>2691</v>
      </c>
      <c r="F1178" s="13" t="s">
        <v>114</v>
      </c>
      <c r="G1178" s="9" t="s">
        <v>2692</v>
      </c>
      <c r="H1178" s="5" t="s">
        <v>2692</v>
      </c>
      <c r="I1178" s="9"/>
      <c r="J1178" s="9"/>
      <c r="K1178" s="9"/>
      <c r="L1178" s="17"/>
      <c r="M1178" s="9"/>
      <c r="N1178" s="9"/>
      <c r="O1178" s="9"/>
      <c r="P1178" s="9"/>
      <c r="Q1178" s="9"/>
      <c r="R1178" s="9"/>
      <c r="S1178" s="9"/>
      <c r="T1178" s="9"/>
      <c r="U1178" s="9"/>
      <c r="V1178" s="9"/>
      <c r="W1178" s="9"/>
      <c r="X1178" s="9"/>
      <c r="Y1178" s="9"/>
      <c r="Z1178" s="9"/>
    </row>
    <row r="1179">
      <c r="A1179" s="10">
        <v>1249.0</v>
      </c>
      <c r="B1179" s="13" t="s">
        <v>125</v>
      </c>
      <c r="C1179" s="10" t="s">
        <v>276</v>
      </c>
      <c r="D1179" s="9" t="s">
        <v>1238</v>
      </c>
      <c r="E1179" s="93" t="s">
        <v>2693</v>
      </c>
      <c r="F1179" s="13" t="s">
        <v>114</v>
      </c>
      <c r="G1179" s="9" t="s">
        <v>2694</v>
      </c>
      <c r="H1179" s="5" t="s">
        <v>2694</v>
      </c>
      <c r="I1179" s="9"/>
      <c r="J1179" s="9"/>
      <c r="K1179" s="9"/>
      <c r="L1179" s="17"/>
      <c r="M1179" s="9"/>
      <c r="N1179" s="9"/>
      <c r="O1179" s="9"/>
      <c r="P1179" s="9"/>
      <c r="Q1179" s="9"/>
      <c r="R1179" s="9"/>
      <c r="S1179" s="9"/>
      <c r="T1179" s="9"/>
      <c r="U1179" s="9"/>
      <c r="V1179" s="9"/>
      <c r="W1179" s="9"/>
      <c r="X1179" s="9"/>
      <c r="Y1179" s="9"/>
      <c r="Z1179" s="9"/>
    </row>
    <row r="1180">
      <c r="A1180" s="10">
        <v>1250.0</v>
      </c>
      <c r="B1180" s="13" t="s">
        <v>125</v>
      </c>
      <c r="C1180" s="10" t="s">
        <v>276</v>
      </c>
      <c r="D1180" s="9" t="s">
        <v>1241</v>
      </c>
      <c r="E1180" s="93" t="s">
        <v>2695</v>
      </c>
      <c r="F1180" s="13" t="s">
        <v>114</v>
      </c>
      <c r="G1180" s="9" t="s">
        <v>2696</v>
      </c>
      <c r="H1180" s="5" t="s">
        <v>2696</v>
      </c>
      <c r="I1180" s="9"/>
      <c r="J1180" s="9"/>
      <c r="K1180" s="9"/>
      <c r="L1180" s="17"/>
      <c r="M1180" s="9"/>
      <c r="N1180" s="9"/>
      <c r="O1180" s="9"/>
      <c r="P1180" s="9"/>
      <c r="Q1180" s="9"/>
      <c r="R1180" s="9"/>
      <c r="S1180" s="9"/>
      <c r="T1180" s="9"/>
      <c r="U1180" s="9"/>
      <c r="V1180" s="9"/>
      <c r="W1180" s="9"/>
      <c r="X1180" s="9"/>
      <c r="Y1180" s="9"/>
      <c r="Z1180" s="9"/>
    </row>
    <row r="1181">
      <c r="A1181" s="10">
        <v>1251.0</v>
      </c>
      <c r="B1181" s="13" t="s">
        <v>125</v>
      </c>
      <c r="C1181" s="10" t="s">
        <v>276</v>
      </c>
      <c r="D1181" s="9" t="s">
        <v>1241</v>
      </c>
      <c r="E1181" s="93" t="s">
        <v>2697</v>
      </c>
      <c r="F1181" s="13" t="s">
        <v>114</v>
      </c>
      <c r="G1181" s="9" t="s">
        <v>2698</v>
      </c>
      <c r="H1181" s="5" t="s">
        <v>2698</v>
      </c>
      <c r="I1181" s="9"/>
      <c r="J1181" s="9"/>
      <c r="K1181" s="9"/>
      <c r="L1181" s="17"/>
      <c r="M1181" s="9"/>
      <c r="N1181" s="9"/>
      <c r="O1181" s="9"/>
      <c r="P1181" s="9"/>
      <c r="Q1181" s="9"/>
      <c r="R1181" s="9"/>
      <c r="S1181" s="9"/>
      <c r="T1181" s="9"/>
      <c r="U1181" s="9"/>
      <c r="V1181" s="9"/>
      <c r="W1181" s="9"/>
      <c r="X1181" s="9"/>
      <c r="Y1181" s="9"/>
      <c r="Z1181" s="9"/>
    </row>
    <row r="1182">
      <c r="A1182" s="10">
        <v>1252.0</v>
      </c>
      <c r="B1182" s="13" t="s">
        <v>125</v>
      </c>
      <c r="C1182" s="10" t="s">
        <v>276</v>
      </c>
      <c r="D1182" s="9" t="s">
        <v>1241</v>
      </c>
      <c r="E1182" s="93" t="s">
        <v>2699</v>
      </c>
      <c r="F1182" s="13" t="s">
        <v>114</v>
      </c>
      <c r="G1182" s="9" t="s">
        <v>2700</v>
      </c>
      <c r="H1182" s="5" t="s">
        <v>2700</v>
      </c>
      <c r="I1182" s="9"/>
      <c r="J1182" s="9"/>
      <c r="K1182" s="9"/>
      <c r="L1182" s="17"/>
      <c r="M1182" s="9"/>
      <c r="N1182" s="9"/>
      <c r="O1182" s="9"/>
      <c r="P1182" s="9"/>
      <c r="Q1182" s="9"/>
      <c r="R1182" s="9"/>
      <c r="S1182" s="9"/>
      <c r="T1182" s="9"/>
      <c r="U1182" s="9"/>
      <c r="V1182" s="9"/>
      <c r="W1182" s="9"/>
      <c r="X1182" s="9"/>
      <c r="Y1182" s="9"/>
      <c r="Z1182" s="9"/>
    </row>
    <row r="1183">
      <c r="A1183" s="10">
        <v>1253.0</v>
      </c>
      <c r="B1183" s="13" t="s">
        <v>125</v>
      </c>
      <c r="C1183" s="10" t="s">
        <v>276</v>
      </c>
      <c r="D1183" s="9" t="s">
        <v>1241</v>
      </c>
      <c r="E1183" s="93" t="s">
        <v>2701</v>
      </c>
      <c r="F1183" s="13" t="s">
        <v>114</v>
      </c>
      <c r="G1183" s="9" t="s">
        <v>2702</v>
      </c>
      <c r="H1183" s="5" t="s">
        <v>2702</v>
      </c>
      <c r="I1183" s="9"/>
      <c r="J1183" s="9"/>
      <c r="K1183" s="9"/>
      <c r="L1183" s="17"/>
      <c r="M1183" s="9"/>
      <c r="N1183" s="9"/>
      <c r="O1183" s="9"/>
      <c r="P1183" s="9"/>
      <c r="Q1183" s="9"/>
      <c r="R1183" s="9"/>
      <c r="S1183" s="9"/>
      <c r="T1183" s="9"/>
      <c r="U1183" s="9"/>
      <c r="V1183" s="9"/>
      <c r="W1183" s="9"/>
      <c r="X1183" s="9"/>
      <c r="Y1183" s="9"/>
      <c r="Z1183" s="9"/>
    </row>
    <row r="1184">
      <c r="A1184" s="10">
        <v>1254.0</v>
      </c>
      <c r="B1184" s="13" t="s">
        <v>125</v>
      </c>
      <c r="C1184" s="10" t="s">
        <v>276</v>
      </c>
      <c r="D1184" s="9" t="s">
        <v>1241</v>
      </c>
      <c r="E1184" s="93" t="s">
        <v>2703</v>
      </c>
      <c r="F1184" s="13" t="s">
        <v>114</v>
      </c>
      <c r="G1184" s="9" t="s">
        <v>2704</v>
      </c>
      <c r="H1184" s="5" t="s">
        <v>2704</v>
      </c>
      <c r="I1184" s="9"/>
      <c r="J1184" s="9"/>
      <c r="K1184" s="9"/>
      <c r="L1184" s="17"/>
      <c r="M1184" s="9"/>
      <c r="N1184" s="9"/>
      <c r="O1184" s="9"/>
      <c r="P1184" s="9"/>
      <c r="Q1184" s="9"/>
      <c r="R1184" s="9"/>
      <c r="S1184" s="9"/>
      <c r="T1184" s="9"/>
      <c r="U1184" s="9"/>
      <c r="V1184" s="9"/>
      <c r="W1184" s="9"/>
      <c r="X1184" s="9"/>
      <c r="Y1184" s="9"/>
      <c r="Z1184" s="9"/>
    </row>
    <row r="1185">
      <c r="A1185" s="10">
        <v>1255.0</v>
      </c>
      <c r="B1185" s="13" t="s">
        <v>125</v>
      </c>
      <c r="C1185" s="10" t="s">
        <v>276</v>
      </c>
      <c r="D1185" s="9" t="s">
        <v>1241</v>
      </c>
      <c r="E1185" s="93" t="s">
        <v>2705</v>
      </c>
      <c r="F1185" s="13" t="s">
        <v>114</v>
      </c>
      <c r="G1185" s="9" t="s">
        <v>2706</v>
      </c>
      <c r="H1185" s="5" t="s">
        <v>2706</v>
      </c>
      <c r="I1185" s="9"/>
      <c r="J1185" s="9"/>
      <c r="K1185" s="9"/>
      <c r="L1185" s="17"/>
      <c r="M1185" s="9"/>
      <c r="N1185" s="9"/>
      <c r="O1185" s="9"/>
      <c r="P1185" s="9"/>
      <c r="Q1185" s="9"/>
      <c r="R1185" s="9"/>
      <c r="S1185" s="9"/>
      <c r="T1185" s="9"/>
      <c r="U1185" s="9"/>
      <c r="V1185" s="9"/>
      <c r="W1185" s="9"/>
      <c r="X1185" s="9"/>
      <c r="Y1185" s="9"/>
      <c r="Z1185" s="9"/>
    </row>
    <row r="1186">
      <c r="A1186" s="10">
        <v>1256.0</v>
      </c>
      <c r="B1186" s="13" t="s">
        <v>125</v>
      </c>
      <c r="C1186" s="10" t="s">
        <v>276</v>
      </c>
      <c r="D1186" s="9" t="s">
        <v>1241</v>
      </c>
      <c r="E1186" s="93" t="s">
        <v>2707</v>
      </c>
      <c r="F1186" s="13" t="s">
        <v>114</v>
      </c>
      <c r="G1186" s="9" t="s">
        <v>2708</v>
      </c>
      <c r="H1186" s="5" t="s">
        <v>2708</v>
      </c>
      <c r="I1186" s="9"/>
      <c r="J1186" s="9"/>
      <c r="K1186" s="9"/>
      <c r="L1186" s="17"/>
      <c r="M1186" s="9"/>
      <c r="N1186" s="9"/>
      <c r="O1186" s="9"/>
      <c r="P1186" s="9"/>
      <c r="Q1186" s="9"/>
      <c r="R1186" s="9"/>
      <c r="S1186" s="9"/>
      <c r="T1186" s="9"/>
      <c r="U1186" s="9"/>
      <c r="V1186" s="9"/>
      <c r="W1186" s="9"/>
      <c r="X1186" s="9"/>
      <c r="Y1186" s="9"/>
      <c r="Z1186" s="9"/>
    </row>
    <row r="1187">
      <c r="A1187" s="10">
        <v>1257.0</v>
      </c>
      <c r="B1187" s="13" t="s">
        <v>125</v>
      </c>
      <c r="C1187" s="10" t="s">
        <v>276</v>
      </c>
      <c r="D1187" s="9" t="s">
        <v>1241</v>
      </c>
      <c r="E1187" s="93" t="s">
        <v>2709</v>
      </c>
      <c r="F1187" s="13" t="s">
        <v>114</v>
      </c>
      <c r="G1187" s="9" t="s">
        <v>2710</v>
      </c>
      <c r="H1187" s="5" t="s">
        <v>2710</v>
      </c>
      <c r="I1187" s="9"/>
      <c r="J1187" s="9"/>
      <c r="K1187" s="9"/>
      <c r="L1187" s="17"/>
      <c r="M1187" s="9"/>
      <c r="N1187" s="9"/>
      <c r="O1187" s="9"/>
      <c r="P1187" s="9"/>
      <c r="Q1187" s="9"/>
      <c r="R1187" s="9"/>
      <c r="S1187" s="9"/>
      <c r="T1187" s="9"/>
      <c r="U1187" s="9"/>
      <c r="V1187" s="9"/>
      <c r="W1187" s="9"/>
      <c r="X1187" s="9"/>
      <c r="Y1187" s="9"/>
      <c r="Z1187" s="9"/>
    </row>
    <row r="1188">
      <c r="A1188" s="10">
        <v>1258.0</v>
      </c>
      <c r="B1188" s="13" t="s">
        <v>125</v>
      </c>
      <c r="C1188" s="13" t="s">
        <v>1197</v>
      </c>
      <c r="D1188" s="9" t="s">
        <v>1202</v>
      </c>
      <c r="E1188" s="93" t="s">
        <v>2711</v>
      </c>
      <c r="F1188" s="13" t="s">
        <v>114</v>
      </c>
      <c r="G1188" s="9" t="s">
        <v>2712</v>
      </c>
      <c r="H1188" s="5" t="s">
        <v>2712</v>
      </c>
      <c r="I1188" s="9"/>
      <c r="J1188" s="9"/>
      <c r="K1188" s="9"/>
      <c r="L1188" s="17"/>
      <c r="M1188" s="9"/>
      <c r="N1188" s="9"/>
      <c r="O1188" s="9"/>
      <c r="P1188" s="9"/>
      <c r="Q1188" s="9"/>
      <c r="R1188" s="9"/>
      <c r="S1188" s="9"/>
      <c r="T1188" s="9"/>
      <c r="U1188" s="9"/>
      <c r="V1188" s="9"/>
      <c r="W1188" s="9"/>
      <c r="X1188" s="9"/>
      <c r="Y1188" s="9"/>
      <c r="Z1188" s="9"/>
    </row>
    <row r="1189">
      <c r="A1189" s="10">
        <v>1259.0</v>
      </c>
      <c r="B1189" s="13" t="s">
        <v>125</v>
      </c>
      <c r="C1189" s="13" t="s">
        <v>1197</v>
      </c>
      <c r="D1189" s="9" t="s">
        <v>1202</v>
      </c>
      <c r="E1189" s="93" t="s">
        <v>2713</v>
      </c>
      <c r="F1189" s="13" t="s">
        <v>114</v>
      </c>
      <c r="G1189" s="9" t="s">
        <v>2714</v>
      </c>
      <c r="H1189" s="5" t="s">
        <v>2714</v>
      </c>
      <c r="I1189" s="9"/>
      <c r="J1189" s="9"/>
      <c r="K1189" s="9"/>
      <c r="L1189" s="17"/>
      <c r="M1189" s="9"/>
      <c r="N1189" s="9"/>
      <c r="O1189" s="9"/>
      <c r="P1189" s="9"/>
      <c r="Q1189" s="9"/>
      <c r="R1189" s="9"/>
      <c r="S1189" s="9"/>
      <c r="T1189" s="9"/>
      <c r="U1189" s="9"/>
      <c r="V1189" s="9"/>
      <c r="W1189" s="9"/>
      <c r="X1189" s="9"/>
      <c r="Y1189" s="9"/>
      <c r="Z1189" s="9"/>
    </row>
    <row r="1190">
      <c r="A1190" s="10">
        <v>1260.0</v>
      </c>
      <c r="B1190" s="13" t="s">
        <v>125</v>
      </c>
      <c r="C1190" s="13" t="s">
        <v>1197</v>
      </c>
      <c r="D1190" s="9" t="s">
        <v>1202</v>
      </c>
      <c r="E1190" s="93" t="s">
        <v>2715</v>
      </c>
      <c r="F1190" s="13" t="s">
        <v>114</v>
      </c>
      <c r="G1190" s="9" t="s">
        <v>2716</v>
      </c>
      <c r="H1190" s="5" t="s">
        <v>2716</v>
      </c>
      <c r="I1190" s="9"/>
      <c r="J1190" s="9"/>
      <c r="K1190" s="9"/>
      <c r="L1190" s="17"/>
      <c r="M1190" s="9"/>
      <c r="N1190" s="9"/>
      <c r="O1190" s="9"/>
      <c r="P1190" s="9"/>
      <c r="Q1190" s="9"/>
      <c r="R1190" s="9"/>
      <c r="S1190" s="9"/>
      <c r="T1190" s="9"/>
      <c r="U1190" s="9"/>
      <c r="V1190" s="9"/>
      <c r="W1190" s="9"/>
      <c r="X1190" s="9"/>
      <c r="Y1190" s="9"/>
      <c r="Z1190" s="9"/>
    </row>
    <row r="1191">
      <c r="A1191" s="10">
        <v>1261.0</v>
      </c>
      <c r="B1191" s="13" t="s">
        <v>125</v>
      </c>
      <c r="C1191" s="13" t="s">
        <v>1197</v>
      </c>
      <c r="D1191" s="9" t="s">
        <v>1198</v>
      </c>
      <c r="E1191" s="93" t="s">
        <v>1481</v>
      </c>
      <c r="F1191" s="13" t="s">
        <v>114</v>
      </c>
      <c r="G1191" s="9" t="s">
        <v>1482</v>
      </c>
      <c r="H1191" s="5" t="s">
        <v>1482</v>
      </c>
      <c r="I1191" s="9"/>
      <c r="J1191" s="9"/>
      <c r="K1191" s="9"/>
      <c r="L1191" s="17"/>
      <c r="M1191" s="9"/>
      <c r="N1191" s="9"/>
      <c r="O1191" s="9"/>
      <c r="P1191" s="9"/>
      <c r="Q1191" s="9"/>
      <c r="R1191" s="9"/>
      <c r="S1191" s="9"/>
      <c r="T1191" s="9"/>
      <c r="U1191" s="9"/>
      <c r="V1191" s="9"/>
      <c r="W1191" s="9"/>
      <c r="X1191" s="9"/>
      <c r="Y1191" s="9"/>
      <c r="Z1191" s="9"/>
    </row>
    <row r="1192">
      <c r="A1192" s="10">
        <v>1262.0</v>
      </c>
      <c r="B1192" s="13" t="s">
        <v>125</v>
      </c>
      <c r="C1192" s="13" t="s">
        <v>1197</v>
      </c>
      <c r="D1192" s="9" t="s">
        <v>1198</v>
      </c>
      <c r="E1192" s="93" t="s">
        <v>2717</v>
      </c>
      <c r="F1192" s="13" t="s">
        <v>114</v>
      </c>
      <c r="G1192" s="9" t="s">
        <v>2718</v>
      </c>
      <c r="H1192" s="5" t="s">
        <v>2718</v>
      </c>
      <c r="I1192" s="9"/>
      <c r="J1192" s="9"/>
      <c r="K1192" s="9"/>
      <c r="L1192" s="17"/>
      <c r="M1192" s="9"/>
      <c r="N1192" s="9"/>
      <c r="O1192" s="9"/>
      <c r="P1192" s="9"/>
      <c r="Q1192" s="9"/>
      <c r="R1192" s="9"/>
      <c r="S1192" s="9"/>
      <c r="T1192" s="9"/>
      <c r="U1192" s="9"/>
      <c r="V1192" s="9"/>
      <c r="W1192" s="9"/>
      <c r="X1192" s="9"/>
      <c r="Y1192" s="9"/>
      <c r="Z1192" s="9"/>
    </row>
    <row r="1193">
      <c r="A1193" s="10">
        <v>1263.0</v>
      </c>
      <c r="B1193" s="13" t="s">
        <v>125</v>
      </c>
      <c r="C1193" s="13" t="s">
        <v>1197</v>
      </c>
      <c r="D1193" s="9" t="s">
        <v>1198</v>
      </c>
      <c r="E1193" s="93" t="s">
        <v>2719</v>
      </c>
      <c r="F1193" s="13" t="s">
        <v>114</v>
      </c>
      <c r="G1193" s="9" t="s">
        <v>2720</v>
      </c>
      <c r="H1193" s="5" t="s">
        <v>2720</v>
      </c>
      <c r="I1193" s="9"/>
      <c r="J1193" s="9"/>
      <c r="K1193" s="9"/>
      <c r="L1193" s="17"/>
      <c r="M1193" s="9"/>
      <c r="N1193" s="9"/>
      <c r="O1193" s="9"/>
      <c r="P1193" s="9"/>
      <c r="Q1193" s="9"/>
      <c r="R1193" s="9"/>
      <c r="S1193" s="9"/>
      <c r="T1193" s="9"/>
      <c r="U1193" s="9"/>
      <c r="V1193" s="9"/>
      <c r="W1193" s="9"/>
      <c r="X1193" s="9"/>
      <c r="Y1193" s="9"/>
      <c r="Z1193" s="9"/>
    </row>
    <row r="1194">
      <c r="A1194" s="10">
        <v>1264.0</v>
      </c>
      <c r="B1194" s="13" t="s">
        <v>125</v>
      </c>
      <c r="C1194" s="13" t="s">
        <v>1197</v>
      </c>
      <c r="D1194" s="9" t="s">
        <v>1198</v>
      </c>
      <c r="E1194" s="93" t="s">
        <v>2721</v>
      </c>
      <c r="F1194" s="13" t="s">
        <v>114</v>
      </c>
      <c r="G1194" s="9" t="s">
        <v>2722</v>
      </c>
      <c r="H1194" s="5" t="s">
        <v>2722</v>
      </c>
      <c r="I1194" s="9"/>
      <c r="J1194" s="9"/>
      <c r="K1194" s="9"/>
      <c r="L1194" s="17"/>
      <c r="M1194" s="9"/>
      <c r="N1194" s="9"/>
      <c r="O1194" s="9"/>
      <c r="P1194" s="9"/>
      <c r="Q1194" s="9"/>
      <c r="R1194" s="9"/>
      <c r="S1194" s="9"/>
      <c r="T1194" s="9"/>
      <c r="U1194" s="9"/>
      <c r="V1194" s="9"/>
      <c r="W1194" s="9"/>
      <c r="X1194" s="9"/>
      <c r="Y1194" s="9"/>
      <c r="Z1194" s="9"/>
    </row>
    <row r="1195">
      <c r="A1195" s="10">
        <v>1265.0</v>
      </c>
      <c r="B1195" s="13" t="s">
        <v>125</v>
      </c>
      <c r="C1195" s="13" t="s">
        <v>1197</v>
      </c>
      <c r="D1195" s="9" t="s">
        <v>1198</v>
      </c>
      <c r="E1195" s="93" t="s">
        <v>2723</v>
      </c>
      <c r="F1195" s="13" t="s">
        <v>114</v>
      </c>
      <c r="G1195" s="9" t="s">
        <v>2724</v>
      </c>
      <c r="H1195" s="5" t="s">
        <v>2724</v>
      </c>
      <c r="I1195" s="9"/>
      <c r="J1195" s="9"/>
      <c r="K1195" s="9"/>
      <c r="L1195" s="17"/>
      <c r="M1195" s="9"/>
      <c r="N1195" s="9"/>
      <c r="O1195" s="9"/>
      <c r="P1195" s="9"/>
      <c r="Q1195" s="9"/>
      <c r="R1195" s="9"/>
      <c r="S1195" s="9"/>
      <c r="T1195" s="9"/>
      <c r="U1195" s="9"/>
      <c r="V1195" s="9"/>
      <c r="W1195" s="9"/>
      <c r="X1195" s="9"/>
      <c r="Y1195" s="9"/>
      <c r="Z1195" s="9"/>
    </row>
    <row r="1196">
      <c r="A1196" s="10">
        <v>1266.0</v>
      </c>
      <c r="B1196" s="13" t="s">
        <v>257</v>
      </c>
      <c r="C1196" s="13" t="s">
        <v>1287</v>
      </c>
      <c r="D1196" s="9" t="s">
        <v>1288</v>
      </c>
      <c r="E1196" s="93" t="s">
        <v>2725</v>
      </c>
      <c r="F1196" s="13" t="s">
        <v>114</v>
      </c>
      <c r="G1196" s="9" t="s">
        <v>2726</v>
      </c>
      <c r="H1196" s="5" t="s">
        <v>2726</v>
      </c>
      <c r="I1196" s="9"/>
      <c r="J1196" s="9"/>
      <c r="K1196" s="9"/>
      <c r="L1196" s="17"/>
      <c r="M1196" s="9"/>
      <c r="N1196" s="9"/>
      <c r="O1196" s="9"/>
      <c r="P1196" s="9"/>
      <c r="Q1196" s="9"/>
      <c r="R1196" s="9"/>
      <c r="S1196" s="9"/>
      <c r="T1196" s="9"/>
      <c r="U1196" s="9"/>
      <c r="V1196" s="9"/>
      <c r="W1196" s="9"/>
      <c r="X1196" s="9"/>
      <c r="Y1196" s="9"/>
      <c r="Z1196" s="9"/>
    </row>
    <row r="1197">
      <c r="A1197" s="10">
        <v>1267.0</v>
      </c>
      <c r="B1197" s="13" t="s">
        <v>257</v>
      </c>
      <c r="C1197" s="13" t="s">
        <v>1287</v>
      </c>
      <c r="D1197" s="9" t="s">
        <v>1290</v>
      </c>
      <c r="E1197" s="93" t="s">
        <v>2727</v>
      </c>
      <c r="F1197" s="13" t="s">
        <v>114</v>
      </c>
      <c r="G1197" s="9" t="s">
        <v>2728</v>
      </c>
      <c r="H1197" s="5" t="s">
        <v>2728</v>
      </c>
      <c r="I1197" s="9"/>
      <c r="J1197" s="9"/>
      <c r="K1197" s="9"/>
      <c r="L1197" s="17"/>
      <c r="M1197" s="9"/>
      <c r="N1197" s="9"/>
      <c r="O1197" s="9"/>
      <c r="P1197" s="9"/>
      <c r="Q1197" s="9"/>
      <c r="R1197" s="9"/>
      <c r="S1197" s="9"/>
      <c r="T1197" s="9"/>
      <c r="U1197" s="9"/>
      <c r="V1197" s="9"/>
      <c r="W1197" s="9"/>
      <c r="X1197" s="9"/>
      <c r="Y1197" s="9"/>
      <c r="Z1197" s="9"/>
    </row>
    <row r="1198">
      <c r="A1198" s="10">
        <v>1268.0</v>
      </c>
      <c r="B1198" s="13" t="s">
        <v>257</v>
      </c>
      <c r="C1198" s="13" t="s">
        <v>1287</v>
      </c>
      <c r="D1198" s="9" t="s">
        <v>1290</v>
      </c>
      <c r="E1198" s="93" t="s">
        <v>2729</v>
      </c>
      <c r="F1198" s="13" t="s">
        <v>114</v>
      </c>
      <c r="G1198" s="9" t="s">
        <v>2730</v>
      </c>
      <c r="H1198" s="5" t="s">
        <v>2730</v>
      </c>
      <c r="I1198" s="9"/>
      <c r="J1198" s="9"/>
      <c r="K1198" s="9"/>
      <c r="L1198" s="17"/>
      <c r="M1198" s="9"/>
      <c r="N1198" s="9"/>
      <c r="O1198" s="9"/>
      <c r="P1198" s="9"/>
      <c r="Q1198" s="9"/>
      <c r="R1198" s="9"/>
      <c r="S1198" s="9"/>
      <c r="T1198" s="9"/>
      <c r="U1198" s="9"/>
      <c r="V1198" s="9"/>
      <c r="W1198" s="9"/>
      <c r="X1198" s="9"/>
      <c r="Y1198" s="9"/>
      <c r="Z1198" s="9"/>
    </row>
    <row r="1199">
      <c r="A1199" s="10">
        <v>1269.0</v>
      </c>
      <c r="B1199" s="13" t="s">
        <v>257</v>
      </c>
      <c r="C1199" s="13" t="s">
        <v>1287</v>
      </c>
      <c r="D1199" s="9" t="s">
        <v>1290</v>
      </c>
      <c r="E1199" s="93" t="s">
        <v>2731</v>
      </c>
      <c r="F1199" s="13" t="s">
        <v>114</v>
      </c>
      <c r="G1199" s="9" t="s">
        <v>2732</v>
      </c>
      <c r="H1199" s="5" t="s">
        <v>2732</v>
      </c>
      <c r="I1199" s="9"/>
      <c r="J1199" s="9"/>
      <c r="K1199" s="9"/>
      <c r="L1199" s="17"/>
      <c r="M1199" s="9"/>
      <c r="N1199" s="9"/>
      <c r="O1199" s="9"/>
      <c r="P1199" s="9"/>
      <c r="Q1199" s="9"/>
      <c r="R1199" s="9"/>
      <c r="S1199" s="9"/>
      <c r="T1199" s="9"/>
      <c r="U1199" s="9"/>
      <c r="V1199" s="9"/>
      <c r="W1199" s="9"/>
      <c r="X1199" s="9"/>
      <c r="Y1199" s="9"/>
      <c r="Z1199" s="9"/>
    </row>
    <row r="1200">
      <c r="A1200" s="10">
        <v>1270.0</v>
      </c>
      <c r="B1200" s="13" t="s">
        <v>257</v>
      </c>
      <c r="C1200" s="13" t="s">
        <v>1287</v>
      </c>
      <c r="D1200" s="9" t="s">
        <v>1290</v>
      </c>
      <c r="E1200" s="93" t="s">
        <v>2733</v>
      </c>
      <c r="F1200" s="13" t="s">
        <v>114</v>
      </c>
      <c r="G1200" s="9" t="s">
        <v>2734</v>
      </c>
      <c r="H1200" s="5" t="s">
        <v>2734</v>
      </c>
      <c r="I1200" s="9"/>
      <c r="J1200" s="9"/>
      <c r="K1200" s="9"/>
      <c r="L1200" s="17"/>
      <c r="M1200" s="9"/>
      <c r="N1200" s="9"/>
      <c r="O1200" s="9"/>
      <c r="P1200" s="9"/>
      <c r="Q1200" s="9"/>
      <c r="R1200" s="9"/>
      <c r="S1200" s="9"/>
      <c r="T1200" s="9"/>
      <c r="U1200" s="9"/>
      <c r="V1200" s="9"/>
      <c r="W1200" s="9"/>
      <c r="X1200" s="9"/>
      <c r="Y1200" s="9"/>
      <c r="Z1200" s="9"/>
    </row>
    <row r="1201">
      <c r="A1201" s="10">
        <v>1271.0</v>
      </c>
      <c r="B1201" s="13" t="s">
        <v>257</v>
      </c>
      <c r="C1201" s="13" t="s">
        <v>1287</v>
      </c>
      <c r="D1201" s="9" t="s">
        <v>1290</v>
      </c>
      <c r="E1201" s="93" t="s">
        <v>2735</v>
      </c>
      <c r="F1201" s="13" t="s">
        <v>114</v>
      </c>
      <c r="G1201" s="9" t="s">
        <v>2736</v>
      </c>
      <c r="H1201" s="5" t="s">
        <v>2736</v>
      </c>
      <c r="I1201" s="9"/>
      <c r="J1201" s="9"/>
      <c r="K1201" s="9"/>
      <c r="L1201" s="17"/>
      <c r="M1201" s="9"/>
      <c r="N1201" s="9"/>
      <c r="O1201" s="9"/>
      <c r="P1201" s="9"/>
      <c r="Q1201" s="9"/>
      <c r="R1201" s="9"/>
      <c r="S1201" s="9"/>
      <c r="T1201" s="9"/>
      <c r="U1201" s="9"/>
      <c r="V1201" s="9"/>
      <c r="W1201" s="9"/>
      <c r="X1201" s="9"/>
      <c r="Y1201" s="9"/>
      <c r="Z1201" s="9"/>
    </row>
    <row r="1202">
      <c r="A1202" s="10">
        <v>1272.0</v>
      </c>
      <c r="B1202" s="13" t="s">
        <v>257</v>
      </c>
      <c r="C1202" s="13" t="s">
        <v>1287</v>
      </c>
      <c r="D1202" s="9" t="s">
        <v>1290</v>
      </c>
      <c r="E1202" s="93" t="s">
        <v>2737</v>
      </c>
      <c r="F1202" s="13" t="s">
        <v>114</v>
      </c>
      <c r="G1202" s="9" t="s">
        <v>2738</v>
      </c>
      <c r="H1202" s="5" t="s">
        <v>2738</v>
      </c>
      <c r="I1202" s="9"/>
      <c r="J1202" s="9"/>
      <c r="K1202" s="9"/>
      <c r="L1202" s="17"/>
      <c r="M1202" s="9"/>
      <c r="N1202" s="9"/>
      <c r="O1202" s="9"/>
      <c r="P1202" s="9"/>
      <c r="Q1202" s="9"/>
      <c r="R1202" s="9"/>
      <c r="S1202" s="9"/>
      <c r="T1202" s="9"/>
      <c r="U1202" s="9"/>
      <c r="V1202" s="9"/>
      <c r="W1202" s="9"/>
      <c r="X1202" s="9"/>
      <c r="Y1202" s="9"/>
      <c r="Z1202" s="9"/>
    </row>
    <row r="1203">
      <c r="A1203" s="10">
        <v>1273.0</v>
      </c>
      <c r="B1203" s="13" t="s">
        <v>257</v>
      </c>
      <c r="C1203" s="13" t="s">
        <v>1287</v>
      </c>
      <c r="D1203" s="9" t="s">
        <v>1303</v>
      </c>
      <c r="E1203" s="93" t="s">
        <v>2739</v>
      </c>
      <c r="F1203" s="13" t="s">
        <v>114</v>
      </c>
      <c r="G1203" s="9" t="s">
        <v>2740</v>
      </c>
      <c r="H1203" s="5" t="s">
        <v>2740</v>
      </c>
      <c r="I1203" s="9"/>
      <c r="J1203" s="9"/>
      <c r="K1203" s="9"/>
      <c r="L1203" s="17"/>
      <c r="M1203" s="9"/>
      <c r="N1203" s="9"/>
      <c r="O1203" s="9"/>
      <c r="P1203" s="9"/>
      <c r="Q1203" s="9"/>
      <c r="R1203" s="9"/>
      <c r="S1203" s="9"/>
      <c r="T1203" s="9"/>
      <c r="U1203" s="9"/>
      <c r="V1203" s="9"/>
      <c r="W1203" s="9"/>
      <c r="X1203" s="9"/>
      <c r="Y1203" s="9"/>
      <c r="Z1203" s="9"/>
    </row>
    <row r="1204">
      <c r="A1204" s="10">
        <v>1274.0</v>
      </c>
      <c r="B1204" s="13" t="s">
        <v>257</v>
      </c>
      <c r="C1204" s="13" t="s">
        <v>1287</v>
      </c>
      <c r="D1204" s="9" t="s">
        <v>1303</v>
      </c>
      <c r="E1204" s="93" t="s">
        <v>2741</v>
      </c>
      <c r="F1204" s="13" t="s">
        <v>114</v>
      </c>
      <c r="G1204" s="9" t="s">
        <v>2742</v>
      </c>
      <c r="H1204" s="5" t="s">
        <v>2742</v>
      </c>
      <c r="I1204" s="9"/>
      <c r="J1204" s="9"/>
      <c r="K1204" s="9"/>
      <c r="L1204" s="17"/>
      <c r="M1204" s="9"/>
      <c r="N1204" s="9"/>
      <c r="O1204" s="9"/>
      <c r="P1204" s="9"/>
      <c r="Q1204" s="9"/>
      <c r="R1204" s="9"/>
      <c r="S1204" s="9"/>
      <c r="T1204" s="9"/>
      <c r="U1204" s="9"/>
      <c r="V1204" s="9"/>
      <c r="W1204" s="9"/>
      <c r="X1204" s="9"/>
      <c r="Y1204" s="9"/>
      <c r="Z1204" s="9"/>
    </row>
    <row r="1205">
      <c r="A1205" s="10">
        <v>1275.0</v>
      </c>
      <c r="B1205" s="13" t="s">
        <v>257</v>
      </c>
      <c r="C1205" s="13" t="s">
        <v>1287</v>
      </c>
      <c r="D1205" s="9" t="s">
        <v>1303</v>
      </c>
      <c r="E1205" s="93" t="s">
        <v>2743</v>
      </c>
      <c r="F1205" s="13" t="s">
        <v>114</v>
      </c>
      <c r="G1205" s="9" t="s">
        <v>2744</v>
      </c>
      <c r="H1205" s="5" t="s">
        <v>2744</v>
      </c>
      <c r="I1205" s="9"/>
      <c r="J1205" s="9"/>
      <c r="K1205" s="9"/>
      <c r="L1205" s="17"/>
      <c r="M1205" s="9"/>
      <c r="N1205" s="9"/>
      <c r="O1205" s="9"/>
      <c r="P1205" s="9"/>
      <c r="Q1205" s="9"/>
      <c r="R1205" s="9"/>
      <c r="S1205" s="9"/>
      <c r="T1205" s="9"/>
      <c r="U1205" s="9"/>
      <c r="V1205" s="9"/>
      <c r="W1205" s="9"/>
      <c r="X1205" s="9"/>
      <c r="Y1205" s="9"/>
      <c r="Z1205" s="9"/>
    </row>
    <row r="1206">
      <c r="A1206" s="10">
        <v>1276.0</v>
      </c>
      <c r="B1206" s="13" t="s">
        <v>257</v>
      </c>
      <c r="C1206" s="13" t="s">
        <v>1195</v>
      </c>
      <c r="D1206" s="9" t="s">
        <v>1196</v>
      </c>
      <c r="E1206" s="93" t="s">
        <v>2745</v>
      </c>
      <c r="F1206" s="13" t="s">
        <v>114</v>
      </c>
      <c r="G1206" s="9" t="s">
        <v>2746</v>
      </c>
      <c r="H1206" s="5" t="s">
        <v>2746</v>
      </c>
      <c r="I1206" s="9"/>
      <c r="J1206" s="9"/>
      <c r="K1206" s="9"/>
      <c r="L1206" s="17"/>
      <c r="M1206" s="9"/>
      <c r="N1206" s="9"/>
      <c r="O1206" s="9"/>
      <c r="P1206" s="9"/>
      <c r="Q1206" s="9"/>
      <c r="R1206" s="9"/>
      <c r="S1206" s="9"/>
      <c r="T1206" s="9"/>
      <c r="U1206" s="9"/>
      <c r="V1206" s="9"/>
      <c r="W1206" s="9"/>
      <c r="X1206" s="9"/>
      <c r="Y1206" s="9"/>
      <c r="Z1206" s="9"/>
    </row>
    <row r="1207">
      <c r="A1207" s="10">
        <v>1277.0</v>
      </c>
      <c r="B1207" s="13" t="s">
        <v>257</v>
      </c>
      <c r="C1207" s="13" t="s">
        <v>1195</v>
      </c>
      <c r="D1207" s="9" t="s">
        <v>1196</v>
      </c>
      <c r="E1207" s="93" t="s">
        <v>2747</v>
      </c>
      <c r="F1207" s="13" t="s">
        <v>114</v>
      </c>
      <c r="G1207" s="9" t="s">
        <v>2748</v>
      </c>
      <c r="H1207" s="5" t="s">
        <v>2748</v>
      </c>
      <c r="I1207" s="9"/>
      <c r="J1207" s="9"/>
      <c r="K1207" s="9"/>
      <c r="L1207" s="17"/>
      <c r="M1207" s="9"/>
      <c r="N1207" s="9"/>
      <c r="O1207" s="9"/>
      <c r="P1207" s="9"/>
      <c r="Q1207" s="9"/>
      <c r="R1207" s="9"/>
      <c r="S1207" s="9"/>
      <c r="T1207" s="9"/>
      <c r="U1207" s="9"/>
      <c r="V1207" s="9"/>
      <c r="W1207" s="9"/>
      <c r="X1207" s="9"/>
      <c r="Y1207" s="9"/>
      <c r="Z1207" s="9"/>
    </row>
    <row r="1208">
      <c r="A1208" s="10">
        <v>1278.0</v>
      </c>
      <c r="B1208" s="13" t="s">
        <v>257</v>
      </c>
      <c r="C1208" s="13" t="s">
        <v>1195</v>
      </c>
      <c r="D1208" s="9" t="s">
        <v>1196</v>
      </c>
      <c r="E1208" s="93" t="s">
        <v>2749</v>
      </c>
      <c r="F1208" s="13" t="s">
        <v>114</v>
      </c>
      <c r="G1208" s="9" t="s">
        <v>2750</v>
      </c>
      <c r="H1208" s="5" t="s">
        <v>2750</v>
      </c>
      <c r="I1208" s="9"/>
      <c r="J1208" s="9"/>
      <c r="K1208" s="9"/>
      <c r="L1208" s="17"/>
      <c r="M1208" s="9"/>
      <c r="N1208" s="9"/>
      <c r="O1208" s="9"/>
      <c r="P1208" s="9"/>
      <c r="Q1208" s="9"/>
      <c r="R1208" s="9"/>
      <c r="S1208" s="9"/>
      <c r="T1208" s="9"/>
      <c r="U1208" s="9"/>
      <c r="V1208" s="9"/>
      <c r="W1208" s="9"/>
      <c r="X1208" s="9"/>
      <c r="Y1208" s="9"/>
      <c r="Z1208" s="9"/>
    </row>
    <row r="1209">
      <c r="A1209" s="10">
        <v>1279.0</v>
      </c>
      <c r="B1209" s="13" t="s">
        <v>257</v>
      </c>
      <c r="C1209" s="13" t="s">
        <v>1195</v>
      </c>
      <c r="D1209" s="9" t="s">
        <v>1196</v>
      </c>
      <c r="E1209" s="93" t="s">
        <v>2751</v>
      </c>
      <c r="F1209" s="13" t="s">
        <v>114</v>
      </c>
      <c r="G1209" s="9" t="s">
        <v>2752</v>
      </c>
      <c r="H1209" s="5" t="s">
        <v>2752</v>
      </c>
      <c r="I1209" s="9"/>
      <c r="J1209" s="9"/>
      <c r="K1209" s="9"/>
      <c r="L1209" s="17"/>
      <c r="M1209" s="9"/>
      <c r="N1209" s="9"/>
      <c r="O1209" s="9"/>
      <c r="P1209" s="9"/>
      <c r="Q1209" s="9"/>
      <c r="R1209" s="9"/>
      <c r="S1209" s="9"/>
      <c r="T1209" s="9"/>
      <c r="U1209" s="9"/>
      <c r="V1209" s="9"/>
      <c r="W1209" s="9"/>
      <c r="X1209" s="9"/>
      <c r="Y1209" s="9"/>
      <c r="Z1209" s="9"/>
    </row>
    <row r="1210">
      <c r="A1210" s="10">
        <v>1280.0</v>
      </c>
      <c r="B1210" s="13" t="s">
        <v>257</v>
      </c>
      <c r="C1210" s="13" t="s">
        <v>1195</v>
      </c>
      <c r="D1210" s="9" t="s">
        <v>1196</v>
      </c>
      <c r="E1210" s="93" t="s">
        <v>2753</v>
      </c>
      <c r="F1210" s="13" t="s">
        <v>114</v>
      </c>
      <c r="G1210" s="9" t="s">
        <v>2754</v>
      </c>
      <c r="H1210" s="5" t="s">
        <v>2754</v>
      </c>
      <c r="I1210" s="9"/>
      <c r="J1210" s="9"/>
      <c r="K1210" s="9"/>
      <c r="L1210" s="17"/>
      <c r="M1210" s="9"/>
      <c r="N1210" s="9"/>
      <c r="O1210" s="9"/>
      <c r="P1210" s="9"/>
      <c r="Q1210" s="9"/>
      <c r="R1210" s="9"/>
      <c r="S1210" s="9"/>
      <c r="T1210" s="9"/>
      <c r="U1210" s="9"/>
      <c r="V1210" s="9"/>
      <c r="W1210" s="9"/>
      <c r="X1210" s="9"/>
      <c r="Y1210" s="9"/>
      <c r="Z1210" s="9"/>
    </row>
    <row r="1211">
      <c r="A1211" s="10">
        <v>1281.0</v>
      </c>
      <c r="B1211" s="13" t="s">
        <v>257</v>
      </c>
      <c r="C1211" s="13" t="s">
        <v>1195</v>
      </c>
      <c r="D1211" s="9" t="s">
        <v>1196</v>
      </c>
      <c r="E1211" s="93" t="s">
        <v>2755</v>
      </c>
      <c r="F1211" s="13" t="s">
        <v>114</v>
      </c>
      <c r="G1211" s="9" t="s">
        <v>2756</v>
      </c>
      <c r="H1211" s="5" t="s">
        <v>2756</v>
      </c>
      <c r="I1211" s="9"/>
      <c r="J1211" s="9"/>
      <c r="K1211" s="9"/>
      <c r="L1211" s="17"/>
      <c r="M1211" s="9"/>
      <c r="N1211" s="9"/>
      <c r="O1211" s="9"/>
      <c r="P1211" s="9"/>
      <c r="Q1211" s="9"/>
      <c r="R1211" s="9"/>
      <c r="S1211" s="9"/>
      <c r="T1211" s="9"/>
      <c r="U1211" s="9"/>
      <c r="V1211" s="9"/>
      <c r="W1211" s="9"/>
      <c r="X1211" s="9"/>
      <c r="Y1211" s="9"/>
      <c r="Z1211" s="9"/>
    </row>
    <row r="1212">
      <c r="A1212" s="10">
        <v>1282.0</v>
      </c>
      <c r="B1212" s="13" t="s">
        <v>257</v>
      </c>
      <c r="C1212" s="13" t="s">
        <v>1195</v>
      </c>
      <c r="D1212" s="9" t="s">
        <v>1196</v>
      </c>
      <c r="E1212" s="93" t="s">
        <v>2757</v>
      </c>
      <c r="F1212" s="13" t="s">
        <v>114</v>
      </c>
      <c r="G1212" s="9" t="s">
        <v>2758</v>
      </c>
      <c r="H1212" s="5" t="s">
        <v>2758</v>
      </c>
      <c r="I1212" s="9"/>
      <c r="J1212" s="9"/>
      <c r="K1212" s="9"/>
      <c r="L1212" s="17"/>
      <c r="M1212" s="9"/>
      <c r="N1212" s="9"/>
      <c r="O1212" s="9"/>
      <c r="P1212" s="9"/>
      <c r="Q1212" s="9"/>
      <c r="R1212" s="9"/>
      <c r="S1212" s="9"/>
      <c r="T1212" s="9"/>
      <c r="U1212" s="9"/>
      <c r="V1212" s="9"/>
      <c r="W1212" s="9"/>
      <c r="X1212" s="9"/>
      <c r="Y1212" s="9"/>
      <c r="Z1212" s="9"/>
    </row>
    <row r="1213">
      <c r="A1213" s="10">
        <v>1283.0</v>
      </c>
      <c r="B1213" s="13" t="s">
        <v>257</v>
      </c>
      <c r="C1213" s="13" t="s">
        <v>1195</v>
      </c>
      <c r="D1213" s="9" t="s">
        <v>1196</v>
      </c>
      <c r="E1213" s="93" t="s">
        <v>2759</v>
      </c>
      <c r="F1213" s="13" t="s">
        <v>114</v>
      </c>
      <c r="G1213" s="9" t="s">
        <v>2760</v>
      </c>
      <c r="H1213" s="5" t="s">
        <v>2760</v>
      </c>
      <c r="I1213" s="9"/>
      <c r="J1213" s="9"/>
      <c r="K1213" s="9"/>
      <c r="L1213" s="17"/>
      <c r="M1213" s="9"/>
      <c r="N1213" s="9"/>
      <c r="O1213" s="9"/>
      <c r="P1213" s="9"/>
      <c r="Q1213" s="9"/>
      <c r="R1213" s="9"/>
      <c r="S1213" s="9"/>
      <c r="T1213" s="9"/>
      <c r="U1213" s="9"/>
      <c r="V1213" s="9"/>
      <c r="W1213" s="9"/>
      <c r="X1213" s="9"/>
      <c r="Y1213" s="9"/>
      <c r="Z1213" s="9"/>
    </row>
    <row r="1214">
      <c r="A1214" s="10">
        <v>1284.0</v>
      </c>
      <c r="B1214" s="13" t="s">
        <v>257</v>
      </c>
      <c r="C1214" s="13" t="s">
        <v>1265</v>
      </c>
      <c r="D1214" s="9" t="s">
        <v>1266</v>
      </c>
      <c r="E1214" s="93" t="s">
        <v>2761</v>
      </c>
      <c r="F1214" s="13" t="s">
        <v>114</v>
      </c>
      <c r="G1214" s="9" t="s">
        <v>2762</v>
      </c>
      <c r="H1214" s="5" t="s">
        <v>2762</v>
      </c>
      <c r="I1214" s="9"/>
      <c r="J1214" s="9"/>
      <c r="K1214" s="9"/>
      <c r="L1214" s="17"/>
      <c r="M1214" s="9"/>
      <c r="N1214" s="9"/>
      <c r="O1214" s="9"/>
      <c r="P1214" s="9"/>
      <c r="Q1214" s="9"/>
      <c r="R1214" s="9"/>
      <c r="S1214" s="9"/>
      <c r="T1214" s="9"/>
      <c r="U1214" s="9"/>
      <c r="V1214" s="9"/>
      <c r="W1214" s="9"/>
      <c r="X1214" s="9"/>
      <c r="Y1214" s="9"/>
      <c r="Z1214" s="9"/>
    </row>
    <row r="1215">
      <c r="A1215" s="10">
        <v>1285.0</v>
      </c>
      <c r="B1215" s="13" t="s">
        <v>257</v>
      </c>
      <c r="C1215" s="13" t="s">
        <v>1265</v>
      </c>
      <c r="D1215" s="9" t="s">
        <v>1266</v>
      </c>
      <c r="E1215" s="93" t="s">
        <v>2763</v>
      </c>
      <c r="F1215" s="13" t="s">
        <v>114</v>
      </c>
      <c r="G1215" s="9" t="s">
        <v>2764</v>
      </c>
      <c r="H1215" s="5" t="s">
        <v>2764</v>
      </c>
      <c r="I1215" s="9"/>
      <c r="J1215" s="9"/>
      <c r="K1215" s="9"/>
      <c r="L1215" s="17"/>
      <c r="M1215" s="9"/>
      <c r="N1215" s="9"/>
      <c r="O1215" s="9"/>
      <c r="P1215" s="9"/>
      <c r="Q1215" s="9"/>
      <c r="R1215" s="9"/>
      <c r="S1215" s="9"/>
      <c r="T1215" s="9"/>
      <c r="U1215" s="9"/>
      <c r="V1215" s="9"/>
      <c r="W1215" s="9"/>
      <c r="X1215" s="9"/>
      <c r="Y1215" s="9"/>
      <c r="Z1215" s="9"/>
    </row>
    <row r="1216">
      <c r="A1216" s="10">
        <v>1286.0</v>
      </c>
      <c r="B1216" s="13" t="s">
        <v>257</v>
      </c>
      <c r="C1216" s="13" t="s">
        <v>1265</v>
      </c>
      <c r="D1216" s="9" t="s">
        <v>1266</v>
      </c>
      <c r="E1216" s="93" t="s">
        <v>2765</v>
      </c>
      <c r="F1216" s="13" t="s">
        <v>114</v>
      </c>
      <c r="G1216" s="9" t="s">
        <v>2766</v>
      </c>
      <c r="H1216" s="5" t="s">
        <v>2766</v>
      </c>
      <c r="I1216" s="9"/>
      <c r="J1216" s="9"/>
      <c r="K1216" s="9"/>
      <c r="L1216" s="17"/>
      <c r="M1216" s="9"/>
      <c r="N1216" s="9"/>
      <c r="O1216" s="9"/>
      <c r="P1216" s="9"/>
      <c r="Q1216" s="9"/>
      <c r="R1216" s="9"/>
      <c r="S1216" s="9"/>
      <c r="T1216" s="9"/>
      <c r="U1216" s="9"/>
      <c r="V1216" s="9"/>
      <c r="W1216" s="9"/>
      <c r="X1216" s="9"/>
      <c r="Y1216" s="9"/>
      <c r="Z1216" s="9"/>
    </row>
    <row r="1217">
      <c r="A1217" s="10">
        <v>1287.0</v>
      </c>
      <c r="B1217" s="13" t="s">
        <v>257</v>
      </c>
      <c r="C1217" s="13" t="s">
        <v>1265</v>
      </c>
      <c r="D1217" s="9" t="s">
        <v>1273</v>
      </c>
      <c r="E1217" s="93" t="s">
        <v>2767</v>
      </c>
      <c r="F1217" s="13" t="s">
        <v>114</v>
      </c>
      <c r="G1217" s="9" t="s">
        <v>2768</v>
      </c>
      <c r="H1217" s="5" t="s">
        <v>2768</v>
      </c>
      <c r="I1217" s="9"/>
      <c r="J1217" s="9"/>
      <c r="K1217" s="9"/>
      <c r="L1217" s="17"/>
      <c r="M1217" s="9"/>
      <c r="N1217" s="9"/>
      <c r="O1217" s="9"/>
      <c r="P1217" s="9"/>
      <c r="Q1217" s="9"/>
      <c r="R1217" s="9"/>
      <c r="S1217" s="9"/>
      <c r="T1217" s="9"/>
      <c r="U1217" s="9"/>
      <c r="V1217" s="9"/>
      <c r="W1217" s="9"/>
      <c r="X1217" s="9"/>
      <c r="Y1217" s="9"/>
      <c r="Z1217" s="9"/>
    </row>
    <row r="1218">
      <c r="A1218" s="10">
        <v>1288.0</v>
      </c>
      <c r="B1218" s="13" t="s">
        <v>257</v>
      </c>
      <c r="C1218" s="13" t="s">
        <v>1265</v>
      </c>
      <c r="D1218" s="9" t="s">
        <v>1274</v>
      </c>
      <c r="E1218" s="93" t="s">
        <v>2769</v>
      </c>
      <c r="F1218" s="13" t="s">
        <v>114</v>
      </c>
      <c r="G1218" s="9" t="s">
        <v>2770</v>
      </c>
      <c r="H1218" s="5" t="s">
        <v>2770</v>
      </c>
      <c r="I1218" s="9"/>
      <c r="J1218" s="9"/>
      <c r="K1218" s="9"/>
      <c r="L1218" s="17"/>
      <c r="M1218" s="9"/>
      <c r="N1218" s="9"/>
      <c r="O1218" s="9"/>
      <c r="P1218" s="9"/>
      <c r="Q1218" s="9"/>
      <c r="R1218" s="9"/>
      <c r="S1218" s="9"/>
      <c r="T1218" s="9"/>
      <c r="U1218" s="9"/>
      <c r="V1218" s="9"/>
      <c r="W1218" s="9"/>
      <c r="X1218" s="9"/>
      <c r="Y1218" s="9"/>
      <c r="Z1218" s="9"/>
    </row>
    <row r="1219">
      <c r="A1219" s="10">
        <v>1289.0</v>
      </c>
      <c r="B1219" s="13" t="s">
        <v>257</v>
      </c>
      <c r="C1219" s="13" t="s">
        <v>1265</v>
      </c>
      <c r="D1219" s="9" t="s">
        <v>1274</v>
      </c>
      <c r="E1219" s="93" t="s">
        <v>2771</v>
      </c>
      <c r="F1219" s="13" t="s">
        <v>114</v>
      </c>
      <c r="G1219" s="9" t="s">
        <v>2772</v>
      </c>
      <c r="H1219" s="5" t="s">
        <v>2772</v>
      </c>
      <c r="I1219" s="9"/>
      <c r="J1219" s="9"/>
      <c r="K1219" s="9"/>
      <c r="L1219" s="17"/>
      <c r="M1219" s="9"/>
      <c r="N1219" s="9"/>
      <c r="O1219" s="9"/>
      <c r="P1219" s="9"/>
      <c r="Q1219" s="9"/>
      <c r="R1219" s="9"/>
      <c r="S1219" s="9"/>
      <c r="T1219" s="9"/>
      <c r="U1219" s="9"/>
      <c r="V1219" s="9"/>
      <c r="W1219" s="9"/>
      <c r="X1219" s="9"/>
      <c r="Y1219" s="9"/>
      <c r="Z1219" s="9"/>
    </row>
    <row r="1220">
      <c r="A1220" s="10">
        <v>1290.0</v>
      </c>
      <c r="B1220" s="13" t="s">
        <v>257</v>
      </c>
      <c r="C1220" s="13" t="s">
        <v>1265</v>
      </c>
      <c r="D1220" s="9" t="s">
        <v>1274</v>
      </c>
      <c r="E1220" s="93" t="s">
        <v>2773</v>
      </c>
      <c r="F1220" s="13" t="s">
        <v>114</v>
      </c>
      <c r="G1220" s="9" t="s">
        <v>2774</v>
      </c>
      <c r="H1220" s="5" t="s">
        <v>2774</v>
      </c>
      <c r="I1220" s="9"/>
      <c r="J1220" s="9"/>
      <c r="K1220" s="9"/>
      <c r="L1220" s="17"/>
      <c r="M1220" s="9"/>
      <c r="N1220" s="9"/>
      <c r="O1220" s="9"/>
      <c r="P1220" s="9"/>
      <c r="Q1220" s="9"/>
      <c r="R1220" s="9"/>
      <c r="S1220" s="9"/>
      <c r="T1220" s="9"/>
      <c r="U1220" s="9"/>
      <c r="V1220" s="9"/>
      <c r="W1220" s="9"/>
      <c r="X1220" s="9"/>
      <c r="Y1220" s="9"/>
      <c r="Z1220" s="9"/>
    </row>
    <row r="1221">
      <c r="A1221" s="10">
        <v>1291.0</v>
      </c>
      <c r="B1221" s="13" t="s">
        <v>257</v>
      </c>
      <c r="C1221" s="13" t="s">
        <v>1265</v>
      </c>
      <c r="D1221" s="9" t="s">
        <v>1274</v>
      </c>
      <c r="E1221" s="93" t="s">
        <v>2775</v>
      </c>
      <c r="F1221" s="13" t="s">
        <v>114</v>
      </c>
      <c r="G1221" s="9" t="s">
        <v>2776</v>
      </c>
      <c r="H1221" s="5" t="s">
        <v>2776</v>
      </c>
      <c r="I1221" s="9"/>
      <c r="J1221" s="9"/>
      <c r="K1221" s="9"/>
      <c r="L1221" s="17"/>
      <c r="M1221" s="9"/>
      <c r="N1221" s="9"/>
      <c r="O1221" s="9"/>
      <c r="P1221" s="9"/>
      <c r="Q1221" s="9"/>
      <c r="R1221" s="9"/>
      <c r="S1221" s="9"/>
      <c r="T1221" s="9"/>
      <c r="U1221" s="9"/>
      <c r="V1221" s="9"/>
      <c r="W1221" s="9"/>
      <c r="X1221" s="9"/>
      <c r="Y1221" s="9"/>
      <c r="Z1221" s="9"/>
    </row>
    <row r="1222">
      <c r="A1222" s="10">
        <v>1292.0</v>
      </c>
      <c r="B1222" s="13" t="s">
        <v>257</v>
      </c>
      <c r="C1222" s="13" t="s">
        <v>1265</v>
      </c>
      <c r="D1222" s="9" t="s">
        <v>1274</v>
      </c>
      <c r="E1222" s="93" t="s">
        <v>2777</v>
      </c>
      <c r="F1222" s="13" t="s">
        <v>114</v>
      </c>
      <c r="G1222" s="9" t="s">
        <v>2778</v>
      </c>
      <c r="H1222" s="5" t="s">
        <v>2778</v>
      </c>
      <c r="I1222" s="9"/>
      <c r="J1222" s="9"/>
      <c r="K1222" s="9"/>
      <c r="L1222" s="17"/>
      <c r="M1222" s="9"/>
      <c r="N1222" s="9"/>
      <c r="O1222" s="9"/>
      <c r="P1222" s="9"/>
      <c r="Q1222" s="9"/>
      <c r="R1222" s="9"/>
      <c r="S1222" s="9"/>
      <c r="T1222" s="9"/>
      <c r="U1222" s="9"/>
      <c r="V1222" s="9"/>
      <c r="W1222" s="9"/>
      <c r="X1222" s="9"/>
      <c r="Y1222" s="9"/>
      <c r="Z1222" s="9"/>
    </row>
    <row r="1223">
      <c r="A1223" s="10">
        <v>1293.0</v>
      </c>
      <c r="B1223" s="13" t="s">
        <v>257</v>
      </c>
      <c r="C1223" s="13" t="s">
        <v>1265</v>
      </c>
      <c r="D1223" s="9" t="s">
        <v>1274</v>
      </c>
      <c r="E1223" s="93" t="s">
        <v>2779</v>
      </c>
      <c r="F1223" s="13" t="s">
        <v>114</v>
      </c>
      <c r="G1223" s="9" t="s">
        <v>2780</v>
      </c>
      <c r="H1223" s="5" t="s">
        <v>2780</v>
      </c>
      <c r="I1223" s="9"/>
      <c r="J1223" s="9"/>
      <c r="K1223" s="9"/>
      <c r="L1223" s="17"/>
      <c r="M1223" s="9"/>
      <c r="N1223" s="9"/>
      <c r="O1223" s="9"/>
      <c r="P1223" s="9"/>
      <c r="Q1223" s="9"/>
      <c r="R1223" s="9"/>
      <c r="S1223" s="9"/>
      <c r="T1223" s="9"/>
      <c r="U1223" s="9"/>
      <c r="V1223" s="9"/>
      <c r="W1223" s="9"/>
      <c r="X1223" s="9"/>
      <c r="Y1223" s="9"/>
      <c r="Z1223" s="9"/>
    </row>
    <row r="1224">
      <c r="A1224" s="10">
        <v>1294.0</v>
      </c>
      <c r="B1224" s="13" t="s">
        <v>257</v>
      </c>
      <c r="C1224" s="13" t="s">
        <v>1265</v>
      </c>
      <c r="D1224" s="9" t="s">
        <v>1284</v>
      </c>
      <c r="E1224" s="93" t="s">
        <v>2781</v>
      </c>
      <c r="F1224" s="13" t="s">
        <v>114</v>
      </c>
      <c r="G1224" s="9" t="s">
        <v>2782</v>
      </c>
      <c r="H1224" s="5" t="s">
        <v>2782</v>
      </c>
      <c r="I1224" s="9"/>
      <c r="J1224" s="9"/>
      <c r="K1224" s="9"/>
      <c r="L1224" s="17"/>
      <c r="M1224" s="9"/>
      <c r="N1224" s="9"/>
      <c r="O1224" s="9"/>
      <c r="P1224" s="9"/>
      <c r="Q1224" s="9"/>
      <c r="R1224" s="9"/>
      <c r="S1224" s="9"/>
      <c r="T1224" s="9"/>
      <c r="U1224" s="9"/>
      <c r="V1224" s="9"/>
      <c r="W1224" s="9"/>
      <c r="X1224" s="9"/>
      <c r="Y1224" s="9"/>
      <c r="Z1224" s="9"/>
    </row>
    <row r="1225">
      <c r="A1225" s="10">
        <v>1295.0</v>
      </c>
      <c r="B1225" s="13" t="s">
        <v>257</v>
      </c>
      <c r="C1225" s="13" t="s">
        <v>1265</v>
      </c>
      <c r="D1225" s="9" t="s">
        <v>1284</v>
      </c>
      <c r="E1225" s="93" t="s">
        <v>2783</v>
      </c>
      <c r="F1225" s="13" t="s">
        <v>114</v>
      </c>
      <c r="G1225" s="9" t="s">
        <v>2784</v>
      </c>
      <c r="H1225" s="5" t="s">
        <v>2784</v>
      </c>
      <c r="I1225" s="9"/>
      <c r="J1225" s="9"/>
      <c r="K1225" s="9"/>
      <c r="L1225" s="17"/>
      <c r="M1225" s="9"/>
      <c r="N1225" s="9"/>
      <c r="O1225" s="9"/>
      <c r="P1225" s="9"/>
      <c r="Q1225" s="9"/>
      <c r="R1225" s="9"/>
      <c r="S1225" s="9"/>
      <c r="T1225" s="9"/>
      <c r="U1225" s="9"/>
      <c r="V1225" s="9"/>
      <c r="W1225" s="9"/>
      <c r="X1225" s="9"/>
      <c r="Y1225" s="9"/>
      <c r="Z1225" s="9"/>
    </row>
    <row r="1226">
      <c r="A1226" s="10">
        <v>1296.0</v>
      </c>
      <c r="B1226" s="13" t="s">
        <v>257</v>
      </c>
      <c r="C1226" s="13" t="s">
        <v>1265</v>
      </c>
      <c r="D1226" s="9" t="s">
        <v>1285</v>
      </c>
      <c r="E1226" s="93" t="s">
        <v>2785</v>
      </c>
      <c r="F1226" s="13" t="s">
        <v>114</v>
      </c>
      <c r="G1226" s="9" t="s">
        <v>2786</v>
      </c>
      <c r="H1226" s="5" t="s">
        <v>2786</v>
      </c>
      <c r="I1226" s="9"/>
      <c r="J1226" s="9"/>
      <c r="K1226" s="9"/>
      <c r="L1226" s="17"/>
      <c r="M1226" s="9"/>
      <c r="N1226" s="9"/>
      <c r="O1226" s="9"/>
      <c r="P1226" s="9"/>
      <c r="Q1226" s="9"/>
      <c r="R1226" s="9"/>
      <c r="S1226" s="9"/>
      <c r="T1226" s="9"/>
      <c r="U1226" s="9"/>
      <c r="V1226" s="9"/>
      <c r="W1226" s="9"/>
      <c r="X1226" s="9"/>
      <c r="Y1226" s="9"/>
      <c r="Z1226" s="9"/>
    </row>
    <row r="1227">
      <c r="A1227" s="10">
        <v>1297.0</v>
      </c>
      <c r="B1227" s="13" t="s">
        <v>257</v>
      </c>
      <c r="C1227" s="13" t="s">
        <v>1265</v>
      </c>
      <c r="D1227" s="9" t="s">
        <v>1285</v>
      </c>
      <c r="E1227" s="93" t="s">
        <v>2787</v>
      </c>
      <c r="F1227" s="13" t="s">
        <v>114</v>
      </c>
      <c r="G1227" s="9" t="s">
        <v>2788</v>
      </c>
      <c r="H1227" s="5" t="s">
        <v>2788</v>
      </c>
      <c r="I1227" s="9"/>
      <c r="J1227" s="9"/>
      <c r="K1227" s="9"/>
      <c r="L1227" s="17"/>
      <c r="M1227" s="9"/>
      <c r="N1227" s="9"/>
      <c r="O1227" s="9"/>
      <c r="P1227" s="9"/>
      <c r="Q1227" s="9"/>
      <c r="R1227" s="9"/>
      <c r="S1227" s="9"/>
      <c r="T1227" s="9"/>
      <c r="U1227" s="9"/>
      <c r="V1227" s="9"/>
      <c r="W1227" s="9"/>
      <c r="X1227" s="9"/>
      <c r="Y1227" s="9"/>
      <c r="Z1227" s="9"/>
    </row>
    <row r="1228">
      <c r="A1228" s="10">
        <v>1298.0</v>
      </c>
      <c r="B1228" s="13" t="s">
        <v>257</v>
      </c>
      <c r="C1228" s="13" t="s">
        <v>1265</v>
      </c>
      <c r="D1228" s="9" t="s">
        <v>1286</v>
      </c>
      <c r="E1228" s="93" t="s">
        <v>2789</v>
      </c>
      <c r="F1228" s="13" t="s">
        <v>114</v>
      </c>
      <c r="G1228" s="9" t="s">
        <v>2790</v>
      </c>
      <c r="H1228" s="5" t="s">
        <v>2790</v>
      </c>
      <c r="I1228" s="9"/>
      <c r="J1228" s="9"/>
      <c r="K1228" s="9"/>
      <c r="L1228" s="17"/>
      <c r="M1228" s="9"/>
      <c r="N1228" s="9"/>
      <c r="O1228" s="9"/>
      <c r="P1228" s="9"/>
      <c r="Q1228" s="9"/>
      <c r="R1228" s="9"/>
      <c r="S1228" s="9"/>
      <c r="T1228" s="9"/>
      <c r="U1228" s="9"/>
      <c r="V1228" s="9"/>
      <c r="W1228" s="9"/>
      <c r="X1228" s="9"/>
      <c r="Y1228" s="9"/>
      <c r="Z1228" s="9"/>
    </row>
    <row r="1229">
      <c r="A1229" s="10">
        <v>1299.0</v>
      </c>
      <c r="B1229" s="13" t="s">
        <v>257</v>
      </c>
      <c r="C1229" s="13" t="s">
        <v>1087</v>
      </c>
      <c r="D1229" s="9" t="s">
        <v>1088</v>
      </c>
      <c r="E1229" s="93" t="s">
        <v>2791</v>
      </c>
      <c r="F1229" s="13" t="s">
        <v>114</v>
      </c>
      <c r="G1229" s="9" t="s">
        <v>2792</v>
      </c>
      <c r="H1229" s="5" t="s">
        <v>2792</v>
      </c>
      <c r="I1229" s="9"/>
      <c r="J1229" s="9"/>
      <c r="K1229" s="9"/>
      <c r="L1229" s="17"/>
      <c r="M1229" s="9"/>
      <c r="N1229" s="9"/>
      <c r="O1229" s="9"/>
      <c r="P1229" s="9"/>
      <c r="Q1229" s="9"/>
      <c r="R1229" s="9"/>
      <c r="S1229" s="9"/>
      <c r="T1229" s="9"/>
      <c r="U1229" s="9"/>
      <c r="V1229" s="9"/>
      <c r="W1229" s="9"/>
      <c r="X1229" s="9"/>
      <c r="Y1229" s="9"/>
      <c r="Z1229" s="9"/>
    </row>
    <row r="1230">
      <c r="A1230" s="10">
        <v>1300.0</v>
      </c>
      <c r="B1230" s="13" t="s">
        <v>257</v>
      </c>
      <c r="C1230" s="13" t="s">
        <v>1087</v>
      </c>
      <c r="D1230" s="9" t="s">
        <v>1088</v>
      </c>
      <c r="E1230" s="93" t="s">
        <v>2793</v>
      </c>
      <c r="F1230" s="13" t="s">
        <v>114</v>
      </c>
      <c r="G1230" s="9" t="s">
        <v>2794</v>
      </c>
      <c r="H1230" s="5" t="s">
        <v>2794</v>
      </c>
      <c r="I1230" s="9"/>
      <c r="J1230" s="9"/>
      <c r="K1230" s="9"/>
      <c r="L1230" s="17"/>
      <c r="M1230" s="9"/>
      <c r="N1230" s="9"/>
      <c r="O1230" s="9"/>
      <c r="P1230" s="9"/>
      <c r="Q1230" s="9"/>
      <c r="R1230" s="9"/>
      <c r="S1230" s="9"/>
      <c r="T1230" s="9"/>
      <c r="U1230" s="9"/>
      <c r="V1230" s="9"/>
      <c r="W1230" s="9"/>
      <c r="X1230" s="9"/>
      <c r="Y1230" s="9"/>
      <c r="Z1230" s="9"/>
    </row>
    <row r="1231">
      <c r="A1231" s="10">
        <v>1301.0</v>
      </c>
      <c r="B1231" s="13" t="s">
        <v>257</v>
      </c>
      <c r="C1231" s="13" t="s">
        <v>1087</v>
      </c>
      <c r="D1231" s="9" t="s">
        <v>1088</v>
      </c>
      <c r="E1231" s="93" t="s">
        <v>2795</v>
      </c>
      <c r="F1231" s="13" t="s">
        <v>114</v>
      </c>
      <c r="G1231" s="9" t="s">
        <v>2796</v>
      </c>
      <c r="H1231" s="5" t="s">
        <v>2796</v>
      </c>
      <c r="I1231" s="9"/>
      <c r="J1231" s="9"/>
      <c r="K1231" s="9"/>
      <c r="L1231" s="17"/>
      <c r="M1231" s="9"/>
      <c r="N1231" s="9"/>
      <c r="O1231" s="9"/>
      <c r="P1231" s="9"/>
      <c r="Q1231" s="9"/>
      <c r="R1231" s="9"/>
      <c r="S1231" s="9"/>
      <c r="T1231" s="9"/>
      <c r="U1231" s="9"/>
      <c r="V1231" s="9"/>
      <c r="W1231" s="9"/>
      <c r="X1231" s="9"/>
      <c r="Y1231" s="9"/>
      <c r="Z1231" s="9"/>
    </row>
    <row r="1232">
      <c r="A1232" s="10">
        <v>1302.0</v>
      </c>
      <c r="B1232" s="13" t="s">
        <v>257</v>
      </c>
      <c r="C1232" s="13" t="s">
        <v>1087</v>
      </c>
      <c r="D1232" s="9" t="s">
        <v>1088</v>
      </c>
      <c r="E1232" s="93" t="s">
        <v>2797</v>
      </c>
      <c r="F1232" s="13" t="s">
        <v>114</v>
      </c>
      <c r="G1232" s="9" t="s">
        <v>2798</v>
      </c>
      <c r="H1232" s="5" t="s">
        <v>2798</v>
      </c>
      <c r="I1232" s="9"/>
      <c r="J1232" s="9"/>
      <c r="K1232" s="9"/>
      <c r="L1232" s="17"/>
      <c r="M1232" s="9"/>
      <c r="N1232" s="9"/>
      <c r="O1232" s="9"/>
      <c r="P1232" s="9"/>
      <c r="Q1232" s="9"/>
      <c r="R1232" s="9"/>
      <c r="S1232" s="9"/>
      <c r="T1232" s="9"/>
      <c r="U1232" s="9"/>
      <c r="V1232" s="9"/>
      <c r="W1232" s="9"/>
      <c r="X1232" s="9"/>
      <c r="Y1232" s="9"/>
      <c r="Z1232" s="9"/>
    </row>
    <row r="1233">
      <c r="A1233" s="10">
        <v>1303.0</v>
      </c>
      <c r="B1233" s="13" t="s">
        <v>257</v>
      </c>
      <c r="C1233" s="13" t="s">
        <v>1087</v>
      </c>
      <c r="D1233" s="9" t="s">
        <v>1088</v>
      </c>
      <c r="E1233" s="93" t="s">
        <v>2799</v>
      </c>
      <c r="F1233" s="13" t="s">
        <v>114</v>
      </c>
      <c r="G1233" s="9" t="s">
        <v>2800</v>
      </c>
      <c r="H1233" s="5" t="s">
        <v>2800</v>
      </c>
      <c r="I1233" s="9"/>
      <c r="J1233" s="9"/>
      <c r="K1233" s="9"/>
      <c r="L1233" s="17"/>
      <c r="M1233" s="9"/>
      <c r="N1233" s="9"/>
      <c r="O1233" s="9"/>
      <c r="P1233" s="9"/>
      <c r="Q1233" s="9"/>
      <c r="R1233" s="9"/>
      <c r="S1233" s="9"/>
      <c r="T1233" s="9"/>
      <c r="U1233" s="9"/>
      <c r="V1233" s="9"/>
      <c r="W1233" s="9"/>
      <c r="X1233" s="9"/>
      <c r="Y1233" s="9"/>
      <c r="Z1233" s="9"/>
    </row>
    <row r="1234">
      <c r="A1234" s="10">
        <v>1304.0</v>
      </c>
      <c r="B1234" s="13" t="s">
        <v>257</v>
      </c>
      <c r="C1234" s="13" t="s">
        <v>1087</v>
      </c>
      <c r="D1234" s="9" t="s">
        <v>1109</v>
      </c>
      <c r="E1234" s="93" t="s">
        <v>2801</v>
      </c>
      <c r="F1234" s="13" t="s">
        <v>114</v>
      </c>
      <c r="G1234" s="9" t="s">
        <v>2802</v>
      </c>
      <c r="H1234" s="5" t="s">
        <v>2802</v>
      </c>
      <c r="I1234" s="9"/>
      <c r="J1234" s="9"/>
      <c r="K1234" s="9"/>
      <c r="L1234" s="17"/>
      <c r="M1234" s="9"/>
      <c r="N1234" s="9"/>
      <c r="O1234" s="9"/>
      <c r="P1234" s="9"/>
      <c r="Q1234" s="9"/>
      <c r="R1234" s="9"/>
      <c r="S1234" s="9"/>
      <c r="T1234" s="9"/>
      <c r="U1234" s="9"/>
      <c r="V1234" s="9"/>
      <c r="W1234" s="9"/>
      <c r="X1234" s="9"/>
      <c r="Y1234" s="9"/>
      <c r="Z1234" s="9"/>
    </row>
    <row r="1235">
      <c r="A1235" s="10">
        <v>1305.0</v>
      </c>
      <c r="B1235" s="13" t="s">
        <v>257</v>
      </c>
      <c r="C1235" s="13" t="s">
        <v>1087</v>
      </c>
      <c r="D1235" s="9" t="s">
        <v>1109</v>
      </c>
      <c r="E1235" s="93" t="s">
        <v>2803</v>
      </c>
      <c r="F1235" s="13" t="s">
        <v>114</v>
      </c>
      <c r="G1235" s="9" t="s">
        <v>2804</v>
      </c>
      <c r="H1235" s="5" t="s">
        <v>2804</v>
      </c>
      <c r="I1235" s="9"/>
      <c r="J1235" s="9"/>
      <c r="K1235" s="9"/>
      <c r="L1235" s="17"/>
      <c r="M1235" s="9"/>
      <c r="N1235" s="9"/>
      <c r="O1235" s="9"/>
      <c r="P1235" s="9"/>
      <c r="Q1235" s="9"/>
      <c r="R1235" s="9"/>
      <c r="S1235" s="9"/>
      <c r="T1235" s="9"/>
      <c r="U1235" s="9"/>
      <c r="V1235" s="9"/>
      <c r="W1235" s="9"/>
      <c r="X1235" s="9"/>
      <c r="Y1235" s="9"/>
      <c r="Z1235" s="9"/>
    </row>
    <row r="1236">
      <c r="A1236" s="10">
        <v>1306.0</v>
      </c>
      <c r="B1236" s="13" t="s">
        <v>257</v>
      </c>
      <c r="C1236" s="13" t="s">
        <v>1087</v>
      </c>
      <c r="D1236" s="9" t="s">
        <v>1109</v>
      </c>
      <c r="E1236" s="93" t="s">
        <v>2805</v>
      </c>
      <c r="F1236" s="13" t="s">
        <v>114</v>
      </c>
      <c r="G1236" s="9" t="s">
        <v>2806</v>
      </c>
      <c r="H1236" s="5" t="s">
        <v>2806</v>
      </c>
      <c r="I1236" s="9"/>
      <c r="J1236" s="9"/>
      <c r="K1236" s="9"/>
      <c r="L1236" s="17"/>
      <c r="M1236" s="9"/>
      <c r="N1236" s="9"/>
      <c r="O1236" s="9"/>
      <c r="P1236" s="9"/>
      <c r="Q1236" s="9"/>
      <c r="R1236" s="9"/>
      <c r="S1236" s="9"/>
      <c r="T1236" s="9"/>
      <c r="U1236" s="9"/>
      <c r="V1236" s="9"/>
      <c r="W1236" s="9"/>
      <c r="X1236" s="9"/>
      <c r="Y1236" s="9"/>
      <c r="Z1236" s="9"/>
    </row>
    <row r="1237">
      <c r="A1237" s="10">
        <v>1307.0</v>
      </c>
      <c r="B1237" s="13" t="s">
        <v>257</v>
      </c>
      <c r="C1237" s="13" t="s">
        <v>1087</v>
      </c>
      <c r="D1237" s="9" t="s">
        <v>1109</v>
      </c>
      <c r="E1237" s="93" t="s">
        <v>2807</v>
      </c>
      <c r="F1237" s="13" t="s">
        <v>114</v>
      </c>
      <c r="G1237" s="9" t="s">
        <v>2808</v>
      </c>
      <c r="H1237" s="5" t="s">
        <v>2808</v>
      </c>
      <c r="I1237" s="9"/>
      <c r="J1237" s="9"/>
      <c r="K1237" s="9"/>
      <c r="L1237" s="17"/>
      <c r="M1237" s="9"/>
      <c r="N1237" s="9"/>
      <c r="O1237" s="9"/>
      <c r="P1237" s="9"/>
      <c r="Q1237" s="9"/>
      <c r="R1237" s="9"/>
      <c r="S1237" s="9"/>
      <c r="T1237" s="9"/>
      <c r="U1237" s="9"/>
      <c r="V1237" s="9"/>
      <c r="W1237" s="9"/>
      <c r="X1237" s="9"/>
      <c r="Y1237" s="9"/>
      <c r="Z1237" s="9"/>
    </row>
    <row r="1238">
      <c r="A1238" s="10">
        <v>1308.0</v>
      </c>
      <c r="B1238" s="13" t="s">
        <v>257</v>
      </c>
      <c r="C1238" s="13" t="s">
        <v>1087</v>
      </c>
      <c r="D1238" s="9" t="s">
        <v>1109</v>
      </c>
      <c r="E1238" s="93" t="s">
        <v>2809</v>
      </c>
      <c r="F1238" s="13" t="s">
        <v>114</v>
      </c>
      <c r="G1238" s="9" t="s">
        <v>2810</v>
      </c>
      <c r="H1238" s="5" t="s">
        <v>2810</v>
      </c>
      <c r="I1238" s="9"/>
      <c r="J1238" s="9"/>
      <c r="K1238" s="9"/>
      <c r="L1238" s="17"/>
      <c r="M1238" s="9"/>
      <c r="N1238" s="9"/>
      <c r="O1238" s="9"/>
      <c r="P1238" s="9"/>
      <c r="Q1238" s="9"/>
      <c r="R1238" s="9"/>
      <c r="S1238" s="9"/>
      <c r="T1238" s="9"/>
      <c r="U1238" s="9"/>
      <c r="V1238" s="9"/>
      <c r="W1238" s="9"/>
      <c r="X1238" s="9"/>
      <c r="Y1238" s="9"/>
      <c r="Z1238" s="9"/>
    </row>
    <row r="1239">
      <c r="A1239" s="10">
        <v>1309.0</v>
      </c>
      <c r="B1239" s="13" t="s">
        <v>257</v>
      </c>
      <c r="C1239" s="13" t="s">
        <v>1087</v>
      </c>
      <c r="D1239" s="9" t="s">
        <v>1109</v>
      </c>
      <c r="E1239" s="93" t="s">
        <v>2811</v>
      </c>
      <c r="F1239" s="13" t="s">
        <v>114</v>
      </c>
      <c r="G1239" s="9" t="s">
        <v>2812</v>
      </c>
      <c r="H1239" s="5" t="s">
        <v>2812</v>
      </c>
      <c r="I1239" s="9"/>
      <c r="J1239" s="9"/>
      <c r="K1239" s="9"/>
      <c r="L1239" s="17"/>
      <c r="M1239" s="9"/>
      <c r="N1239" s="9"/>
      <c r="O1239" s="9"/>
      <c r="P1239" s="9"/>
      <c r="Q1239" s="9"/>
      <c r="R1239" s="9"/>
      <c r="S1239" s="9"/>
      <c r="T1239" s="9"/>
      <c r="U1239" s="9"/>
      <c r="V1239" s="9"/>
      <c r="W1239" s="9"/>
      <c r="X1239" s="9"/>
      <c r="Y1239" s="9"/>
      <c r="Z1239" s="9"/>
    </row>
    <row r="1240">
      <c r="A1240" s="10">
        <v>1310.0</v>
      </c>
      <c r="B1240" s="13" t="s">
        <v>257</v>
      </c>
      <c r="C1240" s="13" t="s">
        <v>1087</v>
      </c>
      <c r="D1240" s="9" t="s">
        <v>1122</v>
      </c>
      <c r="E1240" s="93" t="s">
        <v>2813</v>
      </c>
      <c r="F1240" s="13" t="s">
        <v>114</v>
      </c>
      <c r="G1240" s="9" t="s">
        <v>2814</v>
      </c>
      <c r="H1240" s="5" t="s">
        <v>2814</v>
      </c>
      <c r="I1240" s="9"/>
      <c r="J1240" s="9"/>
      <c r="K1240" s="9"/>
      <c r="L1240" s="17"/>
      <c r="M1240" s="9"/>
      <c r="N1240" s="9"/>
      <c r="O1240" s="9"/>
      <c r="P1240" s="9"/>
      <c r="Q1240" s="9"/>
      <c r="R1240" s="9"/>
      <c r="S1240" s="9"/>
      <c r="T1240" s="9"/>
      <c r="U1240" s="9"/>
      <c r="V1240" s="9"/>
      <c r="W1240" s="9"/>
      <c r="X1240" s="9"/>
      <c r="Y1240" s="9"/>
      <c r="Z1240" s="9"/>
    </row>
    <row r="1241">
      <c r="A1241" s="10">
        <v>1311.0</v>
      </c>
      <c r="B1241" s="13" t="s">
        <v>257</v>
      </c>
      <c r="C1241" s="13" t="s">
        <v>1087</v>
      </c>
      <c r="D1241" s="9" t="s">
        <v>1122</v>
      </c>
      <c r="E1241" s="93" t="s">
        <v>2815</v>
      </c>
      <c r="F1241" s="13" t="s">
        <v>114</v>
      </c>
      <c r="G1241" s="9" t="s">
        <v>2816</v>
      </c>
      <c r="H1241" s="5" t="s">
        <v>2816</v>
      </c>
      <c r="I1241" s="9"/>
      <c r="J1241" s="9"/>
      <c r="K1241" s="9"/>
      <c r="L1241" s="17"/>
      <c r="M1241" s="9"/>
      <c r="N1241" s="9"/>
      <c r="O1241" s="9"/>
      <c r="P1241" s="9"/>
      <c r="Q1241" s="9"/>
      <c r="R1241" s="9"/>
      <c r="S1241" s="9"/>
      <c r="T1241" s="9"/>
      <c r="U1241" s="9"/>
      <c r="V1241" s="9"/>
      <c r="W1241" s="9"/>
      <c r="X1241" s="9"/>
      <c r="Y1241" s="9"/>
      <c r="Z1241" s="9"/>
    </row>
    <row r="1242">
      <c r="A1242" s="10">
        <v>1312.0</v>
      </c>
      <c r="B1242" s="13" t="s">
        <v>257</v>
      </c>
      <c r="C1242" s="13" t="s">
        <v>1087</v>
      </c>
      <c r="D1242" s="9" t="s">
        <v>1123</v>
      </c>
      <c r="E1242" s="93" t="s">
        <v>2817</v>
      </c>
      <c r="F1242" s="13" t="s">
        <v>114</v>
      </c>
      <c r="G1242" s="9" t="s">
        <v>2818</v>
      </c>
      <c r="H1242" s="5" t="s">
        <v>2818</v>
      </c>
      <c r="I1242" s="9"/>
      <c r="J1242" s="9"/>
      <c r="K1242" s="9"/>
      <c r="L1242" s="17"/>
      <c r="M1242" s="9"/>
      <c r="N1242" s="9"/>
      <c r="O1242" s="9"/>
      <c r="P1242" s="9"/>
      <c r="Q1242" s="9"/>
      <c r="R1242" s="9"/>
      <c r="S1242" s="9"/>
      <c r="T1242" s="9"/>
      <c r="U1242" s="9"/>
      <c r="V1242" s="9"/>
      <c r="W1242" s="9"/>
      <c r="X1242" s="9"/>
      <c r="Y1242" s="9"/>
      <c r="Z1242" s="9"/>
    </row>
    <row r="1243">
      <c r="A1243" s="10">
        <v>1313.0</v>
      </c>
      <c r="B1243" s="13" t="s">
        <v>257</v>
      </c>
      <c r="C1243" s="13" t="s">
        <v>1087</v>
      </c>
      <c r="D1243" s="9" t="s">
        <v>1123</v>
      </c>
      <c r="E1243" s="93" t="s">
        <v>2819</v>
      </c>
      <c r="F1243" s="13" t="s">
        <v>114</v>
      </c>
      <c r="G1243" s="9" t="s">
        <v>2820</v>
      </c>
      <c r="H1243" s="5" t="s">
        <v>2820</v>
      </c>
      <c r="I1243" s="9"/>
      <c r="J1243" s="9"/>
      <c r="K1243" s="9"/>
      <c r="L1243" s="17"/>
      <c r="M1243" s="9"/>
      <c r="N1243" s="9"/>
      <c r="O1243" s="9"/>
      <c r="P1243" s="9"/>
      <c r="Q1243" s="9"/>
      <c r="R1243" s="9"/>
      <c r="S1243" s="9"/>
      <c r="T1243" s="9"/>
      <c r="U1243" s="9"/>
      <c r="V1243" s="9"/>
      <c r="W1243" s="9"/>
      <c r="X1243" s="9"/>
      <c r="Y1243" s="9"/>
      <c r="Z1243" s="9"/>
    </row>
    <row r="1244">
      <c r="A1244" s="10">
        <v>1314.0</v>
      </c>
      <c r="B1244" s="13" t="s">
        <v>257</v>
      </c>
      <c r="C1244" s="13" t="s">
        <v>1203</v>
      </c>
      <c r="D1244" s="9" t="s">
        <v>1204</v>
      </c>
      <c r="E1244" s="93" t="s">
        <v>2821</v>
      </c>
      <c r="F1244" s="13" t="s">
        <v>114</v>
      </c>
      <c r="G1244" s="9" t="s">
        <v>2822</v>
      </c>
      <c r="H1244" s="5" t="s">
        <v>2822</v>
      </c>
      <c r="I1244" s="9"/>
      <c r="J1244" s="9"/>
      <c r="K1244" s="9"/>
      <c r="L1244" s="17"/>
      <c r="M1244" s="9"/>
      <c r="N1244" s="9"/>
      <c r="O1244" s="9"/>
      <c r="P1244" s="9"/>
      <c r="Q1244" s="9"/>
      <c r="R1244" s="9"/>
      <c r="S1244" s="9"/>
      <c r="T1244" s="9"/>
      <c r="U1244" s="9"/>
      <c r="V1244" s="9"/>
      <c r="W1244" s="9"/>
      <c r="X1244" s="9"/>
      <c r="Y1244" s="9"/>
      <c r="Z1244" s="9"/>
    </row>
    <row r="1245">
      <c r="A1245" s="10">
        <v>1315.0</v>
      </c>
      <c r="B1245" s="13" t="s">
        <v>257</v>
      </c>
      <c r="C1245" s="13" t="s">
        <v>1203</v>
      </c>
      <c r="D1245" s="9" t="s">
        <v>1204</v>
      </c>
      <c r="E1245" s="93" t="s">
        <v>2823</v>
      </c>
      <c r="F1245" s="13" t="s">
        <v>114</v>
      </c>
      <c r="G1245" s="9" t="s">
        <v>2824</v>
      </c>
      <c r="H1245" s="5" t="s">
        <v>2824</v>
      </c>
      <c r="I1245" s="9"/>
      <c r="J1245" s="9"/>
      <c r="K1245" s="9"/>
      <c r="L1245" s="17"/>
      <c r="M1245" s="9"/>
      <c r="N1245" s="9"/>
      <c r="O1245" s="9"/>
      <c r="P1245" s="9"/>
      <c r="Q1245" s="9"/>
      <c r="R1245" s="9"/>
      <c r="S1245" s="9"/>
      <c r="T1245" s="9"/>
      <c r="U1245" s="9"/>
      <c r="V1245" s="9"/>
      <c r="W1245" s="9"/>
      <c r="X1245" s="9"/>
      <c r="Y1245" s="9"/>
      <c r="Z1245" s="9"/>
    </row>
    <row r="1246">
      <c r="A1246" s="10">
        <v>1316.0</v>
      </c>
      <c r="B1246" s="13" t="s">
        <v>257</v>
      </c>
      <c r="C1246" s="13" t="s">
        <v>1203</v>
      </c>
      <c r="D1246" s="9" t="s">
        <v>1204</v>
      </c>
      <c r="E1246" s="93" t="s">
        <v>2825</v>
      </c>
      <c r="F1246" s="13" t="s">
        <v>114</v>
      </c>
      <c r="G1246" s="9" t="s">
        <v>2826</v>
      </c>
      <c r="H1246" s="5" t="s">
        <v>2826</v>
      </c>
      <c r="I1246" s="9"/>
      <c r="J1246" s="9"/>
      <c r="K1246" s="9"/>
      <c r="L1246" s="17"/>
      <c r="M1246" s="9"/>
      <c r="N1246" s="9"/>
      <c r="O1246" s="9"/>
      <c r="P1246" s="9"/>
      <c r="Q1246" s="9"/>
      <c r="R1246" s="9"/>
      <c r="S1246" s="9"/>
      <c r="T1246" s="9"/>
      <c r="U1246" s="9"/>
      <c r="V1246" s="9"/>
      <c r="W1246" s="9"/>
      <c r="X1246" s="9"/>
      <c r="Y1246" s="9"/>
      <c r="Z1246" s="9"/>
    </row>
    <row r="1247">
      <c r="A1247" s="10">
        <v>1317.0</v>
      </c>
      <c r="B1247" s="13" t="s">
        <v>257</v>
      </c>
      <c r="C1247" s="13" t="s">
        <v>1203</v>
      </c>
      <c r="D1247" s="9" t="s">
        <v>1204</v>
      </c>
      <c r="E1247" s="93" t="s">
        <v>2827</v>
      </c>
      <c r="F1247" s="13" t="s">
        <v>114</v>
      </c>
      <c r="G1247" s="9" t="s">
        <v>2828</v>
      </c>
      <c r="H1247" s="5" t="s">
        <v>2828</v>
      </c>
      <c r="I1247" s="9"/>
      <c r="J1247" s="9"/>
      <c r="K1247" s="9"/>
      <c r="L1247" s="17"/>
      <c r="M1247" s="9"/>
      <c r="N1247" s="9"/>
      <c r="O1247" s="9"/>
      <c r="P1247" s="9"/>
      <c r="Q1247" s="9"/>
      <c r="R1247" s="9"/>
      <c r="S1247" s="9"/>
      <c r="T1247" s="9"/>
      <c r="U1247" s="9"/>
      <c r="V1247" s="9"/>
      <c r="W1247" s="9"/>
      <c r="X1247" s="9"/>
      <c r="Y1247" s="9"/>
      <c r="Z1247" s="9"/>
    </row>
    <row r="1248">
      <c r="A1248" s="10">
        <v>1318.0</v>
      </c>
      <c r="B1248" s="13" t="s">
        <v>257</v>
      </c>
      <c r="C1248" s="13" t="s">
        <v>1203</v>
      </c>
      <c r="D1248" s="9" t="s">
        <v>1204</v>
      </c>
      <c r="E1248" s="93" t="s">
        <v>2829</v>
      </c>
      <c r="F1248" s="13" t="s">
        <v>114</v>
      </c>
      <c r="G1248" s="9" t="s">
        <v>2830</v>
      </c>
      <c r="H1248" s="5" t="s">
        <v>2830</v>
      </c>
      <c r="I1248" s="9"/>
      <c r="J1248" s="9"/>
      <c r="K1248" s="9"/>
      <c r="L1248" s="17"/>
      <c r="M1248" s="9"/>
      <c r="N1248" s="9"/>
      <c r="O1248" s="9"/>
      <c r="P1248" s="9"/>
      <c r="Q1248" s="9"/>
      <c r="R1248" s="9"/>
      <c r="S1248" s="9"/>
      <c r="T1248" s="9"/>
      <c r="U1248" s="9"/>
      <c r="V1248" s="9"/>
      <c r="W1248" s="9"/>
      <c r="X1248" s="9"/>
      <c r="Y1248" s="9"/>
      <c r="Z1248" s="9"/>
    </row>
    <row r="1249">
      <c r="A1249" s="10">
        <v>1319.0</v>
      </c>
      <c r="B1249" s="13" t="s">
        <v>257</v>
      </c>
      <c r="C1249" s="13" t="s">
        <v>1203</v>
      </c>
      <c r="D1249" s="9" t="s">
        <v>1214</v>
      </c>
      <c r="E1249" s="93" t="s">
        <v>2831</v>
      </c>
      <c r="F1249" s="13" t="s">
        <v>114</v>
      </c>
      <c r="G1249" s="9" t="s">
        <v>2832</v>
      </c>
      <c r="H1249" s="5" t="s">
        <v>2832</v>
      </c>
      <c r="I1249" s="9"/>
      <c r="J1249" s="9"/>
      <c r="K1249" s="9"/>
      <c r="L1249" s="17"/>
      <c r="M1249" s="9"/>
      <c r="N1249" s="9"/>
      <c r="O1249" s="9"/>
      <c r="P1249" s="9"/>
      <c r="Q1249" s="9"/>
      <c r="R1249" s="9"/>
      <c r="S1249" s="9"/>
      <c r="T1249" s="9"/>
      <c r="U1249" s="9"/>
      <c r="V1249" s="9"/>
      <c r="W1249" s="9"/>
      <c r="X1249" s="9"/>
      <c r="Y1249" s="9"/>
      <c r="Z1249" s="9"/>
    </row>
    <row r="1250">
      <c r="A1250" s="10">
        <v>1320.0</v>
      </c>
      <c r="B1250" s="13" t="s">
        <v>257</v>
      </c>
      <c r="C1250" s="13" t="s">
        <v>1203</v>
      </c>
      <c r="D1250" s="9" t="s">
        <v>1214</v>
      </c>
      <c r="E1250" s="93" t="s">
        <v>2833</v>
      </c>
      <c r="F1250" s="13" t="s">
        <v>114</v>
      </c>
      <c r="G1250" s="9" t="s">
        <v>2834</v>
      </c>
      <c r="H1250" s="5" t="s">
        <v>2834</v>
      </c>
      <c r="I1250" s="9"/>
      <c r="J1250" s="9"/>
      <c r="K1250" s="9"/>
      <c r="L1250" s="17"/>
      <c r="M1250" s="9"/>
      <c r="N1250" s="9"/>
      <c r="O1250" s="9"/>
      <c r="P1250" s="9"/>
      <c r="Q1250" s="9"/>
      <c r="R1250" s="9"/>
      <c r="S1250" s="9"/>
      <c r="T1250" s="9"/>
      <c r="U1250" s="9"/>
      <c r="V1250" s="9"/>
      <c r="W1250" s="9"/>
      <c r="X1250" s="9"/>
      <c r="Y1250" s="9"/>
      <c r="Z1250" s="9"/>
    </row>
    <row r="1251">
      <c r="A1251" s="10">
        <v>1321.0</v>
      </c>
      <c r="B1251" s="13" t="s">
        <v>257</v>
      </c>
      <c r="C1251" s="13" t="s">
        <v>1203</v>
      </c>
      <c r="D1251" s="9" t="s">
        <v>1214</v>
      </c>
      <c r="E1251" s="93" t="s">
        <v>2835</v>
      </c>
      <c r="F1251" s="13" t="s">
        <v>114</v>
      </c>
      <c r="G1251" s="9" t="s">
        <v>2836</v>
      </c>
      <c r="H1251" s="5" t="s">
        <v>2836</v>
      </c>
      <c r="I1251" s="9"/>
      <c r="J1251" s="9"/>
      <c r="K1251" s="9"/>
      <c r="L1251" s="17"/>
      <c r="M1251" s="9"/>
      <c r="N1251" s="9"/>
      <c r="O1251" s="9"/>
      <c r="P1251" s="9"/>
      <c r="Q1251" s="9"/>
      <c r="R1251" s="9"/>
      <c r="S1251" s="9"/>
      <c r="T1251" s="9"/>
      <c r="U1251" s="9"/>
      <c r="V1251" s="9"/>
      <c r="W1251" s="9"/>
      <c r="X1251" s="9"/>
      <c r="Y1251" s="9"/>
      <c r="Z1251" s="9"/>
    </row>
    <row r="1252">
      <c r="A1252" s="10">
        <v>1322.0</v>
      </c>
      <c r="B1252" s="13" t="s">
        <v>257</v>
      </c>
      <c r="C1252" s="13" t="s">
        <v>1203</v>
      </c>
      <c r="D1252" s="9" t="s">
        <v>1214</v>
      </c>
      <c r="E1252" s="93" t="s">
        <v>2837</v>
      </c>
      <c r="F1252" s="13" t="s">
        <v>114</v>
      </c>
      <c r="G1252" s="9" t="s">
        <v>2838</v>
      </c>
      <c r="H1252" s="5" t="s">
        <v>2838</v>
      </c>
      <c r="I1252" s="9"/>
      <c r="J1252" s="9"/>
      <c r="K1252" s="9"/>
      <c r="L1252" s="17"/>
      <c r="M1252" s="9"/>
      <c r="N1252" s="9"/>
      <c r="O1252" s="9"/>
      <c r="P1252" s="9"/>
      <c r="Q1252" s="9"/>
      <c r="R1252" s="9"/>
      <c r="S1252" s="9"/>
      <c r="T1252" s="9"/>
      <c r="U1252" s="9"/>
      <c r="V1252" s="9"/>
      <c r="W1252" s="9"/>
      <c r="X1252" s="9"/>
      <c r="Y1252" s="9"/>
      <c r="Z1252" s="9"/>
    </row>
    <row r="1253">
      <c r="A1253" s="10">
        <v>1323.0</v>
      </c>
      <c r="B1253" s="13" t="s">
        <v>257</v>
      </c>
      <c r="C1253" s="13" t="s">
        <v>1203</v>
      </c>
      <c r="D1253" s="9" t="s">
        <v>1214</v>
      </c>
      <c r="E1253" s="93" t="s">
        <v>2839</v>
      </c>
      <c r="F1253" s="13" t="s">
        <v>114</v>
      </c>
      <c r="G1253" s="9" t="s">
        <v>2840</v>
      </c>
      <c r="H1253" s="5" t="s">
        <v>2840</v>
      </c>
      <c r="I1253" s="9"/>
      <c r="J1253" s="9"/>
      <c r="K1253" s="9"/>
      <c r="L1253" s="17"/>
      <c r="M1253" s="9"/>
      <c r="N1253" s="9"/>
      <c r="O1253" s="9"/>
      <c r="P1253" s="9"/>
      <c r="Q1253" s="9"/>
      <c r="R1253" s="9"/>
      <c r="S1253" s="9"/>
      <c r="T1253" s="9"/>
      <c r="U1253" s="9"/>
      <c r="V1253" s="9"/>
      <c r="W1253" s="9"/>
      <c r="X1253" s="9"/>
      <c r="Y1253" s="9"/>
      <c r="Z1253" s="9"/>
    </row>
    <row r="1254">
      <c r="A1254" s="10">
        <v>1324.0</v>
      </c>
      <c r="B1254" s="13" t="s">
        <v>257</v>
      </c>
      <c r="C1254" s="13" t="s">
        <v>1203</v>
      </c>
      <c r="D1254" s="9" t="s">
        <v>1214</v>
      </c>
      <c r="E1254" s="93" t="s">
        <v>2841</v>
      </c>
      <c r="F1254" s="13" t="s">
        <v>114</v>
      </c>
      <c r="G1254" s="9" t="s">
        <v>2842</v>
      </c>
      <c r="H1254" s="5" t="s">
        <v>2842</v>
      </c>
      <c r="I1254" s="9"/>
      <c r="J1254" s="9"/>
      <c r="K1254" s="9"/>
      <c r="L1254" s="17"/>
      <c r="M1254" s="9"/>
      <c r="N1254" s="9"/>
      <c r="O1254" s="9"/>
      <c r="P1254" s="9"/>
      <c r="Q1254" s="9"/>
      <c r="R1254" s="9"/>
      <c r="S1254" s="9"/>
      <c r="T1254" s="9"/>
      <c r="U1254" s="9"/>
      <c r="V1254" s="9"/>
      <c r="W1254" s="9"/>
      <c r="X1254" s="9"/>
      <c r="Y1254" s="9"/>
      <c r="Z1254" s="9"/>
    </row>
    <row r="1255">
      <c r="A1255" s="10">
        <v>1325.0</v>
      </c>
      <c r="B1255" s="13" t="s">
        <v>257</v>
      </c>
      <c r="C1255" s="13" t="s">
        <v>1203</v>
      </c>
      <c r="D1255" s="9" t="s">
        <v>1215</v>
      </c>
      <c r="E1255" s="93" t="s">
        <v>2843</v>
      </c>
      <c r="F1255" s="13" t="s">
        <v>114</v>
      </c>
      <c r="G1255" s="9" t="s">
        <v>2844</v>
      </c>
      <c r="H1255" s="5" t="s">
        <v>2844</v>
      </c>
      <c r="I1255" s="9"/>
      <c r="J1255" s="9"/>
      <c r="K1255" s="9"/>
      <c r="L1255" s="17"/>
      <c r="M1255" s="9"/>
      <c r="N1255" s="9"/>
      <c r="O1255" s="9"/>
      <c r="P1255" s="9"/>
      <c r="Q1255" s="9"/>
      <c r="R1255" s="9"/>
      <c r="S1255" s="9"/>
      <c r="T1255" s="9"/>
      <c r="U1255" s="9"/>
      <c r="V1255" s="9"/>
      <c r="W1255" s="9"/>
      <c r="X1255" s="9"/>
      <c r="Y1255" s="9"/>
      <c r="Z1255" s="9"/>
    </row>
    <row r="1256">
      <c r="A1256" s="10">
        <v>1326.0</v>
      </c>
      <c r="B1256" s="13" t="s">
        <v>257</v>
      </c>
      <c r="C1256" s="13" t="s">
        <v>1203</v>
      </c>
      <c r="D1256" s="9" t="s">
        <v>1215</v>
      </c>
      <c r="E1256" s="93" t="s">
        <v>2845</v>
      </c>
      <c r="F1256" s="13" t="s">
        <v>114</v>
      </c>
      <c r="G1256" s="9" t="s">
        <v>2846</v>
      </c>
      <c r="H1256" s="5" t="s">
        <v>2846</v>
      </c>
      <c r="I1256" s="9"/>
      <c r="J1256" s="9"/>
      <c r="K1256" s="9"/>
      <c r="L1256" s="17"/>
      <c r="M1256" s="9"/>
      <c r="N1256" s="9"/>
      <c r="O1256" s="9"/>
      <c r="P1256" s="9"/>
      <c r="Q1256" s="9"/>
      <c r="R1256" s="9"/>
      <c r="S1256" s="9"/>
      <c r="T1256" s="9"/>
      <c r="U1256" s="9"/>
      <c r="V1256" s="9"/>
      <c r="W1256" s="9"/>
      <c r="X1256" s="9"/>
      <c r="Y1256" s="9"/>
      <c r="Z1256" s="9"/>
    </row>
    <row r="1257">
      <c r="A1257" s="10">
        <v>1327.0</v>
      </c>
      <c r="B1257" s="13" t="s">
        <v>257</v>
      </c>
      <c r="C1257" s="13" t="s">
        <v>1203</v>
      </c>
      <c r="D1257" s="9" t="s">
        <v>1215</v>
      </c>
      <c r="E1257" s="93" t="s">
        <v>2847</v>
      </c>
      <c r="F1257" s="13" t="s">
        <v>114</v>
      </c>
      <c r="G1257" s="9" t="s">
        <v>2848</v>
      </c>
      <c r="H1257" s="5" t="s">
        <v>2848</v>
      </c>
      <c r="I1257" s="9"/>
      <c r="J1257" s="9"/>
      <c r="K1257" s="9"/>
      <c r="L1257" s="17"/>
      <c r="M1257" s="9"/>
      <c r="N1257" s="9"/>
      <c r="O1257" s="9"/>
      <c r="P1257" s="9"/>
      <c r="Q1257" s="9"/>
      <c r="R1257" s="9"/>
      <c r="S1257" s="9"/>
      <c r="T1257" s="9"/>
      <c r="U1257" s="9"/>
      <c r="V1257" s="9"/>
      <c r="W1257" s="9"/>
      <c r="X1257" s="9"/>
      <c r="Y1257" s="9"/>
      <c r="Z1257" s="9"/>
    </row>
    <row r="1258">
      <c r="A1258" s="10">
        <v>1328.0</v>
      </c>
      <c r="B1258" s="13" t="s">
        <v>257</v>
      </c>
      <c r="C1258" s="13" t="s">
        <v>1203</v>
      </c>
      <c r="D1258" s="9" t="s">
        <v>1216</v>
      </c>
      <c r="E1258" s="93" t="s">
        <v>2849</v>
      </c>
      <c r="F1258" s="13" t="s">
        <v>114</v>
      </c>
      <c r="G1258" s="9" t="s">
        <v>2850</v>
      </c>
      <c r="H1258" s="5" t="s">
        <v>2850</v>
      </c>
      <c r="I1258" s="9"/>
      <c r="J1258" s="9"/>
      <c r="K1258" s="9"/>
      <c r="L1258" s="17"/>
      <c r="M1258" s="9"/>
      <c r="N1258" s="9"/>
      <c r="O1258" s="9"/>
      <c r="P1258" s="9"/>
      <c r="Q1258" s="9"/>
      <c r="R1258" s="9"/>
      <c r="S1258" s="9"/>
      <c r="T1258" s="9"/>
      <c r="U1258" s="9"/>
      <c r="V1258" s="9"/>
      <c r="W1258" s="9"/>
      <c r="X1258" s="9"/>
      <c r="Y1258" s="9"/>
      <c r="Z1258" s="9"/>
    </row>
    <row r="1259">
      <c r="A1259" s="10">
        <v>1329.0</v>
      </c>
      <c r="B1259" s="13" t="s">
        <v>257</v>
      </c>
      <c r="C1259" s="13" t="s">
        <v>1203</v>
      </c>
      <c r="D1259" s="9" t="s">
        <v>1216</v>
      </c>
      <c r="E1259" s="93" t="s">
        <v>2851</v>
      </c>
      <c r="F1259" s="13" t="s">
        <v>114</v>
      </c>
      <c r="G1259" s="9" t="s">
        <v>2852</v>
      </c>
      <c r="H1259" s="5" t="s">
        <v>2852</v>
      </c>
      <c r="I1259" s="9"/>
      <c r="J1259" s="9"/>
      <c r="K1259" s="9"/>
      <c r="L1259" s="17"/>
      <c r="M1259" s="9"/>
      <c r="N1259" s="9"/>
      <c r="O1259" s="9"/>
      <c r="P1259" s="9"/>
      <c r="Q1259" s="9"/>
      <c r="R1259" s="9"/>
      <c r="S1259" s="9"/>
      <c r="T1259" s="9"/>
      <c r="U1259" s="9"/>
      <c r="V1259" s="9"/>
      <c r="W1259" s="9"/>
      <c r="X1259" s="9"/>
      <c r="Y1259" s="9"/>
      <c r="Z1259" s="9"/>
    </row>
    <row r="1260">
      <c r="A1260" s="10">
        <v>1330.0</v>
      </c>
      <c r="B1260" s="13" t="s">
        <v>257</v>
      </c>
      <c r="C1260" s="13" t="s">
        <v>1203</v>
      </c>
      <c r="D1260" s="9" t="s">
        <v>1216</v>
      </c>
      <c r="E1260" s="93" t="s">
        <v>2853</v>
      </c>
      <c r="F1260" s="13" t="s">
        <v>114</v>
      </c>
      <c r="G1260" s="9" t="s">
        <v>2854</v>
      </c>
      <c r="H1260" s="5" t="s">
        <v>2854</v>
      </c>
      <c r="I1260" s="9"/>
      <c r="J1260" s="9"/>
      <c r="K1260" s="9"/>
      <c r="L1260" s="17"/>
      <c r="M1260" s="9"/>
      <c r="N1260" s="9"/>
      <c r="O1260" s="9"/>
      <c r="P1260" s="9"/>
      <c r="Q1260" s="9"/>
      <c r="R1260" s="9"/>
      <c r="S1260" s="9"/>
      <c r="T1260" s="9"/>
      <c r="U1260" s="9"/>
      <c r="V1260" s="9"/>
      <c r="W1260" s="9"/>
      <c r="X1260" s="9"/>
      <c r="Y1260" s="9"/>
      <c r="Z1260" s="9"/>
    </row>
    <row r="1261">
      <c r="A1261" s="10">
        <v>1331.0</v>
      </c>
      <c r="B1261" s="13" t="s">
        <v>257</v>
      </c>
      <c r="C1261" s="13" t="s">
        <v>1203</v>
      </c>
      <c r="D1261" s="9" t="s">
        <v>1216</v>
      </c>
      <c r="E1261" s="93" t="s">
        <v>2855</v>
      </c>
      <c r="F1261" s="13" t="s">
        <v>114</v>
      </c>
      <c r="G1261" s="9" t="s">
        <v>2856</v>
      </c>
      <c r="H1261" s="5" t="s">
        <v>2856</v>
      </c>
      <c r="I1261" s="9"/>
      <c r="J1261" s="9"/>
      <c r="K1261" s="9"/>
      <c r="L1261" s="17"/>
      <c r="M1261" s="9"/>
      <c r="N1261" s="9"/>
      <c r="O1261" s="9"/>
      <c r="P1261" s="9"/>
      <c r="Q1261" s="9"/>
      <c r="R1261" s="9"/>
      <c r="S1261" s="9"/>
      <c r="T1261" s="9"/>
      <c r="U1261" s="9"/>
      <c r="V1261" s="9"/>
      <c r="W1261" s="9"/>
      <c r="X1261" s="9"/>
      <c r="Y1261" s="9"/>
      <c r="Z1261" s="9"/>
    </row>
    <row r="1262">
      <c r="A1262" s="10">
        <v>1332.0</v>
      </c>
      <c r="B1262" s="13" t="s">
        <v>257</v>
      </c>
      <c r="C1262" s="13" t="s">
        <v>1203</v>
      </c>
      <c r="D1262" s="9" t="s">
        <v>1216</v>
      </c>
      <c r="E1262" s="93" t="s">
        <v>2857</v>
      </c>
      <c r="F1262" s="13" t="s">
        <v>114</v>
      </c>
      <c r="G1262" s="9" t="s">
        <v>2858</v>
      </c>
      <c r="H1262" s="5" t="s">
        <v>2858</v>
      </c>
      <c r="I1262" s="9"/>
      <c r="J1262" s="9"/>
      <c r="K1262" s="9"/>
      <c r="L1262" s="17"/>
      <c r="M1262" s="9"/>
      <c r="N1262" s="9"/>
      <c r="O1262" s="9"/>
      <c r="P1262" s="9"/>
      <c r="Q1262" s="9"/>
      <c r="R1262" s="9"/>
      <c r="S1262" s="9"/>
      <c r="T1262" s="9"/>
      <c r="U1262" s="9"/>
      <c r="V1262" s="9"/>
      <c r="W1262" s="9"/>
      <c r="X1262" s="9"/>
      <c r="Y1262" s="9"/>
      <c r="Z1262" s="9"/>
    </row>
    <row r="1263">
      <c r="A1263" s="10">
        <v>1333.0</v>
      </c>
      <c r="B1263" s="13" t="s">
        <v>257</v>
      </c>
      <c r="C1263" s="13" t="s">
        <v>1203</v>
      </c>
      <c r="D1263" s="9" t="s">
        <v>1216</v>
      </c>
      <c r="E1263" s="93" t="s">
        <v>2859</v>
      </c>
      <c r="F1263" s="13" t="s">
        <v>114</v>
      </c>
      <c r="G1263" s="9" t="s">
        <v>2860</v>
      </c>
      <c r="H1263" s="5" t="s">
        <v>2860</v>
      </c>
      <c r="I1263" s="9"/>
      <c r="J1263" s="9"/>
      <c r="K1263" s="9"/>
      <c r="L1263" s="17"/>
      <c r="M1263" s="9"/>
      <c r="N1263" s="9"/>
      <c r="O1263" s="9"/>
      <c r="P1263" s="9"/>
      <c r="Q1263" s="9"/>
      <c r="R1263" s="9"/>
      <c r="S1263" s="9"/>
      <c r="T1263" s="9"/>
      <c r="U1263" s="9"/>
      <c r="V1263" s="9"/>
      <c r="W1263" s="9"/>
      <c r="X1263" s="9"/>
      <c r="Y1263" s="9"/>
      <c r="Z1263" s="9"/>
    </row>
    <row r="1264">
      <c r="A1264" s="10">
        <v>1334.0</v>
      </c>
      <c r="B1264" s="13" t="s">
        <v>257</v>
      </c>
      <c r="C1264" s="13" t="s">
        <v>1203</v>
      </c>
      <c r="D1264" s="9" t="s">
        <v>1216</v>
      </c>
      <c r="E1264" s="93" t="s">
        <v>2861</v>
      </c>
      <c r="F1264" s="13" t="s">
        <v>114</v>
      </c>
      <c r="G1264" s="9" t="s">
        <v>2862</v>
      </c>
      <c r="H1264" s="5" t="s">
        <v>2862</v>
      </c>
      <c r="I1264" s="9"/>
      <c r="J1264" s="9"/>
      <c r="K1264" s="9"/>
      <c r="L1264" s="17"/>
      <c r="M1264" s="9"/>
      <c r="N1264" s="9"/>
      <c r="O1264" s="9"/>
      <c r="P1264" s="9"/>
      <c r="Q1264" s="9"/>
      <c r="R1264" s="9"/>
      <c r="S1264" s="9"/>
      <c r="T1264" s="9"/>
      <c r="U1264" s="9"/>
      <c r="V1264" s="9"/>
      <c r="W1264" s="9"/>
      <c r="X1264" s="9"/>
      <c r="Y1264" s="9"/>
      <c r="Z1264" s="9"/>
    </row>
    <row r="1265">
      <c r="A1265" s="10">
        <v>1335.0</v>
      </c>
      <c r="B1265" s="13" t="s">
        <v>257</v>
      </c>
      <c r="C1265" s="13" t="s">
        <v>1203</v>
      </c>
      <c r="D1265" s="9" t="s">
        <v>1217</v>
      </c>
      <c r="E1265" s="93" t="s">
        <v>2863</v>
      </c>
      <c r="F1265" s="13" t="s">
        <v>114</v>
      </c>
      <c r="G1265" s="9" t="s">
        <v>2864</v>
      </c>
      <c r="H1265" s="5" t="s">
        <v>2864</v>
      </c>
      <c r="I1265" s="9"/>
      <c r="J1265" s="9"/>
      <c r="K1265" s="9"/>
      <c r="L1265" s="17"/>
      <c r="M1265" s="9"/>
      <c r="N1265" s="9"/>
      <c r="O1265" s="9"/>
      <c r="P1265" s="9"/>
      <c r="Q1265" s="9"/>
      <c r="R1265" s="9"/>
      <c r="S1265" s="9"/>
      <c r="T1265" s="9"/>
      <c r="U1265" s="9"/>
      <c r="V1265" s="9"/>
      <c r="W1265" s="9"/>
      <c r="X1265" s="9"/>
      <c r="Y1265" s="9"/>
      <c r="Z1265" s="9"/>
    </row>
    <row r="1266">
      <c r="A1266" s="10">
        <v>1336.0</v>
      </c>
      <c r="B1266" s="13" t="s">
        <v>257</v>
      </c>
      <c r="C1266" s="13" t="s">
        <v>1203</v>
      </c>
      <c r="D1266" s="9" t="s">
        <v>1217</v>
      </c>
      <c r="E1266" s="93" t="s">
        <v>2865</v>
      </c>
      <c r="F1266" s="13" t="s">
        <v>114</v>
      </c>
      <c r="G1266" s="9" t="s">
        <v>2866</v>
      </c>
      <c r="H1266" s="5" t="s">
        <v>2866</v>
      </c>
      <c r="I1266" s="9"/>
      <c r="J1266" s="9"/>
      <c r="K1266" s="9"/>
      <c r="L1266" s="17"/>
      <c r="M1266" s="9"/>
      <c r="N1266" s="9"/>
      <c r="O1266" s="9"/>
      <c r="P1266" s="9"/>
      <c r="Q1266" s="9"/>
      <c r="R1266" s="9"/>
      <c r="S1266" s="9"/>
      <c r="T1266" s="9"/>
      <c r="U1266" s="9"/>
      <c r="V1266" s="9"/>
      <c r="W1266" s="9"/>
      <c r="X1266" s="9"/>
      <c r="Y1266" s="9"/>
      <c r="Z1266" s="9"/>
    </row>
    <row r="1267">
      <c r="A1267" s="10">
        <v>1337.0</v>
      </c>
      <c r="B1267" s="13" t="s">
        <v>257</v>
      </c>
      <c r="C1267" s="13" t="s">
        <v>1203</v>
      </c>
      <c r="D1267" s="9" t="s">
        <v>1217</v>
      </c>
      <c r="E1267" s="93" t="s">
        <v>2867</v>
      </c>
      <c r="F1267" s="13" t="s">
        <v>114</v>
      </c>
      <c r="G1267" s="9" t="s">
        <v>2868</v>
      </c>
      <c r="H1267" s="5" t="s">
        <v>2868</v>
      </c>
      <c r="I1267" s="9"/>
      <c r="J1267" s="9"/>
      <c r="K1267" s="9"/>
      <c r="L1267" s="17"/>
      <c r="M1267" s="9"/>
      <c r="N1267" s="9"/>
      <c r="O1267" s="9"/>
      <c r="P1267" s="9"/>
      <c r="Q1267" s="9"/>
      <c r="R1267" s="9"/>
      <c r="S1267" s="9"/>
      <c r="T1267" s="9"/>
      <c r="U1267" s="9"/>
      <c r="V1267" s="9"/>
      <c r="W1267" s="9"/>
      <c r="X1267" s="9"/>
      <c r="Y1267" s="9"/>
      <c r="Z1267" s="9"/>
    </row>
    <row r="1268">
      <c r="A1268" s="10">
        <v>1338.0</v>
      </c>
      <c r="B1268" s="13" t="s">
        <v>257</v>
      </c>
      <c r="C1268" s="13" t="s">
        <v>1203</v>
      </c>
      <c r="D1268" s="9" t="s">
        <v>1217</v>
      </c>
      <c r="E1268" s="93" t="s">
        <v>2869</v>
      </c>
      <c r="F1268" s="13" t="s">
        <v>114</v>
      </c>
      <c r="G1268" s="9" t="s">
        <v>2870</v>
      </c>
      <c r="H1268" s="5" t="s">
        <v>2870</v>
      </c>
      <c r="I1268" s="9"/>
      <c r="J1268" s="9"/>
      <c r="K1268" s="9"/>
      <c r="L1268" s="17"/>
      <c r="M1268" s="9"/>
      <c r="N1268" s="9"/>
      <c r="O1268" s="9"/>
      <c r="P1268" s="9"/>
      <c r="Q1268" s="9"/>
      <c r="R1268" s="9"/>
      <c r="S1268" s="9"/>
      <c r="T1268" s="9"/>
      <c r="U1268" s="9"/>
      <c r="V1268" s="9"/>
      <c r="W1268" s="9"/>
      <c r="X1268" s="9"/>
      <c r="Y1268" s="9"/>
      <c r="Z1268" s="9"/>
    </row>
    <row r="1269">
      <c r="A1269" s="10"/>
      <c r="B1269" s="13"/>
      <c r="C1269" s="10"/>
      <c r="D1269" s="10"/>
      <c r="E1269" s="10"/>
      <c r="F1269" s="13"/>
      <c r="G1269" s="13"/>
      <c r="H1269" s="9"/>
      <c r="I1269" s="73"/>
      <c r="J1269" s="73"/>
      <c r="K1269" s="101"/>
      <c r="L1269" s="10"/>
      <c r="M1269" s="101"/>
      <c r="N1269" s="101"/>
      <c r="O1269" s="9"/>
      <c r="P1269" s="9"/>
      <c r="Q1269" s="9"/>
      <c r="R1269" s="9"/>
      <c r="S1269" s="9"/>
      <c r="T1269" s="9"/>
      <c r="U1269" s="9"/>
      <c r="V1269" s="9"/>
      <c r="W1269" s="9"/>
      <c r="X1269" s="9"/>
      <c r="Y1269" s="9"/>
      <c r="Z1269" s="9"/>
    </row>
    <row r="1270">
      <c r="A1270" s="10"/>
      <c r="B1270" s="13"/>
      <c r="C1270" s="10"/>
      <c r="D1270" s="10"/>
      <c r="E1270" s="10"/>
      <c r="F1270" s="13"/>
      <c r="G1270" s="13"/>
      <c r="H1270" s="9"/>
      <c r="I1270" s="73"/>
      <c r="J1270" s="73"/>
      <c r="K1270" s="101"/>
      <c r="L1270" s="10"/>
      <c r="M1270" s="101"/>
      <c r="N1270" s="101"/>
      <c r="O1270" s="9"/>
      <c r="P1270" s="9"/>
      <c r="Q1270" s="9"/>
      <c r="R1270" s="9"/>
      <c r="S1270" s="9"/>
      <c r="T1270" s="9"/>
      <c r="U1270" s="9"/>
      <c r="V1270" s="9"/>
      <c r="W1270" s="9"/>
      <c r="X1270" s="9"/>
      <c r="Y1270" s="9"/>
      <c r="Z1270" s="9"/>
    </row>
    <row r="1271">
      <c r="A1271" s="10"/>
      <c r="B1271" s="13"/>
      <c r="C1271" s="10"/>
      <c r="D1271" s="10"/>
      <c r="E1271" s="10"/>
      <c r="F1271" s="13"/>
      <c r="G1271" s="13"/>
      <c r="H1271" s="9"/>
      <c r="I1271" s="73"/>
      <c r="J1271" s="73"/>
      <c r="K1271" s="10"/>
      <c r="L1271" s="10"/>
      <c r="M1271" s="10"/>
      <c r="N1271" s="10"/>
      <c r="O1271" s="9"/>
      <c r="P1271" s="9"/>
      <c r="Q1271" s="9"/>
      <c r="R1271" s="9"/>
      <c r="S1271" s="9"/>
      <c r="T1271" s="9"/>
      <c r="U1271" s="9"/>
      <c r="V1271" s="9"/>
      <c r="W1271" s="9"/>
      <c r="X1271" s="9"/>
      <c r="Y1271" s="9"/>
      <c r="Z1271" s="9"/>
    </row>
    <row r="1272">
      <c r="A1272" s="10"/>
      <c r="B1272" s="13"/>
      <c r="C1272" s="10"/>
      <c r="D1272" s="10"/>
      <c r="E1272" s="10"/>
      <c r="F1272" s="13"/>
      <c r="G1272" s="13"/>
      <c r="H1272" s="9"/>
      <c r="I1272" s="73"/>
      <c r="J1272" s="73"/>
      <c r="K1272" s="10"/>
      <c r="L1272" s="10"/>
      <c r="M1272" s="10"/>
      <c r="N1272" s="10"/>
      <c r="O1272" s="9"/>
      <c r="P1272" s="9"/>
      <c r="Q1272" s="9"/>
      <c r="R1272" s="9"/>
      <c r="S1272" s="9"/>
      <c r="T1272" s="9"/>
      <c r="U1272" s="9"/>
      <c r="V1272" s="9"/>
      <c r="W1272" s="9"/>
      <c r="X1272" s="9"/>
      <c r="Y1272" s="9"/>
      <c r="Z1272" s="9"/>
    </row>
    <row r="1273">
      <c r="A1273" s="10"/>
      <c r="B1273" s="13"/>
      <c r="C1273" s="10"/>
      <c r="D1273" s="10"/>
      <c r="E1273" s="10"/>
      <c r="F1273" s="13"/>
      <c r="G1273" s="13"/>
      <c r="H1273" s="9"/>
      <c r="I1273" s="73"/>
      <c r="J1273" s="73"/>
      <c r="K1273" s="10"/>
      <c r="L1273" s="10"/>
      <c r="M1273" s="10"/>
      <c r="N1273" s="10"/>
      <c r="O1273" s="9"/>
      <c r="P1273" s="9"/>
      <c r="Q1273" s="9"/>
      <c r="R1273" s="9"/>
      <c r="S1273" s="9"/>
      <c r="T1273" s="9"/>
      <c r="U1273" s="9"/>
      <c r="V1273" s="9"/>
      <c r="W1273" s="9"/>
      <c r="X1273" s="9"/>
      <c r="Y1273" s="9"/>
      <c r="Z1273" s="9"/>
    </row>
    <row r="1274">
      <c r="A1274" s="10"/>
      <c r="B1274" s="13"/>
      <c r="C1274" s="10"/>
      <c r="D1274" s="10"/>
      <c r="E1274" s="10"/>
      <c r="F1274" s="13"/>
      <c r="G1274" s="13"/>
      <c r="H1274" s="9"/>
      <c r="I1274" s="73"/>
      <c r="J1274" s="73"/>
      <c r="K1274" s="10"/>
      <c r="L1274" s="10"/>
      <c r="M1274" s="10"/>
      <c r="N1274" s="10"/>
      <c r="O1274" s="9"/>
      <c r="P1274" s="9"/>
      <c r="Q1274" s="9"/>
      <c r="R1274" s="9"/>
      <c r="S1274" s="9"/>
      <c r="T1274" s="9"/>
      <c r="U1274" s="9"/>
      <c r="V1274" s="9"/>
      <c r="W1274" s="9"/>
      <c r="X1274" s="9"/>
      <c r="Y1274" s="9"/>
      <c r="Z1274" s="9"/>
    </row>
    <row r="1275">
      <c r="A1275" s="10"/>
      <c r="B1275" s="13"/>
      <c r="C1275" s="10"/>
      <c r="D1275" s="10"/>
      <c r="E1275" s="10"/>
      <c r="F1275" s="13"/>
      <c r="G1275" s="13"/>
      <c r="H1275" s="9"/>
      <c r="I1275" s="73"/>
      <c r="J1275" s="73"/>
      <c r="K1275" s="10"/>
      <c r="L1275" s="10"/>
      <c r="M1275" s="10"/>
      <c r="N1275" s="10"/>
      <c r="O1275" s="9"/>
      <c r="P1275" s="9"/>
      <c r="Q1275" s="9"/>
      <c r="R1275" s="9"/>
      <c r="S1275" s="9"/>
      <c r="T1275" s="9"/>
      <c r="U1275" s="9"/>
      <c r="V1275" s="9"/>
      <c r="W1275" s="9"/>
      <c r="X1275" s="9"/>
      <c r="Y1275" s="9"/>
      <c r="Z1275" s="9"/>
    </row>
    <row r="1276">
      <c r="A1276" s="10"/>
      <c r="B1276" s="13"/>
      <c r="C1276" s="10"/>
      <c r="D1276" s="10"/>
      <c r="E1276" s="10"/>
      <c r="F1276" s="13"/>
      <c r="G1276" s="13"/>
      <c r="H1276" s="9"/>
      <c r="I1276" s="73"/>
      <c r="J1276" s="73"/>
      <c r="K1276" s="10"/>
      <c r="L1276" s="10"/>
      <c r="M1276" s="10"/>
      <c r="N1276" s="10"/>
      <c r="O1276" s="9"/>
      <c r="P1276" s="9"/>
      <c r="Q1276" s="9"/>
      <c r="R1276" s="9"/>
      <c r="S1276" s="9"/>
      <c r="T1276" s="9"/>
      <c r="U1276" s="9"/>
      <c r="V1276" s="9"/>
      <c r="W1276" s="9"/>
      <c r="X1276" s="9"/>
      <c r="Y1276" s="9"/>
      <c r="Z1276" s="9"/>
    </row>
    <row r="1277">
      <c r="A1277" s="10"/>
      <c r="B1277" s="13"/>
      <c r="C1277" s="10"/>
      <c r="D1277" s="10"/>
      <c r="E1277" s="10"/>
      <c r="F1277" s="13"/>
      <c r="G1277" s="13"/>
      <c r="H1277" s="9"/>
      <c r="I1277" s="73"/>
      <c r="J1277" s="73"/>
      <c r="K1277" s="10"/>
      <c r="L1277" s="10"/>
      <c r="M1277" s="10"/>
      <c r="N1277" s="10"/>
      <c r="O1277" s="9"/>
      <c r="P1277" s="9"/>
      <c r="Q1277" s="9"/>
      <c r="R1277" s="9"/>
      <c r="S1277" s="9"/>
      <c r="T1277" s="9"/>
      <c r="U1277" s="9"/>
      <c r="V1277" s="9"/>
      <c r="W1277" s="9"/>
      <c r="X1277" s="9"/>
      <c r="Y1277" s="9"/>
      <c r="Z1277" s="9"/>
    </row>
    <row r="1278">
      <c r="A1278" s="10"/>
      <c r="B1278" s="13"/>
      <c r="C1278" s="10"/>
      <c r="D1278" s="10"/>
      <c r="E1278" s="10"/>
      <c r="F1278" s="13"/>
      <c r="G1278" s="13"/>
      <c r="H1278" s="9"/>
      <c r="I1278" s="73"/>
      <c r="J1278" s="73"/>
      <c r="K1278" s="10"/>
      <c r="L1278" s="10"/>
      <c r="M1278" s="10"/>
      <c r="N1278" s="10"/>
      <c r="O1278" s="9"/>
      <c r="P1278" s="9"/>
      <c r="Q1278" s="9"/>
      <c r="R1278" s="9"/>
      <c r="S1278" s="9"/>
      <c r="T1278" s="9"/>
      <c r="U1278" s="9"/>
      <c r="V1278" s="9"/>
      <c r="W1278" s="9"/>
      <c r="X1278" s="9"/>
      <c r="Y1278" s="9"/>
      <c r="Z1278" s="9"/>
    </row>
    <row r="1279">
      <c r="A1279" s="10"/>
      <c r="B1279" s="13"/>
      <c r="C1279" s="10"/>
      <c r="D1279" s="10"/>
      <c r="E1279" s="10"/>
      <c r="F1279" s="13"/>
      <c r="G1279" s="13"/>
      <c r="H1279" s="9"/>
      <c r="I1279" s="73"/>
      <c r="J1279" s="73"/>
      <c r="K1279" s="10"/>
      <c r="L1279" s="10"/>
      <c r="M1279" s="10"/>
      <c r="N1279" s="10"/>
      <c r="O1279" s="9"/>
      <c r="P1279" s="9"/>
      <c r="Q1279" s="9"/>
      <c r="R1279" s="9"/>
      <c r="S1279" s="9"/>
      <c r="T1279" s="9"/>
      <c r="U1279" s="9"/>
      <c r="V1279" s="9"/>
      <c r="W1279" s="9"/>
      <c r="X1279" s="9"/>
      <c r="Y1279" s="9"/>
      <c r="Z1279" s="9"/>
    </row>
    <row r="1280">
      <c r="A1280" s="10"/>
      <c r="B1280" s="13"/>
      <c r="C1280" s="10"/>
      <c r="D1280" s="10"/>
      <c r="E1280" s="10"/>
      <c r="F1280" s="13"/>
      <c r="G1280" s="13"/>
      <c r="H1280" s="9"/>
      <c r="I1280" s="73"/>
      <c r="J1280" s="73"/>
      <c r="K1280" s="10"/>
      <c r="L1280" s="10"/>
      <c r="M1280" s="10"/>
      <c r="N1280" s="10"/>
      <c r="O1280" s="9"/>
      <c r="P1280" s="9"/>
      <c r="Q1280" s="9"/>
      <c r="R1280" s="9"/>
      <c r="S1280" s="9"/>
      <c r="T1280" s="9"/>
      <c r="U1280" s="9"/>
      <c r="V1280" s="9"/>
      <c r="W1280" s="9"/>
      <c r="X1280" s="9"/>
      <c r="Y1280" s="9"/>
      <c r="Z1280" s="9"/>
    </row>
    <row r="1281">
      <c r="A1281" s="10"/>
      <c r="B1281" s="13"/>
      <c r="C1281" s="10"/>
      <c r="D1281" s="10"/>
      <c r="E1281" s="10"/>
      <c r="F1281" s="13"/>
      <c r="G1281" s="13"/>
      <c r="H1281" s="9"/>
      <c r="I1281" s="73"/>
      <c r="J1281" s="73"/>
      <c r="K1281" s="101"/>
      <c r="L1281" s="10"/>
      <c r="M1281" s="101"/>
      <c r="N1281" s="101"/>
      <c r="O1281" s="9"/>
      <c r="P1281" s="9"/>
      <c r="Q1281" s="9"/>
      <c r="R1281" s="9"/>
      <c r="S1281" s="9"/>
      <c r="T1281" s="9"/>
      <c r="U1281" s="9"/>
      <c r="V1281" s="9"/>
      <c r="W1281" s="9"/>
      <c r="X1281" s="9"/>
      <c r="Y1281" s="9"/>
      <c r="Z1281" s="9"/>
    </row>
    <row r="1282">
      <c r="A1282" s="10"/>
      <c r="B1282" s="13"/>
      <c r="C1282" s="10"/>
      <c r="D1282" s="10"/>
      <c r="E1282" s="10"/>
      <c r="F1282" s="13"/>
      <c r="G1282" s="13"/>
      <c r="H1282" s="9"/>
      <c r="I1282" s="73"/>
      <c r="J1282" s="73"/>
      <c r="K1282" s="101"/>
      <c r="L1282" s="10"/>
      <c r="M1282" s="101"/>
      <c r="N1282" s="101"/>
      <c r="O1282" s="9"/>
      <c r="P1282" s="9"/>
      <c r="Q1282" s="9"/>
      <c r="R1282" s="9"/>
      <c r="S1282" s="9"/>
      <c r="T1282" s="9"/>
      <c r="U1282" s="9"/>
      <c r="V1282" s="9"/>
      <c r="W1282" s="9"/>
      <c r="X1282" s="9"/>
      <c r="Y1282" s="9"/>
      <c r="Z1282" s="9"/>
    </row>
    <row r="1283">
      <c r="A1283" s="10"/>
      <c r="B1283" s="13"/>
      <c r="C1283" s="10"/>
      <c r="D1283" s="10"/>
      <c r="E1283" s="10"/>
      <c r="F1283" s="13"/>
      <c r="G1283" s="13"/>
      <c r="H1283" s="9"/>
      <c r="I1283" s="73"/>
      <c r="J1283" s="73"/>
      <c r="K1283" s="101"/>
      <c r="L1283" s="10"/>
      <c r="M1283" s="101"/>
      <c r="N1283" s="101"/>
      <c r="O1283" s="9"/>
      <c r="P1283" s="9"/>
      <c r="Q1283" s="9"/>
      <c r="R1283" s="9"/>
      <c r="S1283" s="9"/>
      <c r="T1283" s="9"/>
      <c r="U1283" s="9"/>
      <c r="V1283" s="9"/>
      <c r="W1283" s="9"/>
      <c r="X1283" s="9"/>
      <c r="Y1283" s="9"/>
      <c r="Z1283" s="9"/>
    </row>
    <row r="1284">
      <c r="A1284" s="10"/>
      <c r="B1284" s="13"/>
      <c r="C1284" s="10"/>
      <c r="D1284" s="10"/>
      <c r="E1284" s="10"/>
      <c r="F1284" s="13"/>
      <c r="G1284" s="13"/>
      <c r="H1284" s="9"/>
      <c r="I1284" s="73"/>
      <c r="J1284" s="73"/>
      <c r="K1284" s="101"/>
      <c r="L1284" s="10"/>
      <c r="M1284" s="101"/>
      <c r="N1284" s="101"/>
      <c r="O1284" s="9"/>
      <c r="P1284" s="9"/>
      <c r="Q1284" s="9"/>
      <c r="R1284" s="9"/>
      <c r="S1284" s="9"/>
      <c r="T1284" s="9"/>
      <c r="U1284" s="9"/>
      <c r="V1284" s="9"/>
      <c r="W1284" s="9"/>
      <c r="X1284" s="9"/>
      <c r="Y1284" s="9"/>
      <c r="Z1284" s="9"/>
    </row>
    <row r="1285">
      <c r="A1285" s="10"/>
      <c r="B1285" s="13"/>
      <c r="C1285" s="10"/>
      <c r="D1285" s="10"/>
      <c r="E1285" s="10"/>
      <c r="F1285" s="13"/>
      <c r="G1285" s="13"/>
      <c r="H1285" s="9"/>
      <c r="I1285" s="73"/>
      <c r="J1285" s="73"/>
      <c r="K1285" s="101"/>
      <c r="L1285" s="10"/>
      <c r="M1285" s="101"/>
      <c r="N1285" s="101"/>
      <c r="O1285" s="9"/>
      <c r="P1285" s="9"/>
      <c r="Q1285" s="9"/>
      <c r="R1285" s="9"/>
      <c r="S1285" s="9"/>
      <c r="T1285" s="9"/>
      <c r="U1285" s="9"/>
      <c r="V1285" s="9"/>
      <c r="W1285" s="9"/>
      <c r="X1285" s="9"/>
      <c r="Y1285" s="9"/>
      <c r="Z1285" s="9"/>
    </row>
    <row r="1286">
      <c r="A1286" s="10"/>
      <c r="B1286" s="13"/>
      <c r="C1286" s="10"/>
      <c r="D1286" s="10"/>
      <c r="E1286" s="10"/>
      <c r="F1286" s="13"/>
      <c r="G1286" s="13"/>
      <c r="H1286" s="9"/>
      <c r="I1286" s="73"/>
      <c r="J1286" s="73"/>
      <c r="K1286" s="101"/>
      <c r="L1286" s="10"/>
      <c r="M1286" s="101"/>
      <c r="N1286" s="101"/>
      <c r="O1286" s="9"/>
      <c r="P1286" s="9"/>
      <c r="Q1286" s="9"/>
      <c r="R1286" s="9"/>
      <c r="S1286" s="9"/>
      <c r="T1286" s="9"/>
      <c r="U1286" s="9"/>
      <c r="V1286" s="9"/>
      <c r="W1286" s="9"/>
      <c r="X1286" s="9"/>
      <c r="Y1286" s="9"/>
      <c r="Z1286" s="9"/>
    </row>
    <row r="1287">
      <c r="A1287" s="10"/>
      <c r="B1287" s="13"/>
      <c r="C1287" s="10"/>
      <c r="D1287" s="10"/>
      <c r="E1287" s="13"/>
      <c r="F1287" s="13"/>
      <c r="G1287" s="13"/>
      <c r="H1287" s="9"/>
      <c r="I1287" s="73"/>
      <c r="J1287" s="73"/>
      <c r="K1287" s="10"/>
      <c r="L1287" s="10"/>
      <c r="M1287" s="10"/>
      <c r="N1287" s="10"/>
      <c r="O1287" s="9"/>
      <c r="P1287" s="9"/>
      <c r="Q1287" s="9"/>
      <c r="R1287" s="9"/>
      <c r="S1287" s="9"/>
      <c r="T1287" s="9"/>
      <c r="U1287" s="9"/>
      <c r="V1287" s="9"/>
      <c r="W1287" s="9"/>
      <c r="X1287" s="9"/>
      <c r="Y1287" s="9"/>
      <c r="Z1287" s="9"/>
    </row>
    <row r="1288">
      <c r="A1288" s="10"/>
      <c r="B1288" s="13"/>
      <c r="C1288" s="10"/>
      <c r="D1288" s="10"/>
      <c r="E1288" s="10"/>
      <c r="F1288" s="13"/>
      <c r="G1288" s="13"/>
      <c r="H1288" s="9"/>
      <c r="I1288" s="73"/>
      <c r="J1288" s="73"/>
      <c r="K1288" s="10"/>
      <c r="L1288" s="10"/>
      <c r="M1288" s="10"/>
      <c r="N1288" s="10"/>
      <c r="O1288" s="9"/>
      <c r="P1288" s="9"/>
      <c r="Q1288" s="9"/>
      <c r="R1288" s="9"/>
      <c r="S1288" s="9"/>
      <c r="T1288" s="9"/>
      <c r="U1288" s="9"/>
      <c r="V1288" s="9"/>
      <c r="W1288" s="9"/>
      <c r="X1288" s="9"/>
      <c r="Y1288" s="9"/>
      <c r="Z1288" s="9"/>
    </row>
    <row r="1289">
      <c r="A1289" s="10"/>
      <c r="B1289" s="13"/>
      <c r="C1289" s="10"/>
      <c r="D1289" s="10"/>
      <c r="E1289" s="10"/>
      <c r="F1289" s="13"/>
      <c r="G1289" s="13"/>
      <c r="H1289" s="9"/>
      <c r="I1289" s="73"/>
      <c r="J1289" s="73"/>
      <c r="K1289" s="10"/>
      <c r="L1289" s="10"/>
      <c r="M1289" s="10"/>
      <c r="N1289" s="10"/>
      <c r="O1289" s="9"/>
      <c r="P1289" s="9"/>
      <c r="Q1289" s="9"/>
      <c r="R1289" s="9"/>
      <c r="S1289" s="9"/>
      <c r="T1289" s="9"/>
      <c r="U1289" s="9"/>
      <c r="V1289" s="9"/>
      <c r="W1289" s="9"/>
      <c r="X1289" s="9"/>
      <c r="Y1289" s="9"/>
      <c r="Z1289" s="9"/>
    </row>
    <row r="1290">
      <c r="A1290" s="10"/>
      <c r="B1290" s="13"/>
      <c r="C1290" s="10"/>
      <c r="D1290" s="10"/>
      <c r="E1290" s="10"/>
      <c r="F1290" s="13"/>
      <c r="G1290" s="13"/>
      <c r="H1290" s="9"/>
      <c r="I1290" s="73"/>
      <c r="J1290" s="73"/>
      <c r="K1290" s="10"/>
      <c r="L1290" s="10"/>
      <c r="M1290" s="10"/>
      <c r="N1290" s="10"/>
      <c r="O1290" s="9"/>
      <c r="P1290" s="9"/>
      <c r="Q1290" s="9"/>
      <c r="R1290" s="9"/>
      <c r="S1290" s="9"/>
      <c r="T1290" s="9"/>
      <c r="U1290" s="9"/>
      <c r="V1290" s="9"/>
      <c r="W1290" s="9"/>
      <c r="X1290" s="9"/>
      <c r="Y1290" s="9"/>
      <c r="Z1290" s="9"/>
    </row>
    <row r="1291">
      <c r="A1291" s="10"/>
      <c r="B1291" s="13"/>
      <c r="C1291" s="10"/>
      <c r="D1291" s="10"/>
      <c r="E1291" s="10"/>
      <c r="F1291" s="13"/>
      <c r="G1291" s="13"/>
      <c r="H1291" s="9"/>
      <c r="I1291" s="73"/>
      <c r="J1291" s="73"/>
      <c r="K1291" s="10"/>
      <c r="L1291" s="10"/>
      <c r="M1291" s="10"/>
      <c r="N1291" s="10"/>
      <c r="O1291" s="9"/>
      <c r="P1291" s="9"/>
      <c r="Q1291" s="9"/>
      <c r="R1291" s="9"/>
      <c r="S1291" s="9"/>
      <c r="T1291" s="9"/>
      <c r="U1291" s="9"/>
      <c r="V1291" s="9"/>
      <c r="W1291" s="9"/>
      <c r="X1291" s="9"/>
      <c r="Y1291" s="9"/>
      <c r="Z1291" s="9"/>
    </row>
    <row r="1292">
      <c r="A1292" s="10"/>
      <c r="B1292" s="13"/>
      <c r="C1292" s="10"/>
      <c r="D1292" s="10"/>
      <c r="E1292" s="10"/>
      <c r="F1292" s="13"/>
      <c r="G1292" s="13"/>
      <c r="H1292" s="9"/>
      <c r="I1292" s="73"/>
      <c r="J1292" s="73"/>
      <c r="K1292" s="10"/>
      <c r="L1292" s="10"/>
      <c r="M1292" s="10"/>
      <c r="N1292" s="10"/>
      <c r="O1292" s="9"/>
      <c r="P1292" s="9"/>
      <c r="Q1292" s="9"/>
      <c r="R1292" s="9"/>
      <c r="S1292" s="9"/>
      <c r="T1292" s="9"/>
      <c r="U1292" s="9"/>
      <c r="V1292" s="9"/>
      <c r="W1292" s="9"/>
      <c r="X1292" s="9"/>
      <c r="Y1292" s="9"/>
      <c r="Z1292" s="9"/>
    </row>
    <row r="1293">
      <c r="A1293" s="10"/>
      <c r="B1293" s="13"/>
      <c r="C1293" s="10"/>
      <c r="D1293" s="10"/>
      <c r="E1293" s="10"/>
      <c r="F1293" s="13"/>
      <c r="G1293" s="13"/>
      <c r="H1293" s="9"/>
      <c r="I1293" s="73"/>
      <c r="J1293" s="73"/>
      <c r="K1293" s="101"/>
      <c r="L1293" s="10"/>
      <c r="M1293" s="101"/>
      <c r="N1293" s="101"/>
      <c r="O1293" s="9"/>
      <c r="P1293" s="9"/>
      <c r="Q1293" s="9"/>
      <c r="R1293" s="9"/>
      <c r="S1293" s="9"/>
      <c r="T1293" s="9"/>
      <c r="U1293" s="9"/>
      <c r="V1293" s="9"/>
      <c r="W1293" s="9"/>
      <c r="X1293" s="9"/>
      <c r="Y1293" s="9"/>
      <c r="Z1293" s="9"/>
    </row>
    <row r="1294">
      <c r="A1294" s="10"/>
      <c r="B1294" s="13"/>
      <c r="C1294" s="10"/>
      <c r="D1294" s="10"/>
      <c r="E1294" s="10"/>
      <c r="F1294" s="13"/>
      <c r="G1294" s="13"/>
      <c r="H1294" s="9"/>
      <c r="I1294" s="73"/>
      <c r="J1294" s="73"/>
      <c r="K1294" s="101"/>
      <c r="L1294" s="10"/>
      <c r="M1294" s="101"/>
      <c r="N1294" s="101"/>
      <c r="O1294" s="9"/>
      <c r="P1294" s="9"/>
      <c r="Q1294" s="9"/>
      <c r="R1294" s="9"/>
      <c r="S1294" s="9"/>
      <c r="T1294" s="9"/>
      <c r="U1294" s="9"/>
      <c r="V1294" s="9"/>
      <c r="W1294" s="9"/>
      <c r="X1294" s="9"/>
      <c r="Y1294" s="9"/>
      <c r="Z1294" s="9"/>
    </row>
    <row r="1295">
      <c r="A1295" s="10"/>
      <c r="B1295" s="13"/>
      <c r="C1295" s="10"/>
      <c r="D1295" s="10"/>
      <c r="E1295" s="10"/>
      <c r="F1295" s="13"/>
      <c r="G1295" s="13"/>
      <c r="H1295" s="9"/>
      <c r="I1295" s="73"/>
      <c r="J1295" s="73"/>
      <c r="K1295" s="10"/>
      <c r="L1295" s="10"/>
      <c r="M1295" s="10"/>
      <c r="N1295" s="10"/>
      <c r="O1295" s="9"/>
      <c r="P1295" s="9"/>
      <c r="Q1295" s="9"/>
      <c r="R1295" s="9"/>
      <c r="S1295" s="9"/>
      <c r="T1295" s="9"/>
      <c r="U1295" s="9"/>
      <c r="V1295" s="9"/>
      <c r="W1295" s="9"/>
      <c r="X1295" s="9"/>
      <c r="Y1295" s="9"/>
      <c r="Z1295" s="9"/>
    </row>
    <row r="1296">
      <c r="A1296" s="10"/>
      <c r="B1296" s="13"/>
      <c r="C1296" s="10"/>
      <c r="D1296" s="10"/>
      <c r="E1296" s="10"/>
      <c r="F1296" s="13"/>
      <c r="G1296" s="13"/>
      <c r="H1296" s="9"/>
      <c r="I1296" s="73"/>
      <c r="J1296" s="73"/>
      <c r="K1296" s="10"/>
      <c r="L1296" s="10"/>
      <c r="M1296" s="10"/>
      <c r="N1296" s="10"/>
      <c r="O1296" s="9"/>
      <c r="P1296" s="9"/>
      <c r="Q1296" s="9"/>
      <c r="R1296" s="9"/>
      <c r="S1296" s="9"/>
      <c r="T1296" s="9"/>
      <c r="U1296" s="9"/>
      <c r="V1296" s="9"/>
      <c r="W1296" s="9"/>
      <c r="X1296" s="9"/>
      <c r="Y1296" s="9"/>
      <c r="Z1296" s="9"/>
    </row>
    <row r="1297">
      <c r="A1297" s="10"/>
      <c r="B1297" s="13"/>
      <c r="C1297" s="10"/>
      <c r="D1297" s="10"/>
      <c r="E1297" s="10"/>
      <c r="F1297" s="13"/>
      <c r="G1297" s="13"/>
      <c r="H1297" s="9"/>
      <c r="I1297" s="73"/>
      <c r="J1297" s="73"/>
      <c r="K1297" s="10"/>
      <c r="L1297" s="10"/>
      <c r="M1297" s="10"/>
      <c r="N1297" s="10"/>
      <c r="O1297" s="9"/>
      <c r="P1297" s="9"/>
      <c r="Q1297" s="9"/>
      <c r="R1297" s="9"/>
      <c r="S1297" s="9"/>
      <c r="T1297" s="9"/>
      <c r="U1297" s="9"/>
      <c r="V1297" s="9"/>
      <c r="W1297" s="9"/>
      <c r="X1297" s="9"/>
      <c r="Y1297" s="9"/>
      <c r="Z1297" s="9"/>
    </row>
    <row r="1298">
      <c r="A1298" s="10"/>
      <c r="B1298" s="13"/>
      <c r="C1298" s="10"/>
      <c r="D1298" s="10"/>
      <c r="E1298" s="10"/>
      <c r="F1298" s="13"/>
      <c r="G1298" s="13"/>
      <c r="H1298" s="9"/>
      <c r="I1298" s="73"/>
      <c r="J1298" s="73"/>
      <c r="K1298" s="10"/>
      <c r="L1298" s="10"/>
      <c r="M1298" s="10"/>
      <c r="N1298" s="10"/>
      <c r="O1298" s="9"/>
      <c r="P1298" s="9"/>
      <c r="Q1298" s="9"/>
      <c r="R1298" s="9"/>
      <c r="S1298" s="9"/>
      <c r="T1298" s="9"/>
      <c r="U1298" s="9"/>
      <c r="V1298" s="9"/>
      <c r="W1298" s="9"/>
      <c r="X1298" s="9"/>
      <c r="Y1298" s="9"/>
      <c r="Z1298" s="9"/>
    </row>
    <row r="1299">
      <c r="A1299" s="10"/>
      <c r="B1299" s="13"/>
      <c r="C1299" s="10"/>
      <c r="D1299" s="10"/>
      <c r="E1299" s="10"/>
      <c r="F1299" s="13"/>
      <c r="G1299" s="13"/>
      <c r="H1299" s="9"/>
      <c r="I1299" s="73"/>
      <c r="J1299" s="73"/>
      <c r="K1299" s="10"/>
      <c r="L1299" s="10"/>
      <c r="M1299" s="10"/>
      <c r="N1299" s="10"/>
      <c r="O1299" s="9"/>
      <c r="P1299" s="9"/>
      <c r="Q1299" s="9"/>
      <c r="R1299" s="9"/>
      <c r="S1299" s="9"/>
      <c r="T1299" s="9"/>
      <c r="U1299" s="9"/>
      <c r="V1299" s="9"/>
      <c r="W1299" s="9"/>
      <c r="X1299" s="9"/>
      <c r="Y1299" s="9"/>
      <c r="Z1299" s="9"/>
    </row>
    <row r="1300">
      <c r="A1300" s="10"/>
      <c r="B1300" s="13"/>
      <c r="C1300" s="10"/>
      <c r="D1300" s="10"/>
      <c r="E1300" s="10"/>
      <c r="F1300" s="13"/>
      <c r="G1300" s="13"/>
      <c r="H1300" s="9"/>
      <c r="I1300" s="73"/>
      <c r="J1300" s="73"/>
      <c r="K1300" s="10"/>
      <c r="L1300" s="10"/>
      <c r="M1300" s="10"/>
      <c r="N1300" s="10"/>
      <c r="O1300" s="9"/>
      <c r="P1300" s="9"/>
      <c r="Q1300" s="9"/>
      <c r="R1300" s="9"/>
      <c r="S1300" s="9"/>
      <c r="T1300" s="9"/>
      <c r="U1300" s="9"/>
      <c r="V1300" s="9"/>
      <c r="W1300" s="9"/>
      <c r="X1300" s="9"/>
      <c r="Y1300" s="9"/>
      <c r="Z1300" s="9"/>
    </row>
    <row r="1301">
      <c r="A1301" s="10"/>
      <c r="B1301" s="13"/>
      <c r="C1301" s="10"/>
      <c r="D1301" s="10"/>
      <c r="E1301" s="10"/>
      <c r="F1301" s="13"/>
      <c r="G1301" s="13"/>
      <c r="H1301" s="9"/>
      <c r="I1301" s="73"/>
      <c r="J1301" s="73"/>
      <c r="K1301" s="10"/>
      <c r="L1301" s="10"/>
      <c r="M1301" s="10"/>
      <c r="N1301" s="10"/>
      <c r="O1301" s="9"/>
      <c r="P1301" s="9"/>
      <c r="Q1301" s="9"/>
      <c r="R1301" s="9"/>
      <c r="S1301" s="9"/>
      <c r="T1301" s="9"/>
      <c r="U1301" s="9"/>
      <c r="V1301" s="9"/>
      <c r="W1301" s="9"/>
      <c r="X1301" s="9"/>
      <c r="Y1301" s="9"/>
      <c r="Z1301" s="9"/>
    </row>
    <row r="1302">
      <c r="A1302" s="10"/>
      <c r="B1302" s="13"/>
      <c r="C1302" s="10"/>
      <c r="D1302" s="10"/>
      <c r="E1302" s="10"/>
      <c r="F1302" s="13"/>
      <c r="G1302" s="13"/>
      <c r="H1302" s="9"/>
      <c r="I1302" s="73"/>
      <c r="J1302" s="73"/>
      <c r="K1302" s="10"/>
      <c r="L1302" s="10"/>
      <c r="M1302" s="10"/>
      <c r="N1302" s="10"/>
      <c r="O1302" s="9"/>
      <c r="P1302" s="9"/>
      <c r="Q1302" s="9"/>
      <c r="R1302" s="9"/>
      <c r="S1302" s="9"/>
      <c r="T1302" s="9"/>
      <c r="U1302" s="9"/>
      <c r="V1302" s="9"/>
      <c r="W1302" s="9"/>
      <c r="X1302" s="9"/>
      <c r="Y1302" s="9"/>
      <c r="Z1302" s="9"/>
    </row>
    <row r="1303">
      <c r="A1303" s="10"/>
      <c r="B1303" s="13"/>
      <c r="C1303" s="10"/>
      <c r="D1303" s="10"/>
      <c r="E1303" s="10"/>
      <c r="F1303" s="13"/>
      <c r="G1303" s="13"/>
      <c r="H1303" s="9"/>
      <c r="I1303" s="73"/>
      <c r="J1303" s="73"/>
      <c r="K1303" s="10"/>
      <c r="L1303" s="10"/>
      <c r="M1303" s="10"/>
      <c r="N1303" s="10"/>
      <c r="O1303" s="9"/>
      <c r="P1303" s="9"/>
      <c r="Q1303" s="9"/>
      <c r="R1303" s="9"/>
      <c r="S1303" s="9"/>
      <c r="T1303" s="9"/>
      <c r="U1303" s="9"/>
      <c r="V1303" s="9"/>
      <c r="W1303" s="9"/>
      <c r="X1303" s="9"/>
      <c r="Y1303" s="9"/>
      <c r="Z1303" s="9"/>
    </row>
    <row r="1304">
      <c r="A1304" s="10"/>
      <c r="B1304" s="13"/>
      <c r="C1304" s="10"/>
      <c r="D1304" s="10"/>
      <c r="E1304" s="10"/>
      <c r="F1304" s="13"/>
      <c r="G1304" s="13"/>
      <c r="H1304" s="9"/>
      <c r="I1304" s="73"/>
      <c r="J1304" s="73"/>
      <c r="K1304" s="10"/>
      <c r="L1304" s="10"/>
      <c r="M1304" s="10"/>
      <c r="N1304" s="10"/>
      <c r="O1304" s="9"/>
      <c r="P1304" s="9"/>
      <c r="Q1304" s="9"/>
      <c r="R1304" s="9"/>
      <c r="S1304" s="9"/>
      <c r="T1304" s="9"/>
      <c r="U1304" s="9"/>
      <c r="V1304" s="9"/>
      <c r="W1304" s="9"/>
      <c r="X1304" s="9"/>
      <c r="Y1304" s="9"/>
      <c r="Z1304" s="9"/>
    </row>
    <row r="1305">
      <c r="A1305" s="10"/>
      <c r="B1305" s="13"/>
      <c r="C1305" s="10"/>
      <c r="D1305" s="10"/>
      <c r="E1305" s="10"/>
      <c r="F1305" s="13"/>
      <c r="G1305" s="13"/>
      <c r="H1305" s="9"/>
      <c r="I1305" s="73"/>
      <c r="J1305" s="73"/>
      <c r="K1305" s="10"/>
      <c r="L1305" s="10"/>
      <c r="M1305" s="10"/>
      <c r="N1305" s="10"/>
      <c r="O1305" s="9"/>
      <c r="P1305" s="9"/>
      <c r="Q1305" s="9"/>
      <c r="R1305" s="9"/>
      <c r="S1305" s="9"/>
      <c r="T1305" s="9"/>
      <c r="U1305" s="9"/>
      <c r="V1305" s="9"/>
      <c r="W1305" s="9"/>
      <c r="X1305" s="9"/>
      <c r="Y1305" s="9"/>
      <c r="Z1305" s="9"/>
    </row>
    <row r="1306">
      <c r="A1306" s="10"/>
      <c r="B1306" s="13"/>
      <c r="C1306" s="10"/>
      <c r="D1306" s="10"/>
      <c r="E1306" s="10"/>
      <c r="F1306" s="13"/>
      <c r="G1306" s="13"/>
      <c r="H1306" s="9"/>
      <c r="I1306" s="73"/>
      <c r="J1306" s="73"/>
      <c r="K1306" s="10"/>
      <c r="L1306" s="10"/>
      <c r="M1306" s="10"/>
      <c r="N1306" s="10"/>
      <c r="O1306" s="9"/>
      <c r="P1306" s="9"/>
      <c r="Q1306" s="9"/>
      <c r="R1306" s="9"/>
      <c r="S1306" s="9"/>
      <c r="T1306" s="9"/>
      <c r="U1306" s="9"/>
      <c r="V1306" s="9"/>
      <c r="W1306" s="9"/>
      <c r="X1306" s="9"/>
      <c r="Y1306" s="9"/>
      <c r="Z1306" s="9"/>
    </row>
    <row r="1307">
      <c r="A1307" s="10"/>
      <c r="B1307" s="13"/>
      <c r="C1307" s="10"/>
      <c r="D1307" s="10"/>
      <c r="E1307" s="10"/>
      <c r="F1307" s="13"/>
      <c r="G1307" s="13"/>
      <c r="H1307" s="9"/>
      <c r="I1307" s="73"/>
      <c r="J1307" s="73"/>
      <c r="K1307" s="10"/>
      <c r="L1307" s="10"/>
      <c r="M1307" s="10"/>
      <c r="N1307" s="10"/>
      <c r="O1307" s="9"/>
      <c r="P1307" s="9"/>
      <c r="Q1307" s="9"/>
      <c r="R1307" s="9"/>
      <c r="S1307" s="9"/>
      <c r="T1307" s="9"/>
      <c r="U1307" s="9"/>
      <c r="V1307" s="9"/>
      <c r="W1307" s="9"/>
      <c r="X1307" s="9"/>
      <c r="Y1307" s="9"/>
      <c r="Z1307" s="9"/>
    </row>
    <row r="1308">
      <c r="A1308" s="10"/>
      <c r="B1308" s="13"/>
      <c r="C1308" s="10"/>
      <c r="D1308" s="10"/>
      <c r="E1308" s="10"/>
      <c r="F1308" s="13"/>
      <c r="G1308" s="13"/>
      <c r="H1308" s="9"/>
      <c r="I1308" s="73"/>
      <c r="J1308" s="73"/>
      <c r="K1308" s="101"/>
      <c r="L1308" s="10"/>
      <c r="M1308" s="101"/>
      <c r="N1308" s="10"/>
      <c r="O1308" s="9"/>
      <c r="P1308" s="9"/>
      <c r="Q1308" s="9"/>
      <c r="R1308" s="9"/>
      <c r="S1308" s="9"/>
      <c r="T1308" s="9"/>
      <c r="U1308" s="9"/>
      <c r="V1308" s="9"/>
      <c r="W1308" s="9"/>
      <c r="X1308" s="9"/>
      <c r="Y1308" s="9"/>
      <c r="Z1308" s="9"/>
    </row>
    <row r="1309">
      <c r="A1309" s="10"/>
      <c r="B1309" s="13"/>
      <c r="C1309" s="10"/>
      <c r="D1309" s="10"/>
      <c r="E1309" s="10"/>
      <c r="F1309" s="13"/>
      <c r="G1309" s="13"/>
      <c r="H1309" s="9"/>
      <c r="I1309" s="73"/>
      <c r="J1309" s="73"/>
      <c r="K1309" s="10"/>
      <c r="L1309" s="10"/>
      <c r="M1309" s="10"/>
      <c r="N1309" s="10"/>
      <c r="O1309" s="9"/>
      <c r="P1309" s="9"/>
      <c r="Q1309" s="9"/>
      <c r="R1309" s="9"/>
      <c r="S1309" s="9"/>
      <c r="T1309" s="9"/>
      <c r="U1309" s="9"/>
      <c r="V1309" s="9"/>
      <c r="W1309" s="9"/>
      <c r="X1309" s="9"/>
      <c r="Y1309" s="9"/>
      <c r="Z1309" s="9"/>
    </row>
    <row r="1310">
      <c r="A1310" s="10"/>
      <c r="B1310" s="13"/>
      <c r="C1310" s="10"/>
      <c r="D1310" s="10"/>
      <c r="E1310" s="10"/>
      <c r="F1310" s="13"/>
      <c r="G1310" s="13"/>
      <c r="H1310" s="9"/>
      <c r="I1310" s="73"/>
      <c r="J1310" s="73"/>
      <c r="K1310" s="10"/>
      <c r="L1310" s="10"/>
      <c r="M1310" s="10"/>
      <c r="N1310" s="10"/>
      <c r="O1310" s="9"/>
      <c r="P1310" s="9"/>
      <c r="Q1310" s="9"/>
      <c r="R1310" s="9"/>
      <c r="S1310" s="9"/>
      <c r="T1310" s="9"/>
      <c r="U1310" s="9"/>
      <c r="V1310" s="9"/>
      <c r="W1310" s="9"/>
      <c r="X1310" s="9"/>
      <c r="Y1310" s="9"/>
      <c r="Z1310" s="9"/>
    </row>
    <row r="1311">
      <c r="A1311" s="10"/>
      <c r="B1311" s="13"/>
      <c r="C1311" s="10"/>
      <c r="D1311" s="10"/>
      <c r="E1311" s="10"/>
      <c r="F1311" s="13"/>
      <c r="G1311" s="13"/>
      <c r="H1311" s="9"/>
      <c r="I1311" s="73"/>
      <c r="J1311" s="73"/>
      <c r="K1311" s="10"/>
      <c r="L1311" s="10"/>
      <c r="M1311" s="10"/>
      <c r="N1311" s="10"/>
      <c r="O1311" s="9"/>
      <c r="P1311" s="9"/>
      <c r="Q1311" s="9"/>
      <c r="R1311" s="9"/>
      <c r="S1311" s="9"/>
      <c r="T1311" s="9"/>
      <c r="U1311" s="9"/>
      <c r="V1311" s="9"/>
      <c r="W1311" s="9"/>
      <c r="X1311" s="9"/>
      <c r="Y1311" s="9"/>
      <c r="Z1311" s="9"/>
    </row>
    <row r="1312">
      <c r="A1312" s="10"/>
      <c r="B1312" s="13"/>
      <c r="C1312" s="10"/>
      <c r="D1312" s="10"/>
      <c r="E1312" s="10"/>
      <c r="F1312" s="13"/>
      <c r="G1312" s="13"/>
      <c r="H1312" s="9"/>
      <c r="I1312" s="73"/>
      <c r="J1312" s="73"/>
      <c r="K1312" s="10"/>
      <c r="L1312" s="10"/>
      <c r="M1312" s="10"/>
      <c r="N1312" s="10"/>
      <c r="O1312" s="9"/>
      <c r="P1312" s="9"/>
      <c r="Q1312" s="9"/>
      <c r="R1312" s="9"/>
      <c r="S1312" s="9"/>
      <c r="T1312" s="9"/>
      <c r="U1312" s="9"/>
      <c r="V1312" s="9"/>
      <c r="W1312" s="9"/>
      <c r="X1312" s="9"/>
      <c r="Y1312" s="9"/>
      <c r="Z1312" s="9"/>
    </row>
    <row r="1313">
      <c r="A1313" s="10"/>
      <c r="B1313" s="13"/>
      <c r="C1313" s="10"/>
      <c r="D1313" s="10"/>
      <c r="E1313" s="10"/>
      <c r="F1313" s="13"/>
      <c r="G1313" s="13"/>
      <c r="H1313" s="9"/>
      <c r="I1313" s="73"/>
      <c r="J1313" s="73"/>
      <c r="K1313" s="101"/>
      <c r="L1313" s="10"/>
      <c r="M1313" s="101"/>
      <c r="N1313" s="101"/>
      <c r="O1313" s="9"/>
      <c r="P1313" s="9"/>
      <c r="Q1313" s="9"/>
      <c r="R1313" s="9"/>
      <c r="S1313" s="9"/>
      <c r="T1313" s="9"/>
      <c r="U1313" s="9"/>
      <c r="V1313" s="9"/>
      <c r="W1313" s="9"/>
      <c r="X1313" s="9"/>
      <c r="Y1313" s="9"/>
      <c r="Z1313" s="9"/>
    </row>
    <row r="1314">
      <c r="A1314" s="10"/>
      <c r="B1314" s="13"/>
      <c r="C1314" s="10"/>
      <c r="D1314" s="10"/>
      <c r="E1314" s="10"/>
      <c r="F1314" s="13"/>
      <c r="G1314" s="13"/>
      <c r="H1314" s="9"/>
      <c r="I1314" s="73"/>
      <c r="J1314" s="73"/>
      <c r="K1314" s="10"/>
      <c r="L1314" s="10"/>
      <c r="M1314" s="10"/>
      <c r="N1314" s="10"/>
      <c r="O1314" s="9"/>
      <c r="P1314" s="9"/>
      <c r="Q1314" s="9"/>
      <c r="R1314" s="9"/>
      <c r="S1314" s="9"/>
      <c r="T1314" s="9"/>
      <c r="U1314" s="9"/>
      <c r="V1314" s="9"/>
      <c r="W1314" s="9"/>
      <c r="X1314" s="9"/>
      <c r="Y1314" s="9"/>
      <c r="Z1314" s="9"/>
    </row>
    <row r="1315">
      <c r="A1315" s="10"/>
      <c r="B1315" s="13"/>
      <c r="C1315" s="10"/>
      <c r="D1315" s="10"/>
      <c r="E1315" s="10"/>
      <c r="F1315" s="13"/>
      <c r="G1315" s="13"/>
      <c r="H1315" s="9"/>
      <c r="I1315" s="73"/>
      <c r="J1315" s="73"/>
      <c r="K1315" s="10"/>
      <c r="L1315" s="10"/>
      <c r="M1315" s="10"/>
      <c r="N1315" s="10"/>
      <c r="O1315" s="9"/>
      <c r="P1315" s="9"/>
      <c r="Q1315" s="9"/>
      <c r="R1315" s="9"/>
      <c r="S1315" s="9"/>
      <c r="T1315" s="9"/>
      <c r="U1315" s="9"/>
      <c r="V1315" s="9"/>
      <c r="W1315" s="9"/>
      <c r="X1315" s="9"/>
      <c r="Y1315" s="9"/>
      <c r="Z1315" s="9"/>
    </row>
    <row r="1316">
      <c r="A1316" s="10"/>
      <c r="B1316" s="13"/>
      <c r="C1316" s="10"/>
      <c r="D1316" s="10"/>
      <c r="E1316" s="10"/>
      <c r="F1316" s="13"/>
      <c r="G1316" s="13"/>
      <c r="H1316" s="9"/>
      <c r="I1316" s="73"/>
      <c r="J1316" s="73"/>
      <c r="K1316" s="10"/>
      <c r="L1316" s="10"/>
      <c r="M1316" s="10"/>
      <c r="N1316" s="10"/>
      <c r="O1316" s="9"/>
      <c r="P1316" s="9"/>
      <c r="Q1316" s="9"/>
      <c r="R1316" s="9"/>
      <c r="S1316" s="9"/>
      <c r="T1316" s="9"/>
      <c r="U1316" s="9"/>
      <c r="V1316" s="9"/>
      <c r="W1316" s="9"/>
      <c r="X1316" s="9"/>
      <c r="Y1316" s="9"/>
      <c r="Z1316" s="9"/>
    </row>
    <row r="1317">
      <c r="A1317" s="10"/>
      <c r="B1317" s="13"/>
      <c r="C1317" s="10"/>
      <c r="D1317" s="10"/>
      <c r="E1317" s="10"/>
      <c r="F1317" s="13"/>
      <c r="G1317" s="13"/>
      <c r="H1317" s="9"/>
      <c r="I1317" s="73"/>
      <c r="J1317" s="73"/>
      <c r="K1317" s="101"/>
      <c r="L1317" s="10"/>
      <c r="M1317" s="101"/>
      <c r="N1317" s="101"/>
      <c r="O1317" s="9"/>
      <c r="P1317" s="9"/>
      <c r="Q1317" s="9"/>
      <c r="R1317" s="9"/>
      <c r="S1317" s="9"/>
      <c r="T1317" s="9"/>
      <c r="U1317" s="9"/>
      <c r="V1317" s="9"/>
      <c r="W1317" s="9"/>
      <c r="X1317" s="9"/>
      <c r="Y1317" s="9"/>
      <c r="Z1317" s="9"/>
    </row>
    <row r="1318">
      <c r="A1318" s="10"/>
      <c r="B1318" s="13"/>
      <c r="C1318" s="10"/>
      <c r="D1318" s="10"/>
      <c r="E1318" s="10"/>
      <c r="F1318" s="13"/>
      <c r="G1318" s="13"/>
      <c r="H1318" s="9"/>
      <c r="I1318" s="73"/>
      <c r="J1318" s="73"/>
      <c r="K1318" s="10"/>
      <c r="L1318" s="10"/>
      <c r="M1318" s="10"/>
      <c r="N1318" s="10"/>
      <c r="O1318" s="9"/>
      <c r="P1318" s="9"/>
      <c r="Q1318" s="9"/>
      <c r="R1318" s="9"/>
      <c r="S1318" s="9"/>
      <c r="T1318" s="9"/>
      <c r="U1318" s="9"/>
      <c r="V1318" s="9"/>
      <c r="W1318" s="9"/>
      <c r="X1318" s="9"/>
      <c r="Y1318" s="9"/>
      <c r="Z1318" s="9"/>
    </row>
    <row r="1319">
      <c r="A1319" s="10"/>
      <c r="B1319" s="13"/>
      <c r="C1319" s="10"/>
      <c r="D1319" s="10"/>
      <c r="E1319" s="10"/>
      <c r="F1319" s="13"/>
      <c r="G1319" s="13"/>
      <c r="H1319" s="9"/>
      <c r="I1319" s="73"/>
      <c r="J1319" s="73"/>
      <c r="K1319" s="10"/>
      <c r="L1319" s="10"/>
      <c r="M1319" s="10"/>
      <c r="N1319" s="10"/>
      <c r="O1319" s="9"/>
      <c r="P1319" s="9"/>
      <c r="Q1319" s="9"/>
      <c r="R1319" s="9"/>
      <c r="S1319" s="9"/>
      <c r="T1319" s="9"/>
      <c r="U1319" s="9"/>
      <c r="V1319" s="9"/>
      <c r="W1319" s="9"/>
      <c r="X1319" s="9"/>
      <c r="Y1319" s="9"/>
      <c r="Z1319" s="9"/>
    </row>
    <row r="1320">
      <c r="A1320" s="10"/>
      <c r="B1320" s="13"/>
      <c r="C1320" s="10"/>
      <c r="D1320" s="10"/>
      <c r="E1320" s="10"/>
      <c r="F1320" s="13"/>
      <c r="G1320" s="13"/>
      <c r="H1320" s="9"/>
      <c r="I1320" s="73"/>
      <c r="J1320" s="73"/>
      <c r="K1320" s="101"/>
      <c r="L1320" s="10"/>
      <c r="M1320" s="101"/>
      <c r="N1320" s="101"/>
      <c r="O1320" s="9"/>
      <c r="P1320" s="9"/>
      <c r="Q1320" s="9"/>
      <c r="R1320" s="9"/>
      <c r="S1320" s="9"/>
      <c r="T1320" s="9"/>
      <c r="U1320" s="9"/>
      <c r="V1320" s="9"/>
      <c r="W1320" s="9"/>
      <c r="X1320" s="9"/>
      <c r="Y1320" s="9"/>
      <c r="Z1320" s="9"/>
    </row>
    <row r="1321">
      <c r="A1321" s="10"/>
      <c r="B1321" s="13"/>
      <c r="C1321" s="10"/>
      <c r="D1321" s="10"/>
      <c r="E1321" s="10"/>
      <c r="F1321" s="13"/>
      <c r="G1321" s="13"/>
      <c r="H1321" s="9"/>
      <c r="I1321" s="73"/>
      <c r="J1321" s="73"/>
      <c r="K1321" s="101"/>
      <c r="L1321" s="10"/>
      <c r="M1321" s="101"/>
      <c r="N1321" s="101"/>
      <c r="O1321" s="9"/>
      <c r="P1321" s="9"/>
      <c r="Q1321" s="9"/>
      <c r="R1321" s="9"/>
      <c r="S1321" s="9"/>
      <c r="T1321" s="9"/>
      <c r="U1321" s="9"/>
      <c r="V1321" s="9"/>
      <c r="W1321" s="9"/>
      <c r="X1321" s="9"/>
      <c r="Y1321" s="9"/>
      <c r="Z1321" s="9"/>
    </row>
    <row r="1322">
      <c r="A1322" s="10"/>
      <c r="B1322" s="13"/>
      <c r="C1322" s="10"/>
      <c r="D1322" s="10"/>
      <c r="E1322" s="10"/>
      <c r="F1322" s="13"/>
      <c r="G1322" s="13"/>
      <c r="H1322" s="9"/>
      <c r="I1322" s="73"/>
      <c r="J1322" s="73"/>
      <c r="K1322" s="101"/>
      <c r="L1322" s="10"/>
      <c r="M1322" s="101"/>
      <c r="N1322" s="101"/>
      <c r="O1322" s="9"/>
      <c r="P1322" s="9"/>
      <c r="Q1322" s="9"/>
      <c r="R1322" s="9"/>
      <c r="S1322" s="9"/>
      <c r="T1322" s="9"/>
      <c r="U1322" s="9"/>
      <c r="V1322" s="9"/>
      <c r="W1322" s="9"/>
      <c r="X1322" s="9"/>
      <c r="Y1322" s="9"/>
      <c r="Z1322" s="9"/>
    </row>
    <row r="1323">
      <c r="A1323" s="10"/>
      <c r="B1323" s="13"/>
      <c r="C1323" s="10"/>
      <c r="D1323" s="10"/>
      <c r="E1323" s="10"/>
      <c r="F1323" s="13"/>
      <c r="G1323" s="13"/>
      <c r="H1323" s="9"/>
      <c r="I1323" s="73"/>
      <c r="J1323" s="73"/>
      <c r="K1323" s="10"/>
      <c r="L1323" s="10"/>
      <c r="M1323" s="10"/>
      <c r="N1323" s="10"/>
      <c r="O1323" s="9"/>
      <c r="P1323" s="9"/>
      <c r="Q1323" s="9"/>
      <c r="R1323" s="9"/>
      <c r="S1323" s="9"/>
      <c r="T1323" s="9"/>
      <c r="U1323" s="9"/>
      <c r="V1323" s="9"/>
      <c r="W1323" s="9"/>
      <c r="X1323" s="9"/>
      <c r="Y1323" s="9"/>
      <c r="Z1323" s="9"/>
    </row>
    <row r="1324">
      <c r="A1324" s="10"/>
      <c r="B1324" s="13"/>
      <c r="C1324" s="10"/>
      <c r="D1324" s="10"/>
      <c r="E1324" s="10"/>
      <c r="F1324" s="13"/>
      <c r="G1324" s="13"/>
      <c r="H1324" s="9"/>
      <c r="I1324" s="73"/>
      <c r="J1324" s="73"/>
      <c r="K1324" s="10"/>
      <c r="L1324" s="10"/>
      <c r="M1324" s="10"/>
      <c r="N1324" s="10"/>
      <c r="O1324" s="9"/>
      <c r="P1324" s="9"/>
      <c r="Q1324" s="9"/>
      <c r="R1324" s="9"/>
      <c r="S1324" s="9"/>
      <c r="T1324" s="9"/>
      <c r="U1324" s="9"/>
      <c r="V1324" s="9"/>
      <c r="W1324" s="9"/>
      <c r="X1324" s="9"/>
      <c r="Y1324" s="9"/>
      <c r="Z1324" s="9"/>
    </row>
    <row r="1325">
      <c r="A1325" s="10"/>
      <c r="B1325" s="13"/>
      <c r="C1325" s="10"/>
      <c r="D1325" s="10"/>
      <c r="E1325" s="10"/>
      <c r="F1325" s="13"/>
      <c r="G1325" s="13"/>
      <c r="H1325" s="9"/>
      <c r="I1325" s="73"/>
      <c r="J1325" s="73"/>
      <c r="K1325" s="10"/>
      <c r="L1325" s="10"/>
      <c r="M1325" s="10"/>
      <c r="N1325" s="10"/>
      <c r="O1325" s="9"/>
      <c r="P1325" s="9"/>
      <c r="Q1325" s="9"/>
      <c r="R1325" s="9"/>
      <c r="S1325" s="9"/>
      <c r="T1325" s="9"/>
      <c r="U1325" s="9"/>
      <c r="V1325" s="9"/>
      <c r="W1325" s="9"/>
      <c r="X1325" s="9"/>
      <c r="Y1325" s="9"/>
      <c r="Z1325" s="9"/>
    </row>
    <row r="1326">
      <c r="A1326" s="10"/>
      <c r="B1326" s="13"/>
      <c r="C1326" s="10"/>
      <c r="D1326" s="10"/>
      <c r="E1326" s="10"/>
      <c r="F1326" s="13"/>
      <c r="G1326" s="13"/>
      <c r="H1326" s="9"/>
      <c r="I1326" s="73"/>
      <c r="J1326" s="73"/>
      <c r="K1326" s="10"/>
      <c r="L1326" s="10"/>
      <c r="M1326" s="10"/>
      <c r="N1326" s="10"/>
      <c r="O1326" s="9"/>
      <c r="P1326" s="9"/>
      <c r="Q1326" s="9"/>
      <c r="R1326" s="9"/>
      <c r="S1326" s="9"/>
      <c r="T1326" s="9"/>
      <c r="U1326" s="9"/>
      <c r="V1326" s="9"/>
      <c r="W1326" s="9"/>
      <c r="X1326" s="9"/>
      <c r="Y1326" s="9"/>
      <c r="Z1326" s="9"/>
    </row>
    <row r="1327">
      <c r="A1327" s="10"/>
      <c r="B1327" s="13"/>
      <c r="C1327" s="10"/>
      <c r="D1327" s="10"/>
      <c r="E1327" s="10"/>
      <c r="F1327" s="13"/>
      <c r="G1327" s="13"/>
      <c r="H1327" s="9"/>
      <c r="I1327" s="73"/>
      <c r="J1327" s="73"/>
      <c r="K1327" s="10"/>
      <c r="L1327" s="10"/>
      <c r="M1327" s="10"/>
      <c r="N1327" s="10"/>
      <c r="O1327" s="9"/>
      <c r="P1327" s="9"/>
      <c r="Q1327" s="9"/>
      <c r="R1327" s="9"/>
      <c r="S1327" s="9"/>
      <c r="T1327" s="9"/>
      <c r="U1327" s="9"/>
      <c r="V1327" s="9"/>
      <c r="W1327" s="9"/>
      <c r="X1327" s="9"/>
      <c r="Y1327" s="9"/>
      <c r="Z1327" s="9"/>
    </row>
    <row r="1328">
      <c r="A1328" s="10"/>
      <c r="B1328" s="13"/>
      <c r="C1328" s="10"/>
      <c r="D1328" s="10"/>
      <c r="E1328" s="10"/>
      <c r="F1328" s="13"/>
      <c r="G1328" s="13"/>
      <c r="H1328" s="9"/>
      <c r="I1328" s="73"/>
      <c r="J1328" s="73"/>
      <c r="K1328" s="10"/>
      <c r="L1328" s="10"/>
      <c r="M1328" s="10"/>
      <c r="N1328" s="10"/>
      <c r="O1328" s="9"/>
      <c r="P1328" s="9"/>
      <c r="Q1328" s="9"/>
      <c r="R1328" s="9"/>
      <c r="S1328" s="9"/>
      <c r="T1328" s="9"/>
      <c r="U1328" s="9"/>
      <c r="V1328" s="9"/>
      <c r="W1328" s="9"/>
      <c r="X1328" s="9"/>
      <c r="Y1328" s="9"/>
      <c r="Z1328" s="9"/>
    </row>
    <row r="1329">
      <c r="A1329" s="10"/>
      <c r="B1329" s="13"/>
      <c r="C1329" s="10"/>
      <c r="D1329" s="10"/>
      <c r="E1329" s="10"/>
      <c r="F1329" s="13"/>
      <c r="G1329" s="13"/>
      <c r="H1329" s="9"/>
      <c r="I1329" s="73"/>
      <c r="J1329" s="73"/>
      <c r="K1329" s="101"/>
      <c r="L1329" s="10"/>
      <c r="M1329" s="101"/>
      <c r="N1329" s="101"/>
      <c r="O1329" s="9"/>
      <c r="P1329" s="9"/>
      <c r="Q1329" s="9"/>
      <c r="R1329" s="9"/>
      <c r="S1329" s="9"/>
      <c r="T1329" s="9"/>
      <c r="U1329" s="9"/>
      <c r="V1329" s="9"/>
      <c r="W1329" s="9"/>
      <c r="X1329" s="9"/>
      <c r="Y1329" s="9"/>
      <c r="Z1329" s="9"/>
    </row>
    <row r="1330">
      <c r="A1330" s="10"/>
      <c r="B1330" s="13"/>
      <c r="C1330" s="10"/>
      <c r="D1330" s="10"/>
      <c r="E1330" s="10"/>
      <c r="F1330" s="13"/>
      <c r="G1330" s="13"/>
      <c r="H1330" s="9"/>
      <c r="I1330" s="73"/>
      <c r="J1330" s="73"/>
      <c r="K1330" s="101"/>
      <c r="L1330" s="10"/>
      <c r="M1330" s="101"/>
      <c r="N1330" s="101"/>
      <c r="O1330" s="9"/>
      <c r="P1330" s="9"/>
      <c r="Q1330" s="9"/>
      <c r="R1330" s="9"/>
      <c r="S1330" s="9"/>
      <c r="T1330" s="9"/>
      <c r="U1330" s="9"/>
      <c r="V1330" s="9"/>
      <c r="W1330" s="9"/>
      <c r="X1330" s="9"/>
      <c r="Y1330" s="9"/>
      <c r="Z1330" s="9"/>
    </row>
    <row r="1331">
      <c r="A1331" s="10"/>
      <c r="B1331" s="13"/>
      <c r="C1331" s="10"/>
      <c r="D1331" s="10"/>
      <c r="E1331" s="10"/>
      <c r="F1331" s="13"/>
      <c r="G1331" s="13"/>
      <c r="H1331" s="9"/>
      <c r="I1331" s="73"/>
      <c r="J1331" s="73"/>
      <c r="K1331" s="101"/>
      <c r="L1331" s="10"/>
      <c r="M1331" s="101"/>
      <c r="N1331" s="101"/>
      <c r="O1331" s="9"/>
      <c r="P1331" s="9"/>
      <c r="Q1331" s="9"/>
      <c r="R1331" s="9"/>
      <c r="S1331" s="9"/>
      <c r="T1331" s="9"/>
      <c r="U1331" s="9"/>
      <c r="V1331" s="9"/>
      <c r="W1331" s="9"/>
      <c r="X1331" s="9"/>
      <c r="Y1331" s="9"/>
      <c r="Z1331" s="9"/>
    </row>
    <row r="1332">
      <c r="A1332" s="10"/>
      <c r="B1332" s="13"/>
      <c r="C1332" s="10"/>
      <c r="D1332" s="10"/>
      <c r="E1332" s="10"/>
      <c r="F1332" s="13"/>
      <c r="G1332" s="13"/>
      <c r="H1332" s="9"/>
      <c r="I1332" s="73"/>
      <c r="J1332" s="73"/>
      <c r="K1332" s="101"/>
      <c r="L1332" s="10"/>
      <c r="M1332" s="101"/>
      <c r="N1332" s="101"/>
      <c r="O1332" s="9"/>
      <c r="P1332" s="9"/>
      <c r="Q1332" s="9"/>
      <c r="R1332" s="9"/>
      <c r="S1332" s="9"/>
      <c r="T1332" s="9"/>
      <c r="U1332" s="9"/>
      <c r="V1332" s="9"/>
      <c r="W1332" s="9"/>
      <c r="X1332" s="9"/>
      <c r="Y1332" s="9"/>
      <c r="Z1332" s="9"/>
    </row>
    <row r="1333">
      <c r="A1333" s="10"/>
      <c r="B1333" s="13"/>
      <c r="C1333" s="10"/>
      <c r="D1333" s="10"/>
      <c r="E1333" s="10"/>
      <c r="F1333" s="13"/>
      <c r="G1333" s="13"/>
      <c r="H1333" s="9"/>
      <c r="I1333" s="73"/>
      <c r="J1333" s="73"/>
      <c r="K1333" s="10"/>
      <c r="L1333" s="10"/>
      <c r="M1333" s="10"/>
      <c r="N1333" s="10"/>
      <c r="O1333" s="9"/>
      <c r="P1333" s="9"/>
      <c r="Q1333" s="9"/>
      <c r="R1333" s="9"/>
      <c r="S1333" s="9"/>
      <c r="T1333" s="9"/>
      <c r="U1333" s="9"/>
      <c r="V1333" s="9"/>
      <c r="W1333" s="9"/>
      <c r="X1333" s="9"/>
      <c r="Y1333" s="9"/>
      <c r="Z1333" s="9"/>
    </row>
    <row r="1334">
      <c r="A1334" s="10"/>
      <c r="B1334" s="13"/>
      <c r="C1334" s="10"/>
      <c r="D1334" s="10"/>
      <c r="E1334" s="10"/>
      <c r="F1334" s="13"/>
      <c r="G1334" s="13"/>
      <c r="H1334" s="9"/>
      <c r="I1334" s="73"/>
      <c r="J1334" s="73"/>
      <c r="K1334" s="10"/>
      <c r="L1334" s="10"/>
      <c r="M1334" s="10"/>
      <c r="N1334" s="10"/>
      <c r="O1334" s="9"/>
      <c r="P1334" s="9"/>
      <c r="Q1334" s="9"/>
      <c r="R1334" s="9"/>
      <c r="S1334" s="9"/>
      <c r="T1334" s="9"/>
      <c r="U1334" s="9"/>
      <c r="V1334" s="9"/>
      <c r="W1334" s="9"/>
      <c r="X1334" s="9"/>
      <c r="Y1334" s="9"/>
      <c r="Z1334" s="9"/>
    </row>
    <row r="1335">
      <c r="A1335" s="10"/>
      <c r="B1335" s="13"/>
      <c r="C1335" s="10"/>
      <c r="D1335" s="10"/>
      <c r="E1335" s="10"/>
      <c r="F1335" s="13"/>
      <c r="G1335" s="13"/>
      <c r="H1335" s="9"/>
      <c r="I1335" s="73"/>
      <c r="J1335" s="73"/>
      <c r="K1335" s="10"/>
      <c r="L1335" s="10"/>
      <c r="M1335" s="10"/>
      <c r="N1335" s="10"/>
      <c r="O1335" s="9"/>
      <c r="P1335" s="9"/>
      <c r="Q1335" s="9"/>
      <c r="R1335" s="9"/>
      <c r="S1335" s="9"/>
      <c r="T1335" s="9"/>
      <c r="U1335" s="9"/>
      <c r="V1335" s="9"/>
      <c r="W1335" s="9"/>
      <c r="X1335" s="9"/>
      <c r="Y1335" s="9"/>
      <c r="Z1335" s="9"/>
    </row>
    <row r="1336">
      <c r="A1336" s="10"/>
      <c r="B1336" s="13"/>
      <c r="C1336" s="10"/>
      <c r="D1336" s="10"/>
      <c r="E1336" s="10"/>
      <c r="F1336" s="13"/>
      <c r="G1336" s="13"/>
      <c r="H1336" s="9"/>
      <c r="I1336" s="73"/>
      <c r="J1336" s="73"/>
      <c r="K1336" s="10"/>
      <c r="L1336" s="10"/>
      <c r="M1336" s="10"/>
      <c r="N1336" s="10"/>
      <c r="O1336" s="9"/>
      <c r="P1336" s="9"/>
      <c r="Q1336" s="9"/>
      <c r="R1336" s="9"/>
      <c r="S1336" s="9"/>
      <c r="T1336" s="9"/>
      <c r="U1336" s="9"/>
      <c r="V1336" s="9"/>
      <c r="W1336" s="9"/>
      <c r="X1336" s="9"/>
      <c r="Y1336" s="9"/>
      <c r="Z1336" s="9"/>
    </row>
    <row r="1337">
      <c r="A1337" s="10"/>
      <c r="B1337" s="13"/>
      <c r="C1337" s="10"/>
      <c r="D1337" s="10"/>
      <c r="E1337" s="10"/>
      <c r="F1337" s="13"/>
      <c r="G1337" s="13"/>
      <c r="H1337" s="9"/>
      <c r="I1337" s="73"/>
      <c r="J1337" s="73"/>
      <c r="K1337" s="10"/>
      <c r="L1337" s="10"/>
      <c r="M1337" s="10"/>
      <c r="N1337" s="10"/>
      <c r="O1337" s="9"/>
      <c r="P1337" s="9"/>
      <c r="Q1337" s="9"/>
      <c r="R1337" s="9"/>
      <c r="S1337" s="9"/>
      <c r="T1337" s="9"/>
      <c r="U1337" s="9"/>
      <c r="V1337" s="9"/>
      <c r="W1337" s="9"/>
      <c r="X1337" s="9"/>
      <c r="Y1337" s="9"/>
      <c r="Z1337" s="9"/>
    </row>
    <row r="1338">
      <c r="A1338" s="10"/>
      <c r="B1338" s="13"/>
      <c r="C1338" s="10"/>
      <c r="D1338" s="10"/>
      <c r="E1338" s="10"/>
      <c r="F1338" s="13"/>
      <c r="G1338" s="13"/>
      <c r="H1338" s="9"/>
      <c r="I1338" s="73"/>
      <c r="J1338" s="73"/>
      <c r="K1338" s="10"/>
      <c r="L1338" s="10"/>
      <c r="M1338" s="10"/>
      <c r="N1338" s="10"/>
      <c r="O1338" s="9"/>
      <c r="P1338" s="9"/>
      <c r="Q1338" s="9"/>
      <c r="R1338" s="9"/>
      <c r="S1338" s="9"/>
      <c r="T1338" s="9"/>
      <c r="U1338" s="9"/>
      <c r="V1338" s="9"/>
      <c r="W1338" s="9"/>
      <c r="X1338" s="9"/>
      <c r="Y1338" s="9"/>
      <c r="Z1338" s="9"/>
    </row>
    <row r="1339">
      <c r="A1339" s="10"/>
      <c r="B1339" s="13"/>
      <c r="C1339" s="10"/>
      <c r="D1339" s="10"/>
      <c r="E1339" s="10"/>
      <c r="F1339" s="13"/>
      <c r="G1339" s="13"/>
      <c r="H1339" s="9"/>
      <c r="I1339" s="73"/>
      <c r="J1339" s="73"/>
      <c r="K1339" s="10"/>
      <c r="L1339" s="10"/>
      <c r="M1339" s="10"/>
      <c r="N1339" s="10"/>
      <c r="O1339" s="9"/>
      <c r="P1339" s="9"/>
      <c r="Q1339" s="9"/>
      <c r="R1339" s="9"/>
      <c r="S1339" s="9"/>
      <c r="T1339" s="9"/>
      <c r="U1339" s="9"/>
      <c r="V1339" s="9"/>
      <c r="W1339" s="9"/>
      <c r="X1339" s="9"/>
      <c r="Y1339" s="9"/>
      <c r="Z1339" s="9"/>
    </row>
    <row r="1340">
      <c r="A1340" s="10"/>
      <c r="B1340" s="13"/>
      <c r="C1340" s="10"/>
      <c r="D1340" s="10"/>
      <c r="E1340" s="10"/>
      <c r="F1340" s="13"/>
      <c r="G1340" s="13"/>
      <c r="H1340" s="9"/>
      <c r="I1340" s="73"/>
      <c r="J1340" s="73"/>
      <c r="K1340" s="101"/>
      <c r="L1340" s="10"/>
      <c r="M1340" s="101"/>
      <c r="N1340" s="101"/>
      <c r="O1340" s="9"/>
      <c r="P1340" s="9"/>
      <c r="Q1340" s="9"/>
      <c r="R1340" s="9"/>
      <c r="S1340" s="9"/>
      <c r="T1340" s="9"/>
      <c r="U1340" s="9"/>
      <c r="V1340" s="9"/>
      <c r="W1340" s="9"/>
      <c r="X1340" s="9"/>
      <c r="Y1340" s="9"/>
      <c r="Z1340" s="9"/>
    </row>
    <row r="1341">
      <c r="A1341" s="10"/>
      <c r="B1341" s="13"/>
      <c r="C1341" s="10"/>
      <c r="D1341" s="10"/>
      <c r="E1341" s="10"/>
      <c r="F1341" s="13"/>
      <c r="G1341" s="13"/>
      <c r="H1341" s="9"/>
      <c r="I1341" s="73"/>
      <c r="J1341" s="73"/>
      <c r="K1341" s="10"/>
      <c r="L1341" s="10"/>
      <c r="M1341" s="10"/>
      <c r="N1341" s="10"/>
      <c r="O1341" s="9"/>
      <c r="P1341" s="9"/>
      <c r="Q1341" s="9"/>
      <c r="R1341" s="9"/>
      <c r="S1341" s="9"/>
      <c r="T1341" s="9"/>
      <c r="U1341" s="9"/>
      <c r="V1341" s="9"/>
      <c r="W1341" s="9"/>
      <c r="X1341" s="9"/>
      <c r="Y1341" s="9"/>
      <c r="Z1341" s="9"/>
    </row>
    <row r="1342">
      <c r="A1342" s="10"/>
      <c r="B1342" s="13"/>
      <c r="C1342" s="10"/>
      <c r="D1342" s="10"/>
      <c r="E1342" s="10"/>
      <c r="F1342" s="13"/>
      <c r="G1342" s="13"/>
      <c r="H1342" s="9"/>
      <c r="I1342" s="73"/>
      <c r="J1342" s="73"/>
      <c r="K1342" s="10"/>
      <c r="L1342" s="10"/>
      <c r="M1342" s="10"/>
      <c r="N1342" s="10"/>
      <c r="O1342" s="9"/>
      <c r="P1342" s="9"/>
      <c r="Q1342" s="9"/>
      <c r="R1342" s="9"/>
      <c r="S1342" s="9"/>
      <c r="T1342" s="9"/>
      <c r="U1342" s="9"/>
      <c r="V1342" s="9"/>
      <c r="W1342" s="9"/>
      <c r="X1342" s="9"/>
      <c r="Y1342" s="9"/>
      <c r="Z1342" s="9"/>
    </row>
    <row r="1343">
      <c r="A1343" s="10"/>
      <c r="B1343" s="13"/>
      <c r="C1343" s="10"/>
      <c r="D1343" s="10"/>
      <c r="E1343" s="10"/>
      <c r="F1343" s="13"/>
      <c r="G1343" s="13"/>
      <c r="H1343" s="9"/>
      <c r="I1343" s="73"/>
      <c r="J1343" s="73"/>
      <c r="K1343" s="10"/>
      <c r="L1343" s="10"/>
      <c r="M1343" s="10"/>
      <c r="N1343" s="10"/>
      <c r="O1343" s="9"/>
      <c r="P1343" s="9"/>
      <c r="Q1343" s="9"/>
      <c r="R1343" s="9"/>
      <c r="S1343" s="9"/>
      <c r="T1343" s="9"/>
      <c r="U1343" s="9"/>
      <c r="V1343" s="9"/>
      <c r="W1343" s="9"/>
      <c r="X1343" s="9"/>
      <c r="Y1343" s="9"/>
      <c r="Z1343" s="9"/>
    </row>
    <row r="1344">
      <c r="A1344" s="10"/>
      <c r="B1344" s="13"/>
      <c r="C1344" s="10"/>
      <c r="D1344" s="10"/>
      <c r="E1344" s="10"/>
      <c r="F1344" s="13"/>
      <c r="G1344" s="13"/>
      <c r="H1344" s="9"/>
      <c r="I1344" s="73"/>
      <c r="J1344" s="73"/>
      <c r="K1344" s="101"/>
      <c r="L1344" s="10"/>
      <c r="M1344" s="101"/>
      <c r="N1344" s="101"/>
      <c r="O1344" s="9"/>
      <c r="P1344" s="9"/>
      <c r="Q1344" s="9"/>
      <c r="R1344" s="9"/>
      <c r="S1344" s="9"/>
      <c r="T1344" s="9"/>
      <c r="U1344" s="9"/>
      <c r="V1344" s="9"/>
      <c r="W1344" s="9"/>
      <c r="X1344" s="9"/>
      <c r="Y1344" s="9"/>
      <c r="Z1344" s="9"/>
    </row>
    <row r="1345">
      <c r="A1345" s="10"/>
      <c r="B1345" s="13"/>
      <c r="C1345" s="10"/>
      <c r="D1345" s="10"/>
      <c r="E1345" s="10"/>
      <c r="F1345" s="13"/>
      <c r="G1345" s="13"/>
      <c r="H1345" s="9"/>
      <c r="I1345" s="73"/>
      <c r="J1345" s="73"/>
      <c r="K1345" s="101"/>
      <c r="L1345" s="10"/>
      <c r="M1345" s="101"/>
      <c r="N1345" s="101"/>
      <c r="O1345" s="9"/>
      <c r="P1345" s="9"/>
      <c r="Q1345" s="9"/>
      <c r="R1345" s="9"/>
      <c r="S1345" s="9"/>
      <c r="T1345" s="9"/>
      <c r="U1345" s="9"/>
      <c r="V1345" s="9"/>
      <c r="W1345" s="9"/>
      <c r="X1345" s="9"/>
      <c r="Y1345" s="9"/>
      <c r="Z1345" s="9"/>
    </row>
    <row r="1346">
      <c r="A1346" s="10"/>
      <c r="B1346" s="13"/>
      <c r="C1346" s="10"/>
      <c r="D1346" s="10"/>
      <c r="E1346" s="10"/>
      <c r="F1346" s="13"/>
      <c r="G1346" s="13"/>
      <c r="H1346" s="9"/>
      <c r="I1346" s="73"/>
      <c r="J1346" s="73"/>
      <c r="K1346" s="101"/>
      <c r="L1346" s="10"/>
      <c r="M1346" s="101"/>
      <c r="N1346" s="101"/>
      <c r="O1346" s="9"/>
      <c r="P1346" s="9"/>
      <c r="Q1346" s="9"/>
      <c r="R1346" s="9"/>
      <c r="S1346" s="9"/>
      <c r="T1346" s="9"/>
      <c r="U1346" s="9"/>
      <c r="V1346" s="9"/>
      <c r="W1346" s="9"/>
      <c r="X1346" s="9"/>
      <c r="Y1346" s="9"/>
      <c r="Z1346" s="9"/>
    </row>
    <row r="1347">
      <c r="A1347" s="10"/>
      <c r="B1347" s="13"/>
      <c r="C1347" s="10"/>
      <c r="D1347" s="10"/>
      <c r="E1347" s="10"/>
      <c r="F1347" s="13"/>
      <c r="G1347" s="13"/>
      <c r="H1347" s="9"/>
      <c r="I1347" s="73"/>
      <c r="J1347" s="73"/>
      <c r="K1347" s="10"/>
      <c r="L1347" s="10"/>
      <c r="M1347" s="10"/>
      <c r="N1347" s="10"/>
      <c r="O1347" s="9"/>
      <c r="P1347" s="9"/>
      <c r="Q1347" s="9"/>
      <c r="R1347" s="9"/>
      <c r="S1347" s="9"/>
      <c r="T1347" s="9"/>
      <c r="U1347" s="9"/>
      <c r="V1347" s="9"/>
      <c r="W1347" s="9"/>
      <c r="X1347" s="9"/>
      <c r="Y1347" s="9"/>
      <c r="Z1347" s="9"/>
    </row>
    <row r="1348">
      <c r="A1348" s="10"/>
      <c r="B1348" s="13"/>
      <c r="C1348" s="10"/>
      <c r="D1348" s="10"/>
      <c r="E1348" s="10"/>
      <c r="F1348" s="13"/>
      <c r="G1348" s="13"/>
      <c r="H1348" s="9"/>
      <c r="I1348" s="73"/>
      <c r="J1348" s="73"/>
      <c r="K1348" s="10"/>
      <c r="L1348" s="10"/>
      <c r="M1348" s="10"/>
      <c r="N1348" s="10"/>
      <c r="O1348" s="9"/>
      <c r="P1348" s="9"/>
      <c r="Q1348" s="9"/>
      <c r="R1348" s="9"/>
      <c r="S1348" s="9"/>
      <c r="T1348" s="9"/>
      <c r="U1348" s="9"/>
      <c r="V1348" s="9"/>
      <c r="W1348" s="9"/>
      <c r="X1348" s="9"/>
      <c r="Y1348" s="9"/>
      <c r="Z1348" s="9"/>
    </row>
    <row r="1349">
      <c r="A1349" s="10"/>
      <c r="B1349" s="13"/>
      <c r="C1349" s="10"/>
      <c r="D1349" s="10"/>
      <c r="E1349" s="10"/>
      <c r="F1349" s="13"/>
      <c r="G1349" s="13"/>
      <c r="H1349" s="9"/>
      <c r="I1349" s="73"/>
      <c r="J1349" s="73"/>
      <c r="K1349" s="10"/>
      <c r="L1349" s="10"/>
      <c r="M1349" s="10"/>
      <c r="N1349" s="10"/>
      <c r="O1349" s="9"/>
      <c r="P1349" s="9"/>
      <c r="Q1349" s="9"/>
      <c r="R1349" s="9"/>
      <c r="S1349" s="9"/>
      <c r="T1349" s="9"/>
      <c r="U1349" s="9"/>
      <c r="V1349" s="9"/>
      <c r="W1349" s="9"/>
      <c r="X1349" s="9"/>
      <c r="Y1349" s="9"/>
      <c r="Z1349" s="9"/>
    </row>
    <row r="1350">
      <c r="A1350" s="10"/>
      <c r="B1350" s="13"/>
      <c r="C1350" s="10"/>
      <c r="D1350" s="10"/>
      <c r="E1350" s="10"/>
      <c r="F1350" s="13"/>
      <c r="G1350" s="13"/>
      <c r="H1350" s="9"/>
      <c r="I1350" s="73"/>
      <c r="J1350" s="73"/>
      <c r="K1350" s="10"/>
      <c r="L1350" s="10"/>
      <c r="M1350" s="10"/>
      <c r="N1350" s="10"/>
      <c r="O1350" s="9"/>
      <c r="P1350" s="9"/>
      <c r="Q1350" s="9"/>
      <c r="R1350" s="9"/>
      <c r="S1350" s="9"/>
      <c r="T1350" s="9"/>
      <c r="U1350" s="9"/>
      <c r="V1350" s="9"/>
      <c r="W1350" s="9"/>
      <c r="X1350" s="9"/>
      <c r="Y1350" s="9"/>
      <c r="Z1350" s="9"/>
    </row>
    <row r="1351">
      <c r="A1351" s="10"/>
      <c r="B1351" s="13"/>
      <c r="C1351" s="10"/>
      <c r="D1351" s="10"/>
      <c r="E1351" s="10"/>
      <c r="F1351" s="13"/>
      <c r="G1351" s="13"/>
      <c r="H1351" s="9"/>
      <c r="I1351" s="73"/>
      <c r="J1351" s="73"/>
      <c r="K1351" s="10"/>
      <c r="L1351" s="10"/>
      <c r="M1351" s="10"/>
      <c r="N1351" s="10"/>
      <c r="O1351" s="9"/>
      <c r="P1351" s="9"/>
      <c r="Q1351" s="9"/>
      <c r="R1351" s="9"/>
      <c r="S1351" s="9"/>
      <c r="T1351" s="9"/>
      <c r="U1351" s="9"/>
      <c r="V1351" s="9"/>
      <c r="W1351" s="9"/>
      <c r="X1351" s="9"/>
      <c r="Y1351" s="9"/>
      <c r="Z1351" s="9"/>
    </row>
    <row r="1352">
      <c r="A1352" s="10"/>
      <c r="B1352" s="13"/>
      <c r="C1352" s="10"/>
      <c r="D1352" s="10"/>
      <c r="E1352" s="10"/>
      <c r="F1352" s="13"/>
      <c r="G1352" s="13"/>
      <c r="H1352" s="9"/>
      <c r="I1352" s="73"/>
      <c r="J1352" s="73"/>
      <c r="K1352" s="10"/>
      <c r="L1352" s="10"/>
      <c r="M1352" s="10"/>
      <c r="N1352" s="10"/>
      <c r="O1352" s="9"/>
      <c r="P1352" s="9"/>
      <c r="Q1352" s="9"/>
      <c r="R1352" s="9"/>
      <c r="S1352" s="9"/>
      <c r="T1352" s="9"/>
      <c r="U1352" s="9"/>
      <c r="V1352" s="9"/>
      <c r="W1352" s="9"/>
      <c r="X1352" s="9"/>
      <c r="Y1352" s="9"/>
      <c r="Z1352" s="9"/>
    </row>
    <row r="1353">
      <c r="A1353" s="10"/>
      <c r="B1353" s="13"/>
      <c r="C1353" s="10"/>
      <c r="D1353" s="10"/>
      <c r="E1353" s="10"/>
      <c r="F1353" s="13"/>
      <c r="G1353" s="13"/>
      <c r="H1353" s="9"/>
      <c r="I1353" s="73"/>
      <c r="J1353" s="73"/>
      <c r="K1353" s="10"/>
      <c r="L1353" s="10"/>
      <c r="M1353" s="10"/>
      <c r="N1353" s="10"/>
      <c r="O1353" s="9"/>
      <c r="P1353" s="9"/>
      <c r="Q1353" s="9"/>
      <c r="R1353" s="9"/>
      <c r="S1353" s="9"/>
      <c r="T1353" s="9"/>
      <c r="U1353" s="9"/>
      <c r="V1353" s="9"/>
      <c r="W1353" s="9"/>
      <c r="X1353" s="9"/>
      <c r="Y1353" s="9"/>
      <c r="Z1353" s="9"/>
    </row>
    <row r="1354">
      <c r="A1354" s="10"/>
      <c r="B1354" s="13"/>
      <c r="C1354" s="10"/>
      <c r="D1354" s="10"/>
      <c r="E1354" s="10"/>
      <c r="F1354" s="13"/>
      <c r="G1354" s="13"/>
      <c r="H1354" s="9"/>
      <c r="I1354" s="73"/>
      <c r="J1354" s="73"/>
      <c r="K1354" s="10"/>
      <c r="L1354" s="10"/>
      <c r="M1354" s="10"/>
      <c r="N1354" s="10"/>
      <c r="O1354" s="9"/>
      <c r="P1354" s="9"/>
      <c r="Q1354" s="9"/>
      <c r="R1354" s="9"/>
      <c r="S1354" s="9"/>
      <c r="T1354" s="9"/>
      <c r="U1354" s="9"/>
      <c r="V1354" s="9"/>
      <c r="W1354" s="9"/>
      <c r="X1354" s="9"/>
      <c r="Y1354" s="9"/>
      <c r="Z1354" s="9"/>
    </row>
    <row r="1355">
      <c r="A1355" s="10"/>
      <c r="B1355" s="13"/>
      <c r="C1355" s="10"/>
      <c r="D1355" s="10"/>
      <c r="E1355" s="10"/>
      <c r="F1355" s="13"/>
      <c r="G1355" s="13"/>
      <c r="H1355" s="9"/>
      <c r="I1355" s="73"/>
      <c r="J1355" s="73"/>
      <c r="K1355" s="101"/>
      <c r="L1355" s="10"/>
      <c r="M1355" s="101"/>
      <c r="N1355" s="101"/>
      <c r="O1355" s="9"/>
      <c r="P1355" s="9"/>
      <c r="Q1355" s="9"/>
      <c r="R1355" s="9"/>
      <c r="S1355" s="9"/>
      <c r="T1355" s="9"/>
      <c r="U1355" s="9"/>
      <c r="V1355" s="9"/>
      <c r="W1355" s="9"/>
      <c r="X1355" s="9"/>
      <c r="Y1355" s="9"/>
      <c r="Z1355" s="9"/>
    </row>
    <row r="1356">
      <c r="A1356" s="10"/>
      <c r="B1356" s="13"/>
      <c r="C1356" s="10"/>
      <c r="D1356" s="10"/>
      <c r="E1356" s="10"/>
      <c r="F1356" s="13"/>
      <c r="G1356" s="13"/>
      <c r="H1356" s="9"/>
      <c r="I1356" s="73"/>
      <c r="J1356" s="73"/>
      <c r="K1356" s="101"/>
      <c r="L1356" s="10"/>
      <c r="M1356" s="101"/>
      <c r="N1356" s="101"/>
      <c r="O1356" s="9"/>
      <c r="P1356" s="9"/>
      <c r="Q1356" s="9"/>
      <c r="R1356" s="9"/>
      <c r="S1356" s="9"/>
      <c r="T1356" s="9"/>
      <c r="U1356" s="9"/>
      <c r="V1356" s="9"/>
      <c r="W1356" s="9"/>
      <c r="X1356" s="9"/>
      <c r="Y1356" s="9"/>
      <c r="Z1356" s="9"/>
    </row>
    <row r="1357">
      <c r="A1357" s="10"/>
      <c r="B1357" s="13"/>
      <c r="C1357" s="10"/>
      <c r="D1357" s="10"/>
      <c r="E1357" s="10"/>
      <c r="F1357" s="13"/>
      <c r="G1357" s="13"/>
      <c r="H1357" s="9"/>
      <c r="I1357" s="73"/>
      <c r="J1357" s="73"/>
      <c r="K1357" s="101"/>
      <c r="L1357" s="10"/>
      <c r="M1357" s="101"/>
      <c r="N1357" s="101"/>
      <c r="O1357" s="9"/>
      <c r="P1357" s="9"/>
      <c r="Q1357" s="9"/>
      <c r="R1357" s="9"/>
      <c r="S1357" s="9"/>
      <c r="T1357" s="9"/>
      <c r="U1357" s="9"/>
      <c r="V1357" s="9"/>
      <c r="W1357" s="9"/>
      <c r="X1357" s="9"/>
      <c r="Y1357" s="9"/>
      <c r="Z1357" s="9"/>
    </row>
    <row r="1358">
      <c r="A1358" s="10"/>
      <c r="B1358" s="13"/>
      <c r="C1358" s="10"/>
      <c r="D1358" s="10"/>
      <c r="E1358" s="10"/>
      <c r="F1358" s="13"/>
      <c r="G1358" s="13"/>
      <c r="H1358" s="9"/>
      <c r="I1358" s="73"/>
      <c r="J1358" s="73"/>
      <c r="K1358" s="101"/>
      <c r="L1358" s="10"/>
      <c r="M1358" s="101"/>
      <c r="N1358" s="101"/>
      <c r="O1358" s="9"/>
      <c r="P1358" s="9"/>
      <c r="Q1358" s="9"/>
      <c r="R1358" s="9"/>
      <c r="S1358" s="9"/>
      <c r="T1358" s="9"/>
      <c r="U1358" s="9"/>
      <c r="V1358" s="9"/>
      <c r="W1358" s="9"/>
      <c r="X1358" s="9"/>
      <c r="Y1358" s="9"/>
      <c r="Z1358" s="9"/>
    </row>
    <row r="1359">
      <c r="A1359" s="10"/>
      <c r="B1359" s="13"/>
      <c r="C1359" s="10"/>
      <c r="D1359" s="10"/>
      <c r="E1359" s="10"/>
      <c r="F1359" s="13"/>
      <c r="G1359" s="13"/>
      <c r="H1359" s="9"/>
      <c r="I1359" s="73"/>
      <c r="J1359" s="73"/>
      <c r="K1359" s="101"/>
      <c r="L1359" s="10"/>
      <c r="M1359" s="101"/>
      <c r="N1359" s="10"/>
      <c r="O1359" s="9"/>
      <c r="P1359" s="9"/>
      <c r="Q1359" s="9"/>
      <c r="R1359" s="9"/>
      <c r="S1359" s="9"/>
      <c r="T1359" s="9"/>
      <c r="U1359" s="9"/>
      <c r="V1359" s="9"/>
      <c r="W1359" s="9"/>
      <c r="X1359" s="9"/>
      <c r="Y1359" s="9"/>
      <c r="Z1359" s="9"/>
    </row>
    <row r="1360">
      <c r="A1360" s="10"/>
      <c r="B1360" s="13"/>
      <c r="C1360" s="10"/>
      <c r="D1360" s="10"/>
      <c r="E1360" s="10"/>
      <c r="F1360" s="13"/>
      <c r="G1360" s="13"/>
      <c r="H1360" s="9"/>
      <c r="I1360" s="73"/>
      <c r="J1360" s="73"/>
      <c r="K1360" s="101"/>
      <c r="L1360" s="10"/>
      <c r="M1360" s="101"/>
      <c r="N1360" s="101"/>
      <c r="O1360" s="9"/>
      <c r="P1360" s="9"/>
      <c r="Q1360" s="9"/>
      <c r="R1360" s="9"/>
      <c r="S1360" s="9"/>
      <c r="T1360" s="9"/>
      <c r="U1360" s="9"/>
      <c r="V1360" s="9"/>
      <c r="W1360" s="9"/>
      <c r="X1360" s="9"/>
      <c r="Y1360" s="9"/>
      <c r="Z1360" s="9"/>
    </row>
    <row r="1361">
      <c r="A1361" s="10"/>
      <c r="B1361" s="13"/>
      <c r="C1361" s="10"/>
      <c r="D1361" s="10"/>
      <c r="E1361" s="10"/>
      <c r="F1361" s="13"/>
      <c r="G1361" s="13"/>
      <c r="H1361" s="9"/>
      <c r="I1361" s="73"/>
      <c r="J1361" s="73"/>
      <c r="K1361" s="10"/>
      <c r="L1361" s="10"/>
      <c r="M1361" s="10"/>
      <c r="N1361" s="10"/>
      <c r="O1361" s="9"/>
      <c r="P1361" s="9"/>
      <c r="Q1361" s="9"/>
      <c r="R1361" s="9"/>
      <c r="S1361" s="9"/>
      <c r="T1361" s="9"/>
      <c r="U1361" s="9"/>
      <c r="V1361" s="9"/>
      <c r="W1361" s="9"/>
      <c r="X1361" s="9"/>
      <c r="Y1361" s="9"/>
      <c r="Z1361" s="9"/>
    </row>
    <row r="1362">
      <c r="A1362" s="10"/>
      <c r="B1362" s="13"/>
      <c r="C1362" s="10"/>
      <c r="D1362" s="10"/>
      <c r="E1362" s="10"/>
      <c r="F1362" s="13"/>
      <c r="G1362" s="13"/>
      <c r="H1362" s="9"/>
      <c r="I1362" s="73"/>
      <c r="J1362" s="73"/>
      <c r="K1362" s="10"/>
      <c r="L1362" s="10"/>
      <c r="M1362" s="10"/>
      <c r="N1362" s="10"/>
      <c r="O1362" s="9"/>
      <c r="P1362" s="9"/>
      <c r="Q1362" s="9"/>
      <c r="R1362" s="9"/>
      <c r="S1362" s="9"/>
      <c r="T1362" s="9"/>
      <c r="U1362" s="9"/>
      <c r="V1362" s="9"/>
      <c r="W1362" s="9"/>
      <c r="X1362" s="9"/>
      <c r="Y1362" s="9"/>
      <c r="Z1362" s="9"/>
    </row>
    <row r="1363">
      <c r="A1363" s="10"/>
      <c r="B1363" s="13"/>
      <c r="C1363" s="10"/>
      <c r="D1363" s="10"/>
      <c r="E1363" s="10"/>
      <c r="F1363" s="13"/>
      <c r="G1363" s="13"/>
      <c r="H1363" s="9"/>
      <c r="I1363" s="73"/>
      <c r="J1363" s="73"/>
      <c r="K1363" s="10"/>
      <c r="L1363" s="10"/>
      <c r="M1363" s="10"/>
      <c r="N1363" s="10"/>
      <c r="O1363" s="9"/>
      <c r="P1363" s="9"/>
      <c r="Q1363" s="9"/>
      <c r="R1363" s="9"/>
      <c r="S1363" s="9"/>
      <c r="T1363" s="9"/>
      <c r="U1363" s="9"/>
      <c r="V1363" s="9"/>
      <c r="W1363" s="9"/>
      <c r="X1363" s="9"/>
      <c r="Y1363" s="9"/>
      <c r="Z1363" s="9"/>
    </row>
    <row r="1364">
      <c r="A1364" s="10"/>
      <c r="B1364" s="13"/>
      <c r="C1364" s="10"/>
      <c r="D1364" s="10"/>
      <c r="E1364" s="10"/>
      <c r="F1364" s="13"/>
      <c r="G1364" s="13"/>
      <c r="H1364" s="9"/>
      <c r="I1364" s="73"/>
      <c r="J1364" s="73"/>
      <c r="K1364" s="10"/>
      <c r="L1364" s="10"/>
      <c r="M1364" s="10"/>
      <c r="N1364" s="10"/>
      <c r="O1364" s="9"/>
      <c r="P1364" s="9"/>
      <c r="Q1364" s="9"/>
      <c r="R1364" s="9"/>
      <c r="S1364" s="9"/>
      <c r="T1364" s="9"/>
      <c r="U1364" s="9"/>
      <c r="V1364" s="9"/>
      <c r="W1364" s="9"/>
      <c r="X1364" s="9"/>
      <c r="Y1364" s="9"/>
      <c r="Z1364" s="9"/>
    </row>
    <row r="1365">
      <c r="A1365" s="10"/>
      <c r="B1365" s="13"/>
      <c r="C1365" s="10"/>
      <c r="D1365" s="10"/>
      <c r="E1365" s="10"/>
      <c r="F1365" s="13"/>
      <c r="G1365" s="13"/>
      <c r="H1365" s="9"/>
      <c r="I1365" s="73"/>
      <c r="J1365" s="73"/>
      <c r="K1365" s="10"/>
      <c r="L1365" s="10"/>
      <c r="M1365" s="10"/>
      <c r="N1365" s="10"/>
      <c r="O1365" s="9"/>
      <c r="P1365" s="9"/>
      <c r="Q1365" s="9"/>
      <c r="R1365" s="9"/>
      <c r="S1365" s="9"/>
      <c r="T1365" s="9"/>
      <c r="U1365" s="9"/>
      <c r="V1365" s="9"/>
      <c r="W1365" s="9"/>
      <c r="X1365" s="9"/>
      <c r="Y1365" s="9"/>
      <c r="Z1365" s="9"/>
    </row>
    <row r="1366">
      <c r="A1366" s="10"/>
      <c r="B1366" s="13"/>
      <c r="C1366" s="10"/>
      <c r="D1366" s="10"/>
      <c r="E1366" s="10"/>
      <c r="F1366" s="13"/>
      <c r="G1366" s="13"/>
      <c r="H1366" s="9"/>
      <c r="I1366" s="73"/>
      <c r="J1366" s="73"/>
      <c r="K1366" s="10"/>
      <c r="L1366" s="10"/>
      <c r="M1366" s="10"/>
      <c r="N1366" s="10"/>
      <c r="O1366" s="9"/>
      <c r="P1366" s="9"/>
      <c r="Q1366" s="9"/>
      <c r="R1366" s="9"/>
      <c r="S1366" s="9"/>
      <c r="T1366" s="9"/>
      <c r="U1366" s="9"/>
      <c r="V1366" s="9"/>
      <c r="W1366" s="9"/>
      <c r="X1366" s="9"/>
      <c r="Y1366" s="9"/>
      <c r="Z1366" s="9"/>
    </row>
    <row r="1367">
      <c r="A1367" s="10"/>
      <c r="B1367" s="13"/>
      <c r="C1367" s="10"/>
      <c r="D1367" s="10"/>
      <c r="E1367" s="10"/>
      <c r="F1367" s="13"/>
      <c r="G1367" s="13"/>
      <c r="H1367" s="9"/>
      <c r="I1367" s="73"/>
      <c r="J1367" s="73"/>
      <c r="K1367" s="10"/>
      <c r="L1367" s="10"/>
      <c r="M1367" s="10"/>
      <c r="N1367" s="10"/>
      <c r="O1367" s="9"/>
      <c r="P1367" s="9"/>
      <c r="Q1367" s="9"/>
      <c r="R1367" s="9"/>
      <c r="S1367" s="9"/>
      <c r="T1367" s="9"/>
      <c r="U1367" s="9"/>
      <c r="V1367" s="9"/>
      <c r="W1367" s="9"/>
      <c r="X1367" s="9"/>
      <c r="Y1367" s="9"/>
      <c r="Z1367" s="9"/>
    </row>
    <row r="1368">
      <c r="A1368" s="10"/>
      <c r="B1368" s="13"/>
      <c r="C1368" s="10"/>
      <c r="D1368" s="10"/>
      <c r="E1368" s="10"/>
      <c r="F1368" s="13"/>
      <c r="G1368" s="13"/>
      <c r="H1368" s="9"/>
      <c r="I1368" s="73"/>
      <c r="J1368" s="73"/>
      <c r="K1368" s="10"/>
      <c r="L1368" s="10"/>
      <c r="M1368" s="10"/>
      <c r="N1368" s="10"/>
      <c r="O1368" s="9"/>
      <c r="P1368" s="9"/>
      <c r="Q1368" s="9"/>
      <c r="R1368" s="9"/>
      <c r="S1368" s="9"/>
      <c r="T1368" s="9"/>
      <c r="U1368" s="9"/>
      <c r="V1368" s="9"/>
      <c r="W1368" s="9"/>
      <c r="X1368" s="9"/>
      <c r="Y1368" s="9"/>
      <c r="Z1368" s="9"/>
    </row>
    <row r="1369">
      <c r="A1369" s="10"/>
      <c r="B1369" s="13"/>
      <c r="C1369" s="10"/>
      <c r="D1369" s="10"/>
      <c r="E1369" s="10"/>
      <c r="F1369" s="13"/>
      <c r="G1369" s="13"/>
      <c r="H1369" s="9"/>
      <c r="I1369" s="73"/>
      <c r="J1369" s="73"/>
      <c r="K1369" s="10"/>
      <c r="L1369" s="10"/>
      <c r="M1369" s="10"/>
      <c r="N1369" s="10"/>
      <c r="O1369" s="9"/>
      <c r="P1369" s="9"/>
      <c r="Q1369" s="9"/>
      <c r="R1369" s="9"/>
      <c r="S1369" s="9"/>
      <c r="T1369" s="9"/>
      <c r="U1369" s="9"/>
      <c r="V1369" s="9"/>
      <c r="W1369" s="9"/>
      <c r="X1369" s="9"/>
      <c r="Y1369" s="9"/>
      <c r="Z1369" s="9"/>
    </row>
    <row r="1370">
      <c r="A1370" s="10"/>
      <c r="B1370" s="13"/>
      <c r="C1370" s="10"/>
      <c r="D1370" s="10"/>
      <c r="E1370" s="10"/>
      <c r="F1370" s="13"/>
      <c r="G1370" s="13"/>
      <c r="H1370" s="9"/>
      <c r="I1370" s="73"/>
      <c r="J1370" s="73"/>
      <c r="K1370" s="10"/>
      <c r="L1370" s="10"/>
      <c r="M1370" s="10"/>
      <c r="N1370" s="10"/>
      <c r="O1370" s="9"/>
      <c r="P1370" s="9"/>
      <c r="Q1370" s="9"/>
      <c r="R1370" s="9"/>
      <c r="S1370" s="9"/>
      <c r="T1370" s="9"/>
      <c r="U1370" s="9"/>
      <c r="V1370" s="9"/>
      <c r="W1370" s="9"/>
      <c r="X1370" s="9"/>
      <c r="Y1370" s="9"/>
      <c r="Z1370" s="9"/>
    </row>
    <row r="1371">
      <c r="A1371" s="10"/>
      <c r="B1371" s="13"/>
      <c r="C1371" s="10"/>
      <c r="D1371" s="10"/>
      <c r="E1371" s="10"/>
      <c r="F1371" s="13"/>
      <c r="G1371" s="13"/>
      <c r="H1371" s="9"/>
      <c r="I1371" s="73"/>
      <c r="J1371" s="73"/>
      <c r="K1371" s="10"/>
      <c r="L1371" s="10"/>
      <c r="M1371" s="10"/>
      <c r="N1371" s="101"/>
      <c r="O1371" s="9"/>
      <c r="P1371" s="9"/>
      <c r="Q1371" s="9"/>
      <c r="R1371" s="9"/>
      <c r="S1371" s="9"/>
      <c r="T1371" s="9"/>
      <c r="U1371" s="9"/>
      <c r="V1371" s="9"/>
      <c r="W1371" s="9"/>
      <c r="X1371" s="9"/>
      <c r="Y1371" s="9"/>
      <c r="Z1371" s="9"/>
    </row>
    <row r="1372">
      <c r="A1372" s="10"/>
      <c r="B1372" s="13"/>
      <c r="C1372" s="10"/>
      <c r="D1372" s="10"/>
      <c r="E1372" s="10"/>
      <c r="F1372" s="13"/>
      <c r="G1372" s="13"/>
      <c r="H1372" s="9"/>
      <c r="I1372" s="73"/>
      <c r="J1372" s="73"/>
      <c r="K1372" s="10"/>
      <c r="L1372" s="10"/>
      <c r="M1372" s="10"/>
      <c r="N1372" s="10"/>
      <c r="O1372" s="9"/>
      <c r="P1372" s="9"/>
      <c r="Q1372" s="9"/>
      <c r="R1372" s="9"/>
      <c r="S1372" s="9"/>
      <c r="T1372" s="9"/>
      <c r="U1372" s="9"/>
      <c r="V1372" s="9"/>
      <c r="W1372" s="9"/>
      <c r="X1372" s="9"/>
      <c r="Y1372" s="9"/>
      <c r="Z1372" s="9"/>
    </row>
    <row r="1373">
      <c r="A1373" s="10"/>
      <c r="B1373" s="13"/>
      <c r="C1373" s="10"/>
      <c r="D1373" s="10"/>
      <c r="E1373" s="10"/>
      <c r="F1373" s="13"/>
      <c r="G1373" s="13"/>
      <c r="H1373" s="9"/>
      <c r="I1373" s="73"/>
      <c r="J1373" s="73"/>
      <c r="K1373" s="10"/>
      <c r="L1373" s="10"/>
      <c r="M1373" s="10"/>
      <c r="N1373" s="10"/>
      <c r="O1373" s="9"/>
      <c r="P1373" s="9"/>
      <c r="Q1373" s="9"/>
      <c r="R1373" s="9"/>
      <c r="S1373" s="9"/>
      <c r="T1373" s="9"/>
      <c r="U1373" s="9"/>
      <c r="V1373" s="9"/>
      <c r="W1373" s="9"/>
      <c r="X1373" s="9"/>
      <c r="Y1373" s="9"/>
      <c r="Z1373" s="9"/>
    </row>
    <row r="1374">
      <c r="A1374" s="10"/>
      <c r="B1374" s="13"/>
      <c r="C1374" s="10"/>
      <c r="D1374" s="10"/>
      <c r="E1374" s="10"/>
      <c r="F1374" s="13"/>
      <c r="G1374" s="13"/>
      <c r="H1374" s="9"/>
      <c r="I1374" s="73"/>
      <c r="J1374" s="73"/>
      <c r="K1374" s="10"/>
      <c r="L1374" s="10"/>
      <c r="M1374" s="10"/>
      <c r="N1374" s="10"/>
      <c r="O1374" s="9"/>
      <c r="P1374" s="9"/>
      <c r="Q1374" s="9"/>
      <c r="R1374" s="9"/>
      <c r="S1374" s="9"/>
      <c r="T1374" s="9"/>
      <c r="U1374" s="9"/>
      <c r="V1374" s="9"/>
      <c r="W1374" s="9"/>
      <c r="X1374" s="9"/>
      <c r="Y1374" s="9"/>
      <c r="Z1374" s="9"/>
    </row>
    <row r="1375">
      <c r="A1375" s="10"/>
      <c r="B1375" s="13"/>
      <c r="C1375" s="10"/>
      <c r="D1375" s="10"/>
      <c r="E1375" s="10"/>
      <c r="F1375" s="13"/>
      <c r="G1375" s="13"/>
      <c r="H1375" s="9"/>
      <c r="I1375" s="73"/>
      <c r="J1375" s="73"/>
      <c r="K1375" s="101"/>
      <c r="L1375" s="10"/>
      <c r="M1375" s="101"/>
      <c r="N1375" s="101"/>
      <c r="O1375" s="9"/>
      <c r="P1375" s="9"/>
      <c r="Q1375" s="9"/>
      <c r="R1375" s="9"/>
      <c r="S1375" s="9"/>
      <c r="T1375" s="9"/>
      <c r="U1375" s="9"/>
      <c r="V1375" s="9"/>
      <c r="W1375" s="9"/>
      <c r="X1375" s="9"/>
      <c r="Y1375" s="9"/>
      <c r="Z1375" s="9"/>
    </row>
    <row r="1376">
      <c r="A1376" s="10"/>
      <c r="B1376" s="13"/>
      <c r="C1376" s="10"/>
      <c r="D1376" s="10"/>
      <c r="E1376" s="10"/>
      <c r="F1376" s="13"/>
      <c r="G1376" s="13"/>
      <c r="H1376" s="9"/>
      <c r="I1376" s="73"/>
      <c r="J1376" s="73"/>
      <c r="K1376" s="10"/>
      <c r="L1376" s="10"/>
      <c r="M1376" s="10"/>
      <c r="N1376" s="10"/>
      <c r="O1376" s="9"/>
      <c r="P1376" s="9"/>
      <c r="Q1376" s="9"/>
      <c r="R1376" s="9"/>
      <c r="S1376" s="9"/>
      <c r="T1376" s="9"/>
      <c r="U1376" s="9"/>
      <c r="V1376" s="9"/>
      <c r="W1376" s="9"/>
      <c r="X1376" s="9"/>
      <c r="Y1376" s="9"/>
      <c r="Z1376" s="9"/>
    </row>
    <row r="1377">
      <c r="A1377" s="10"/>
      <c r="B1377" s="13"/>
      <c r="C1377" s="10"/>
      <c r="D1377" s="10"/>
      <c r="E1377" s="10"/>
      <c r="F1377" s="13"/>
      <c r="G1377" s="13"/>
      <c r="H1377" s="9"/>
      <c r="I1377" s="73"/>
      <c r="J1377" s="73"/>
      <c r="K1377" s="10"/>
      <c r="L1377" s="10"/>
      <c r="M1377" s="10"/>
      <c r="N1377" s="10"/>
      <c r="O1377" s="9"/>
      <c r="P1377" s="9"/>
      <c r="Q1377" s="9"/>
      <c r="R1377" s="9"/>
      <c r="S1377" s="9"/>
      <c r="T1377" s="9"/>
      <c r="U1377" s="9"/>
      <c r="V1377" s="9"/>
      <c r="W1377" s="9"/>
      <c r="X1377" s="9"/>
      <c r="Y1377" s="9"/>
      <c r="Z1377" s="9"/>
    </row>
    <row r="1378">
      <c r="A1378" s="10"/>
      <c r="B1378" s="13"/>
      <c r="C1378" s="10"/>
      <c r="D1378" s="10"/>
      <c r="E1378" s="10"/>
      <c r="F1378" s="13"/>
      <c r="G1378" s="13"/>
      <c r="H1378" s="9"/>
      <c r="I1378" s="73"/>
      <c r="J1378" s="73"/>
      <c r="K1378" s="10"/>
      <c r="L1378" s="10"/>
      <c r="M1378" s="10"/>
      <c r="N1378" s="10"/>
      <c r="O1378" s="9"/>
      <c r="P1378" s="9"/>
      <c r="Q1378" s="9"/>
      <c r="R1378" s="9"/>
      <c r="S1378" s="9"/>
      <c r="T1378" s="9"/>
      <c r="U1378" s="9"/>
      <c r="V1378" s="9"/>
      <c r="W1378" s="9"/>
      <c r="X1378" s="9"/>
      <c r="Y1378" s="9"/>
      <c r="Z1378" s="9"/>
    </row>
    <row r="1379">
      <c r="A1379" s="10"/>
      <c r="B1379" s="13"/>
      <c r="C1379" s="10"/>
      <c r="D1379" s="10"/>
      <c r="E1379" s="10"/>
      <c r="F1379" s="13"/>
      <c r="G1379" s="13"/>
      <c r="H1379" s="9"/>
      <c r="I1379" s="9"/>
      <c r="J1379" s="9"/>
      <c r="K1379" s="10"/>
      <c r="L1379" s="10"/>
      <c r="M1379" s="10"/>
      <c r="N1379" s="10"/>
      <c r="O1379" s="9"/>
      <c r="P1379" s="9"/>
      <c r="Q1379" s="9"/>
      <c r="R1379" s="9"/>
      <c r="S1379" s="9"/>
      <c r="T1379" s="9"/>
      <c r="U1379" s="9"/>
      <c r="V1379" s="9"/>
      <c r="W1379" s="9"/>
      <c r="X1379" s="9"/>
      <c r="Y1379" s="9"/>
      <c r="Z1379" s="9"/>
    </row>
    <row r="1380">
      <c r="A1380" s="10"/>
      <c r="B1380" s="13"/>
      <c r="C1380" s="10"/>
      <c r="D1380" s="10"/>
      <c r="E1380" s="10"/>
      <c r="F1380" s="13"/>
      <c r="G1380" s="13"/>
      <c r="H1380" s="9"/>
      <c r="I1380" s="73"/>
      <c r="J1380" s="73"/>
      <c r="K1380" s="10"/>
      <c r="L1380" s="10"/>
      <c r="M1380" s="10"/>
      <c r="N1380" s="10"/>
      <c r="O1380" s="9"/>
      <c r="P1380" s="9"/>
      <c r="Q1380" s="9"/>
      <c r="R1380" s="9"/>
      <c r="S1380" s="9"/>
      <c r="T1380" s="9"/>
      <c r="U1380" s="9"/>
      <c r="V1380" s="9"/>
      <c r="W1380" s="9"/>
      <c r="X1380" s="9"/>
      <c r="Y1380" s="9"/>
      <c r="Z1380" s="9"/>
    </row>
    <row r="1381">
      <c r="A1381" s="10"/>
      <c r="B1381" s="13"/>
      <c r="C1381" s="10"/>
      <c r="D1381" s="10"/>
      <c r="E1381" s="10"/>
      <c r="F1381" s="13"/>
      <c r="G1381" s="13"/>
      <c r="H1381" s="9"/>
      <c r="I1381" s="73"/>
      <c r="J1381" s="73"/>
      <c r="K1381" s="10"/>
      <c r="L1381" s="10"/>
      <c r="M1381" s="10"/>
      <c r="N1381" s="10"/>
      <c r="O1381" s="9"/>
      <c r="P1381" s="9"/>
      <c r="Q1381" s="9"/>
      <c r="R1381" s="9"/>
      <c r="S1381" s="9"/>
      <c r="T1381" s="9"/>
      <c r="U1381" s="9"/>
      <c r="V1381" s="9"/>
      <c r="W1381" s="9"/>
      <c r="X1381" s="9"/>
      <c r="Y1381" s="9"/>
      <c r="Z1381" s="9"/>
    </row>
    <row r="1382">
      <c r="A1382" s="10"/>
      <c r="B1382" s="13"/>
      <c r="C1382" s="10"/>
      <c r="D1382" s="10"/>
      <c r="E1382" s="10"/>
      <c r="F1382" s="13"/>
      <c r="G1382" s="13"/>
      <c r="H1382" s="9"/>
      <c r="I1382" s="73"/>
      <c r="J1382" s="73"/>
      <c r="K1382" s="10"/>
      <c r="L1382" s="10"/>
      <c r="M1382" s="10"/>
      <c r="N1382" s="10"/>
      <c r="O1382" s="9"/>
      <c r="P1382" s="9"/>
      <c r="Q1382" s="9"/>
      <c r="R1382" s="9"/>
      <c r="S1382" s="9"/>
      <c r="T1382" s="9"/>
      <c r="U1382" s="9"/>
      <c r="V1382" s="9"/>
      <c r="W1382" s="9"/>
      <c r="X1382" s="9"/>
      <c r="Y1382" s="9"/>
      <c r="Z1382" s="9"/>
    </row>
    <row r="1383">
      <c r="A1383" s="10"/>
      <c r="B1383" s="13"/>
      <c r="C1383" s="10"/>
      <c r="D1383" s="10"/>
      <c r="E1383" s="10"/>
      <c r="F1383" s="13"/>
      <c r="G1383" s="13"/>
      <c r="H1383" s="9"/>
      <c r="I1383" s="73"/>
      <c r="J1383" s="73"/>
      <c r="K1383" s="10"/>
      <c r="L1383" s="10"/>
      <c r="M1383" s="10"/>
      <c r="N1383" s="10"/>
      <c r="O1383" s="9"/>
      <c r="P1383" s="9"/>
      <c r="Q1383" s="9"/>
      <c r="R1383" s="9"/>
      <c r="S1383" s="9"/>
      <c r="T1383" s="9"/>
      <c r="U1383" s="9"/>
      <c r="V1383" s="9"/>
      <c r="W1383" s="9"/>
      <c r="X1383" s="9"/>
      <c r="Y1383" s="9"/>
      <c r="Z1383" s="9"/>
    </row>
    <row r="1384">
      <c r="A1384" s="10"/>
      <c r="B1384" s="13"/>
      <c r="C1384" s="10"/>
      <c r="D1384" s="10"/>
      <c r="E1384" s="10"/>
      <c r="F1384" s="13"/>
      <c r="G1384" s="13"/>
      <c r="H1384" s="9"/>
      <c r="I1384" s="73"/>
      <c r="J1384" s="73"/>
      <c r="K1384" s="10"/>
      <c r="L1384" s="10"/>
      <c r="M1384" s="10"/>
      <c r="N1384" s="10"/>
      <c r="O1384" s="9"/>
      <c r="P1384" s="9"/>
      <c r="Q1384" s="9"/>
      <c r="R1384" s="9"/>
      <c r="S1384" s="9"/>
      <c r="T1384" s="9"/>
      <c r="U1384" s="9"/>
      <c r="V1384" s="9"/>
      <c r="W1384" s="9"/>
      <c r="X1384" s="9"/>
      <c r="Y1384" s="9"/>
      <c r="Z1384" s="9"/>
    </row>
    <row r="1385">
      <c r="A1385" s="10"/>
      <c r="B1385" s="13"/>
      <c r="C1385" s="10"/>
      <c r="D1385" s="10"/>
      <c r="E1385" s="10"/>
      <c r="F1385" s="13"/>
      <c r="G1385" s="13"/>
      <c r="H1385" s="9"/>
      <c r="I1385" s="73"/>
      <c r="J1385" s="73"/>
      <c r="K1385" s="10"/>
      <c r="L1385" s="10"/>
      <c r="M1385" s="10"/>
      <c r="N1385" s="10"/>
      <c r="O1385" s="9"/>
      <c r="P1385" s="9"/>
      <c r="Q1385" s="9"/>
      <c r="R1385" s="9"/>
      <c r="S1385" s="9"/>
      <c r="T1385" s="9"/>
      <c r="U1385" s="9"/>
      <c r="V1385" s="9"/>
      <c r="W1385" s="9"/>
      <c r="X1385" s="9"/>
      <c r="Y1385" s="9"/>
      <c r="Z1385" s="9"/>
    </row>
    <row r="1386">
      <c r="A1386" s="10"/>
      <c r="B1386" s="13"/>
      <c r="C1386" s="10"/>
      <c r="D1386" s="10"/>
      <c r="E1386" s="10"/>
      <c r="F1386" s="13"/>
      <c r="G1386" s="13"/>
      <c r="H1386" s="9"/>
      <c r="I1386" s="73"/>
      <c r="J1386" s="73"/>
      <c r="K1386" s="10"/>
      <c r="L1386" s="10"/>
      <c r="M1386" s="10"/>
      <c r="N1386" s="10"/>
      <c r="O1386" s="9"/>
      <c r="P1386" s="9"/>
      <c r="Q1386" s="9"/>
      <c r="R1386" s="9"/>
      <c r="S1386" s="9"/>
      <c r="T1386" s="9"/>
      <c r="U1386" s="9"/>
      <c r="V1386" s="9"/>
      <c r="W1386" s="9"/>
      <c r="X1386" s="9"/>
      <c r="Y1386" s="9"/>
      <c r="Z1386" s="9"/>
    </row>
    <row r="1387">
      <c r="A1387" s="10"/>
      <c r="B1387" s="13"/>
      <c r="C1387" s="10"/>
      <c r="D1387" s="10"/>
      <c r="E1387" s="10"/>
      <c r="F1387" s="13"/>
      <c r="G1387" s="13"/>
      <c r="H1387" s="9"/>
      <c r="I1387" s="9"/>
      <c r="J1387" s="9"/>
      <c r="K1387" s="10"/>
      <c r="L1387" s="10"/>
      <c r="M1387" s="10"/>
      <c r="N1387" s="10"/>
      <c r="O1387" s="9"/>
      <c r="P1387" s="9"/>
      <c r="Q1387" s="9"/>
      <c r="R1387" s="9"/>
      <c r="S1387" s="9"/>
      <c r="T1387" s="9"/>
      <c r="U1387" s="9"/>
      <c r="V1387" s="9"/>
      <c r="W1387" s="9"/>
      <c r="X1387" s="9"/>
      <c r="Y1387" s="9"/>
      <c r="Z1387" s="9"/>
    </row>
    <row r="1388">
      <c r="A1388" s="10"/>
      <c r="B1388" s="13"/>
      <c r="C1388" s="10"/>
      <c r="D1388" s="10"/>
      <c r="E1388" s="10"/>
      <c r="F1388" s="13"/>
      <c r="G1388" s="13"/>
      <c r="H1388" s="9"/>
      <c r="I1388" s="73"/>
      <c r="J1388" s="73"/>
      <c r="K1388" s="10"/>
      <c r="L1388" s="10"/>
      <c r="M1388" s="10"/>
      <c r="N1388" s="10"/>
      <c r="O1388" s="9"/>
      <c r="P1388" s="9"/>
      <c r="Q1388" s="9"/>
      <c r="R1388" s="9"/>
      <c r="S1388" s="9"/>
      <c r="T1388" s="9"/>
      <c r="U1388" s="9"/>
      <c r="V1388" s="9"/>
      <c r="W1388" s="9"/>
      <c r="X1388" s="9"/>
      <c r="Y1388" s="9"/>
      <c r="Z1388" s="9"/>
    </row>
    <row r="1389">
      <c r="A1389" s="10"/>
      <c r="B1389" s="13"/>
      <c r="C1389" s="10"/>
      <c r="D1389" s="10"/>
      <c r="E1389" s="10"/>
      <c r="F1389" s="13"/>
      <c r="G1389" s="13"/>
      <c r="H1389" s="9"/>
      <c r="I1389" s="73"/>
      <c r="J1389" s="73"/>
      <c r="K1389" s="10"/>
      <c r="L1389" s="10"/>
      <c r="M1389" s="10"/>
      <c r="N1389" s="10"/>
      <c r="O1389" s="9"/>
      <c r="P1389" s="9"/>
      <c r="Q1389" s="9"/>
      <c r="R1389" s="9"/>
      <c r="S1389" s="9"/>
      <c r="T1389" s="9"/>
      <c r="U1389" s="9"/>
      <c r="V1389" s="9"/>
      <c r="W1389" s="9"/>
      <c r="X1389" s="9"/>
      <c r="Y1389" s="9"/>
      <c r="Z1389" s="9"/>
    </row>
    <row r="1390">
      <c r="A1390" s="10"/>
      <c r="B1390" s="13"/>
      <c r="C1390" s="10"/>
      <c r="D1390" s="10"/>
      <c r="E1390" s="10"/>
      <c r="F1390" s="13"/>
      <c r="G1390" s="13"/>
      <c r="H1390" s="9"/>
      <c r="I1390" s="73"/>
      <c r="J1390" s="73"/>
      <c r="K1390" s="10"/>
      <c r="L1390" s="10"/>
      <c r="M1390" s="10"/>
      <c r="N1390" s="10"/>
      <c r="O1390" s="9"/>
      <c r="P1390" s="9"/>
      <c r="Q1390" s="9"/>
      <c r="R1390" s="9"/>
      <c r="S1390" s="9"/>
      <c r="T1390" s="9"/>
      <c r="U1390" s="9"/>
      <c r="V1390" s="9"/>
      <c r="W1390" s="9"/>
      <c r="X1390" s="9"/>
      <c r="Y1390" s="9"/>
      <c r="Z1390" s="9"/>
    </row>
    <row r="1391">
      <c r="A1391" s="10"/>
      <c r="B1391" s="13"/>
      <c r="C1391" s="10"/>
      <c r="D1391" s="10"/>
      <c r="E1391" s="10"/>
      <c r="F1391" s="13"/>
      <c r="G1391" s="13"/>
      <c r="H1391" s="9"/>
      <c r="I1391" s="9"/>
      <c r="J1391" s="9"/>
      <c r="K1391" s="10"/>
      <c r="L1391" s="10"/>
      <c r="M1391" s="10"/>
      <c r="N1391" s="10"/>
      <c r="O1391" s="9"/>
      <c r="P1391" s="9"/>
      <c r="Q1391" s="9"/>
      <c r="R1391" s="9"/>
      <c r="S1391" s="9"/>
      <c r="T1391" s="9"/>
      <c r="U1391" s="9"/>
      <c r="V1391" s="9"/>
      <c r="W1391" s="9"/>
      <c r="X1391" s="9"/>
      <c r="Y1391" s="9"/>
      <c r="Z1391" s="9"/>
    </row>
    <row r="1392">
      <c r="A1392" s="10"/>
      <c r="B1392" s="13"/>
      <c r="C1392" s="10"/>
      <c r="D1392" s="10"/>
      <c r="E1392" s="10"/>
      <c r="F1392" s="13"/>
      <c r="G1392" s="13"/>
      <c r="H1392" s="9"/>
      <c r="I1392" s="73"/>
      <c r="J1392" s="73"/>
      <c r="K1392" s="10"/>
      <c r="L1392" s="10"/>
      <c r="M1392" s="10"/>
      <c r="N1392" s="10"/>
      <c r="O1392" s="9"/>
      <c r="P1392" s="9"/>
      <c r="Q1392" s="9"/>
      <c r="R1392" s="9"/>
      <c r="S1392" s="9"/>
      <c r="T1392" s="9"/>
      <c r="U1392" s="9"/>
      <c r="V1392" s="9"/>
      <c r="W1392" s="9"/>
      <c r="X1392" s="9"/>
      <c r="Y1392" s="9"/>
      <c r="Z1392" s="9"/>
    </row>
    <row r="1393">
      <c r="A1393" s="10"/>
      <c r="B1393" s="13"/>
      <c r="C1393" s="10"/>
      <c r="D1393" s="10"/>
      <c r="E1393" s="10"/>
      <c r="F1393" s="13"/>
      <c r="G1393" s="13"/>
      <c r="H1393" s="9"/>
      <c r="I1393" s="73"/>
      <c r="J1393" s="73"/>
      <c r="K1393" s="10"/>
      <c r="L1393" s="10"/>
      <c r="M1393" s="10"/>
      <c r="N1393" s="10"/>
      <c r="O1393" s="9"/>
      <c r="P1393" s="9"/>
      <c r="Q1393" s="9"/>
      <c r="R1393" s="9"/>
      <c r="S1393" s="9"/>
      <c r="T1393" s="9"/>
      <c r="U1393" s="9"/>
      <c r="V1393" s="9"/>
      <c r="W1393" s="9"/>
      <c r="X1393" s="9"/>
      <c r="Y1393" s="9"/>
      <c r="Z1393" s="9"/>
    </row>
    <row r="1394">
      <c r="A1394" s="10"/>
      <c r="B1394" s="13"/>
      <c r="C1394" s="10"/>
      <c r="D1394" s="10"/>
      <c r="E1394" s="10"/>
      <c r="F1394" s="13"/>
      <c r="G1394" s="13"/>
      <c r="H1394" s="9"/>
      <c r="I1394" s="73"/>
      <c r="J1394" s="73"/>
      <c r="K1394" s="10"/>
      <c r="L1394" s="10"/>
      <c r="M1394" s="10"/>
      <c r="N1394" s="10"/>
      <c r="O1394" s="9"/>
      <c r="P1394" s="9"/>
      <c r="Q1394" s="9"/>
      <c r="R1394" s="9"/>
      <c r="S1394" s="9"/>
      <c r="T1394" s="9"/>
      <c r="U1394" s="9"/>
      <c r="V1394" s="9"/>
      <c r="W1394" s="9"/>
      <c r="X1394" s="9"/>
      <c r="Y1394" s="9"/>
      <c r="Z1394" s="9"/>
    </row>
    <row r="1395">
      <c r="A1395" s="10"/>
      <c r="B1395" s="13"/>
      <c r="C1395" s="10"/>
      <c r="D1395" s="10"/>
      <c r="E1395" s="10"/>
      <c r="F1395" s="13"/>
      <c r="G1395" s="13"/>
      <c r="H1395" s="9"/>
      <c r="I1395" s="73"/>
      <c r="J1395" s="73"/>
      <c r="K1395" s="10"/>
      <c r="L1395" s="10"/>
      <c r="M1395" s="10"/>
      <c r="N1395" s="10"/>
      <c r="O1395" s="9"/>
      <c r="P1395" s="9"/>
      <c r="Q1395" s="9"/>
      <c r="R1395" s="9"/>
      <c r="S1395" s="9"/>
      <c r="T1395" s="9"/>
      <c r="U1395" s="9"/>
      <c r="V1395" s="9"/>
      <c r="W1395" s="9"/>
      <c r="X1395" s="9"/>
      <c r="Y1395" s="9"/>
      <c r="Z1395" s="9"/>
    </row>
    <row r="1396">
      <c r="A1396" s="10"/>
      <c r="B1396" s="13"/>
      <c r="C1396" s="10"/>
      <c r="D1396" s="10"/>
      <c r="E1396" s="10"/>
      <c r="F1396" s="13"/>
      <c r="G1396" s="13"/>
      <c r="H1396" s="9"/>
      <c r="I1396" s="73"/>
      <c r="J1396" s="73"/>
      <c r="K1396" s="10"/>
      <c r="L1396" s="10"/>
      <c r="M1396" s="10"/>
      <c r="N1396" s="10"/>
      <c r="O1396" s="9"/>
      <c r="P1396" s="9"/>
      <c r="Q1396" s="9"/>
      <c r="R1396" s="9"/>
      <c r="S1396" s="9"/>
      <c r="T1396" s="9"/>
      <c r="U1396" s="9"/>
      <c r="V1396" s="9"/>
      <c r="W1396" s="9"/>
      <c r="X1396" s="9"/>
      <c r="Y1396" s="9"/>
      <c r="Z1396" s="9"/>
    </row>
    <row r="1397">
      <c r="A1397" s="10"/>
      <c r="B1397" s="13"/>
      <c r="C1397" s="10"/>
      <c r="D1397" s="10"/>
      <c r="E1397" s="10"/>
      <c r="F1397" s="13"/>
      <c r="G1397" s="13"/>
      <c r="H1397" s="9"/>
      <c r="I1397" s="73"/>
      <c r="J1397" s="73"/>
      <c r="K1397" s="10"/>
      <c r="L1397" s="10"/>
      <c r="M1397" s="10"/>
      <c r="N1397" s="10"/>
      <c r="O1397" s="9"/>
      <c r="P1397" s="9"/>
      <c r="Q1397" s="9"/>
      <c r="R1397" s="9"/>
      <c r="S1397" s="9"/>
      <c r="T1397" s="9"/>
      <c r="U1397" s="9"/>
      <c r="V1397" s="9"/>
      <c r="W1397" s="9"/>
      <c r="X1397" s="9"/>
      <c r="Y1397" s="9"/>
      <c r="Z1397" s="9"/>
    </row>
    <row r="1398">
      <c r="A1398" s="10"/>
      <c r="B1398" s="13"/>
      <c r="C1398" s="10"/>
      <c r="D1398" s="10"/>
      <c r="E1398" s="10"/>
      <c r="F1398" s="13"/>
      <c r="G1398" s="13"/>
      <c r="H1398" s="9"/>
      <c r="I1398" s="73"/>
      <c r="J1398" s="73"/>
      <c r="K1398" s="10"/>
      <c r="L1398" s="10"/>
      <c r="M1398" s="10"/>
      <c r="N1398" s="10"/>
      <c r="O1398" s="9"/>
      <c r="P1398" s="9"/>
      <c r="Q1398" s="9"/>
      <c r="R1398" s="9"/>
      <c r="S1398" s="9"/>
      <c r="T1398" s="9"/>
      <c r="U1398" s="9"/>
      <c r="V1398" s="9"/>
      <c r="W1398" s="9"/>
      <c r="X1398" s="9"/>
      <c r="Y1398" s="9"/>
      <c r="Z1398" s="9"/>
    </row>
    <row r="1399">
      <c r="A1399" s="10"/>
      <c r="B1399" s="13"/>
      <c r="C1399" s="10"/>
      <c r="D1399" s="10"/>
      <c r="E1399" s="10"/>
      <c r="F1399" s="13"/>
      <c r="G1399" s="13"/>
      <c r="H1399" s="9"/>
      <c r="I1399" s="73"/>
      <c r="J1399" s="73"/>
      <c r="K1399" s="10"/>
      <c r="L1399" s="10"/>
      <c r="M1399" s="10"/>
      <c r="N1399" s="10"/>
      <c r="O1399" s="9"/>
      <c r="P1399" s="9"/>
      <c r="Q1399" s="9"/>
      <c r="R1399" s="9"/>
      <c r="S1399" s="9"/>
      <c r="T1399" s="9"/>
      <c r="U1399" s="9"/>
      <c r="V1399" s="9"/>
      <c r="W1399" s="9"/>
      <c r="X1399" s="9"/>
      <c r="Y1399" s="9"/>
      <c r="Z1399" s="9"/>
    </row>
    <row r="1400">
      <c r="A1400" s="10"/>
      <c r="B1400" s="13"/>
      <c r="C1400" s="10"/>
      <c r="D1400" s="10"/>
      <c r="E1400" s="10"/>
      <c r="F1400" s="13"/>
      <c r="G1400" s="13"/>
      <c r="H1400" s="9"/>
      <c r="I1400" s="73"/>
      <c r="J1400" s="73"/>
      <c r="K1400" s="10"/>
      <c r="L1400" s="10"/>
      <c r="M1400" s="10"/>
      <c r="N1400" s="10"/>
      <c r="O1400" s="9"/>
      <c r="P1400" s="9"/>
      <c r="Q1400" s="9"/>
      <c r="R1400" s="9"/>
      <c r="S1400" s="9"/>
      <c r="T1400" s="9"/>
      <c r="U1400" s="9"/>
      <c r="V1400" s="9"/>
      <c r="W1400" s="9"/>
      <c r="X1400" s="9"/>
      <c r="Y1400" s="9"/>
      <c r="Z1400" s="9"/>
    </row>
    <row r="1401">
      <c r="A1401" s="10"/>
      <c r="B1401" s="13"/>
      <c r="C1401" s="10"/>
      <c r="D1401" s="10"/>
      <c r="E1401" s="10"/>
      <c r="F1401" s="13"/>
      <c r="G1401" s="13"/>
      <c r="H1401" s="9"/>
      <c r="I1401" s="73"/>
      <c r="J1401" s="73"/>
      <c r="K1401" s="10"/>
      <c r="L1401" s="10"/>
      <c r="M1401" s="10"/>
      <c r="N1401" s="10"/>
      <c r="O1401" s="9"/>
      <c r="P1401" s="9"/>
      <c r="Q1401" s="9"/>
      <c r="R1401" s="9"/>
      <c r="S1401" s="9"/>
      <c r="T1401" s="9"/>
      <c r="U1401" s="9"/>
      <c r="V1401" s="9"/>
      <c r="W1401" s="9"/>
      <c r="X1401" s="9"/>
      <c r="Y1401" s="9"/>
      <c r="Z1401" s="9"/>
    </row>
    <row r="1402">
      <c r="A1402" s="10"/>
      <c r="B1402" s="13"/>
      <c r="C1402" s="10"/>
      <c r="D1402" s="10"/>
      <c r="E1402" s="10"/>
      <c r="F1402" s="13"/>
      <c r="G1402" s="13"/>
      <c r="H1402" s="9"/>
      <c r="I1402" s="73"/>
      <c r="J1402" s="73"/>
      <c r="K1402" s="10"/>
      <c r="L1402" s="10"/>
      <c r="M1402" s="10"/>
      <c r="N1402" s="10"/>
      <c r="O1402" s="9"/>
      <c r="P1402" s="9"/>
      <c r="Q1402" s="9"/>
      <c r="R1402" s="9"/>
      <c r="S1402" s="9"/>
      <c r="T1402" s="9"/>
      <c r="U1402" s="9"/>
      <c r="V1402" s="9"/>
      <c r="W1402" s="9"/>
      <c r="X1402" s="9"/>
      <c r="Y1402" s="9"/>
      <c r="Z1402" s="9"/>
    </row>
    <row r="1403">
      <c r="A1403" s="10"/>
      <c r="B1403" s="13"/>
      <c r="C1403" s="10"/>
      <c r="D1403" s="10"/>
      <c r="E1403" s="10"/>
      <c r="F1403" s="13"/>
      <c r="G1403" s="13"/>
      <c r="I1403" s="73"/>
      <c r="J1403" s="73"/>
      <c r="K1403" s="10"/>
      <c r="L1403" s="10"/>
      <c r="M1403" s="10"/>
      <c r="N1403" s="10"/>
      <c r="O1403" s="9"/>
      <c r="P1403" s="9"/>
      <c r="Q1403" s="9"/>
      <c r="R1403" s="9"/>
      <c r="S1403" s="9"/>
      <c r="T1403" s="9"/>
      <c r="U1403" s="9"/>
      <c r="V1403" s="9"/>
      <c r="W1403" s="9"/>
      <c r="X1403" s="9"/>
      <c r="Y1403" s="9"/>
      <c r="Z1403" s="9"/>
    </row>
    <row r="1404">
      <c r="A1404" s="10"/>
      <c r="B1404" s="13"/>
      <c r="C1404" s="10"/>
      <c r="D1404" s="10"/>
      <c r="E1404" s="10"/>
      <c r="F1404" s="13"/>
      <c r="G1404" s="13"/>
      <c r="H1404" s="9"/>
      <c r="I1404" s="73"/>
      <c r="J1404" s="73"/>
      <c r="K1404" s="10"/>
      <c r="L1404" s="10"/>
      <c r="M1404" s="10"/>
      <c r="N1404" s="10"/>
      <c r="O1404" s="9"/>
      <c r="P1404" s="9"/>
      <c r="Q1404" s="9"/>
      <c r="R1404" s="9"/>
      <c r="S1404" s="9"/>
      <c r="T1404" s="9"/>
      <c r="U1404" s="9"/>
      <c r="V1404" s="9"/>
      <c r="W1404" s="9"/>
      <c r="X1404" s="9"/>
      <c r="Y1404" s="9"/>
      <c r="Z1404" s="9"/>
    </row>
    <row r="1405">
      <c r="A1405" s="10"/>
      <c r="B1405" s="13"/>
      <c r="C1405" s="10"/>
      <c r="D1405" s="10"/>
      <c r="E1405" s="10"/>
      <c r="F1405" s="13"/>
      <c r="G1405" s="13"/>
      <c r="H1405" s="9"/>
      <c r="I1405" s="73"/>
      <c r="J1405" s="73"/>
      <c r="K1405" s="10"/>
      <c r="L1405" s="10"/>
      <c r="M1405" s="10"/>
      <c r="N1405" s="10"/>
      <c r="O1405" s="9"/>
      <c r="P1405" s="9"/>
      <c r="Q1405" s="9"/>
      <c r="R1405" s="9"/>
      <c r="S1405" s="9"/>
      <c r="T1405" s="9"/>
      <c r="U1405" s="9"/>
      <c r="V1405" s="9"/>
      <c r="W1405" s="9"/>
      <c r="X1405" s="9"/>
      <c r="Y1405" s="9"/>
      <c r="Z1405" s="9"/>
    </row>
    <row r="1406">
      <c r="A1406" s="10"/>
      <c r="B1406" s="13"/>
      <c r="C1406" s="10"/>
      <c r="D1406" s="10"/>
      <c r="E1406" s="10"/>
      <c r="F1406" s="13"/>
      <c r="G1406" s="13"/>
      <c r="H1406" s="9"/>
      <c r="I1406" s="73"/>
      <c r="J1406" s="73"/>
      <c r="K1406" s="10"/>
      <c r="L1406" s="10"/>
      <c r="M1406" s="10"/>
      <c r="N1406" s="10"/>
      <c r="O1406" s="9"/>
      <c r="P1406" s="9"/>
      <c r="Q1406" s="9"/>
      <c r="R1406" s="9"/>
      <c r="S1406" s="9"/>
      <c r="T1406" s="9"/>
      <c r="U1406" s="9"/>
      <c r="V1406" s="9"/>
      <c r="W1406" s="9"/>
      <c r="X1406" s="9"/>
      <c r="Y1406" s="9"/>
      <c r="Z1406" s="9"/>
    </row>
    <row r="1407">
      <c r="A1407" s="10"/>
      <c r="B1407" s="13"/>
      <c r="C1407" s="10"/>
      <c r="D1407" s="10"/>
      <c r="E1407" s="10"/>
      <c r="F1407" s="13"/>
      <c r="G1407" s="13"/>
      <c r="H1407" s="9"/>
      <c r="I1407" s="73"/>
      <c r="J1407" s="73"/>
      <c r="K1407" s="10"/>
      <c r="L1407" s="10"/>
      <c r="M1407" s="10"/>
      <c r="N1407" s="10"/>
      <c r="O1407" s="9"/>
      <c r="P1407" s="9"/>
      <c r="Q1407" s="9"/>
      <c r="R1407" s="9"/>
      <c r="S1407" s="9"/>
      <c r="T1407" s="9"/>
      <c r="U1407" s="9"/>
      <c r="V1407" s="9"/>
      <c r="W1407" s="9"/>
      <c r="X1407" s="9"/>
      <c r="Y1407" s="9"/>
      <c r="Z1407" s="9"/>
    </row>
    <row r="1408">
      <c r="A1408" s="10"/>
      <c r="B1408" s="13"/>
      <c r="C1408" s="10"/>
      <c r="D1408" s="10"/>
      <c r="E1408" s="10"/>
      <c r="F1408" s="13"/>
      <c r="G1408" s="13"/>
      <c r="H1408" s="9"/>
      <c r="I1408" s="9"/>
      <c r="J1408" s="9"/>
      <c r="K1408" s="10"/>
      <c r="L1408" s="10"/>
      <c r="M1408" s="10"/>
      <c r="N1408" s="10"/>
      <c r="O1408" s="9"/>
      <c r="P1408" s="9"/>
      <c r="Q1408" s="9"/>
      <c r="R1408" s="9"/>
      <c r="S1408" s="9"/>
      <c r="T1408" s="9"/>
      <c r="U1408" s="9"/>
      <c r="V1408" s="9"/>
      <c r="W1408" s="9"/>
      <c r="X1408" s="9"/>
      <c r="Y1408" s="9"/>
      <c r="Z1408" s="9"/>
    </row>
    <row r="1409">
      <c r="A1409" s="10"/>
      <c r="B1409" s="13"/>
      <c r="C1409" s="10"/>
      <c r="D1409" s="10"/>
      <c r="E1409" s="10"/>
      <c r="F1409" s="13"/>
      <c r="G1409" s="13"/>
      <c r="H1409" s="9"/>
      <c r="I1409" s="73"/>
      <c r="J1409" s="73"/>
      <c r="K1409" s="10"/>
      <c r="L1409" s="10"/>
      <c r="M1409" s="10"/>
      <c r="N1409" s="10"/>
      <c r="O1409" s="9"/>
      <c r="P1409" s="9"/>
      <c r="Q1409" s="9"/>
      <c r="R1409" s="9"/>
      <c r="S1409" s="9"/>
      <c r="T1409" s="9"/>
      <c r="U1409" s="9"/>
      <c r="V1409" s="9"/>
      <c r="W1409" s="9"/>
      <c r="X1409" s="9"/>
      <c r="Y1409" s="9"/>
      <c r="Z1409" s="9"/>
    </row>
    <row r="1410">
      <c r="A1410" s="10"/>
      <c r="B1410" s="13"/>
      <c r="C1410" s="10"/>
      <c r="D1410" s="10"/>
      <c r="E1410" s="10"/>
      <c r="F1410" s="13"/>
      <c r="G1410" s="13"/>
      <c r="H1410" s="9"/>
      <c r="I1410" s="73"/>
      <c r="J1410" s="73"/>
      <c r="K1410" s="10"/>
      <c r="L1410" s="10"/>
      <c r="M1410" s="10"/>
      <c r="N1410" s="10"/>
      <c r="O1410" s="9"/>
      <c r="P1410" s="9"/>
      <c r="Q1410" s="9"/>
      <c r="R1410" s="9"/>
      <c r="S1410" s="9"/>
      <c r="T1410" s="9"/>
      <c r="U1410" s="9"/>
      <c r="V1410" s="9"/>
      <c r="W1410" s="9"/>
      <c r="X1410" s="9"/>
      <c r="Y1410" s="9"/>
      <c r="Z1410" s="9"/>
    </row>
    <row r="1411">
      <c r="A1411" s="10"/>
      <c r="B1411" s="13"/>
      <c r="C1411" s="10"/>
      <c r="D1411" s="10"/>
      <c r="E1411" s="10"/>
      <c r="F1411" s="13"/>
      <c r="G1411" s="13"/>
      <c r="H1411" s="9"/>
      <c r="I1411" s="73"/>
      <c r="J1411" s="73"/>
      <c r="K1411" s="10"/>
      <c r="L1411" s="10"/>
      <c r="M1411" s="10"/>
      <c r="N1411" s="10"/>
      <c r="O1411" s="9"/>
      <c r="P1411" s="9"/>
      <c r="Q1411" s="9"/>
      <c r="R1411" s="9"/>
      <c r="S1411" s="9"/>
      <c r="T1411" s="9"/>
      <c r="U1411" s="9"/>
      <c r="V1411" s="9"/>
      <c r="W1411" s="9"/>
      <c r="X1411" s="9"/>
      <c r="Y1411" s="9"/>
      <c r="Z1411" s="9"/>
    </row>
    <row r="1412">
      <c r="A1412" s="10"/>
      <c r="B1412" s="13"/>
      <c r="C1412" s="10"/>
      <c r="D1412" s="10"/>
      <c r="E1412" s="10"/>
      <c r="F1412" s="13"/>
      <c r="G1412" s="13"/>
      <c r="H1412" s="9"/>
      <c r="I1412" s="73"/>
      <c r="J1412" s="73"/>
      <c r="K1412" s="10"/>
      <c r="L1412" s="10"/>
      <c r="M1412" s="10"/>
      <c r="N1412" s="10"/>
      <c r="O1412" s="9"/>
      <c r="P1412" s="9"/>
      <c r="Q1412" s="9"/>
      <c r="R1412" s="9"/>
      <c r="S1412" s="9"/>
      <c r="T1412" s="9"/>
      <c r="U1412" s="9"/>
      <c r="V1412" s="9"/>
      <c r="W1412" s="9"/>
      <c r="X1412" s="9"/>
      <c r="Y1412" s="9"/>
      <c r="Z1412" s="9"/>
    </row>
    <row r="1413">
      <c r="A1413" s="10"/>
      <c r="B1413" s="13"/>
      <c r="C1413" s="10"/>
      <c r="D1413" s="10"/>
      <c r="E1413" s="10"/>
      <c r="F1413" s="13"/>
      <c r="G1413" s="13"/>
      <c r="H1413" s="9"/>
      <c r="I1413" s="9"/>
      <c r="J1413" s="9"/>
      <c r="K1413" s="10"/>
      <c r="L1413" s="10"/>
      <c r="M1413" s="10"/>
      <c r="N1413" s="10"/>
      <c r="O1413" s="9"/>
      <c r="P1413" s="9"/>
      <c r="Q1413" s="9"/>
      <c r="R1413" s="9"/>
      <c r="S1413" s="9"/>
      <c r="T1413" s="9"/>
      <c r="U1413" s="9"/>
      <c r="V1413" s="9"/>
      <c r="W1413" s="9"/>
      <c r="X1413" s="9"/>
      <c r="Y1413" s="9"/>
      <c r="Z1413" s="9"/>
    </row>
    <row r="1414">
      <c r="A1414" s="10"/>
      <c r="B1414" s="13"/>
      <c r="C1414" s="10"/>
      <c r="D1414" s="10"/>
      <c r="E1414" s="10"/>
      <c r="F1414" s="13"/>
      <c r="G1414" s="13"/>
      <c r="H1414" s="9"/>
      <c r="I1414" s="73"/>
      <c r="J1414" s="73"/>
      <c r="K1414" s="10"/>
      <c r="L1414" s="10"/>
      <c r="M1414" s="10"/>
      <c r="N1414" s="10"/>
      <c r="O1414" s="9"/>
      <c r="P1414" s="9"/>
      <c r="Q1414" s="9"/>
      <c r="R1414" s="9"/>
      <c r="S1414" s="9"/>
      <c r="T1414" s="9"/>
      <c r="U1414" s="9"/>
      <c r="V1414" s="9"/>
      <c r="W1414" s="9"/>
      <c r="X1414" s="9"/>
      <c r="Y1414" s="9"/>
      <c r="Z1414" s="9"/>
    </row>
    <row r="1415">
      <c r="A1415" s="10"/>
      <c r="B1415" s="13"/>
      <c r="C1415" s="10"/>
      <c r="D1415" s="10"/>
      <c r="E1415" s="10"/>
      <c r="F1415" s="13"/>
      <c r="G1415" s="13"/>
      <c r="H1415" s="9"/>
      <c r="I1415" s="73"/>
      <c r="J1415" s="73"/>
      <c r="K1415" s="10"/>
      <c r="L1415" s="10"/>
      <c r="M1415" s="10"/>
      <c r="N1415" s="10"/>
      <c r="O1415" s="9"/>
      <c r="P1415" s="9"/>
      <c r="Q1415" s="9"/>
      <c r="R1415" s="9"/>
      <c r="S1415" s="9"/>
      <c r="T1415" s="9"/>
      <c r="U1415" s="9"/>
      <c r="V1415" s="9"/>
      <c r="W1415" s="9"/>
      <c r="X1415" s="9"/>
      <c r="Y1415" s="9"/>
      <c r="Z1415" s="9"/>
    </row>
    <row r="1416">
      <c r="A1416" s="10"/>
      <c r="B1416" s="13"/>
      <c r="C1416" s="10"/>
      <c r="D1416" s="10"/>
      <c r="E1416" s="10"/>
      <c r="F1416" s="13"/>
      <c r="G1416" s="13"/>
      <c r="H1416" s="9"/>
      <c r="I1416" s="73"/>
      <c r="J1416" s="73"/>
      <c r="K1416" s="10"/>
      <c r="L1416" s="10"/>
      <c r="M1416" s="10"/>
      <c r="N1416" s="10"/>
      <c r="O1416" s="9"/>
      <c r="P1416" s="9"/>
      <c r="Q1416" s="9"/>
      <c r="R1416" s="9"/>
      <c r="S1416" s="9"/>
      <c r="T1416" s="9"/>
      <c r="U1416" s="9"/>
      <c r="V1416" s="9"/>
      <c r="W1416" s="9"/>
      <c r="X1416" s="9"/>
      <c r="Y1416" s="9"/>
      <c r="Z1416" s="9"/>
    </row>
    <row r="1417">
      <c r="A1417" s="10"/>
      <c r="B1417" s="13"/>
      <c r="C1417" s="10"/>
      <c r="D1417" s="10"/>
      <c r="E1417" s="10"/>
      <c r="F1417" s="13"/>
      <c r="G1417" s="13"/>
      <c r="H1417" s="9"/>
      <c r="I1417" s="73"/>
      <c r="J1417" s="73"/>
      <c r="K1417" s="10"/>
      <c r="L1417" s="10"/>
      <c r="M1417" s="10"/>
      <c r="N1417" s="10"/>
      <c r="O1417" s="9"/>
      <c r="P1417" s="9"/>
      <c r="Q1417" s="9"/>
      <c r="R1417" s="9"/>
      <c r="S1417" s="9"/>
      <c r="T1417" s="9"/>
      <c r="U1417" s="9"/>
      <c r="V1417" s="9"/>
      <c r="W1417" s="9"/>
      <c r="X1417" s="9"/>
      <c r="Y1417" s="9"/>
      <c r="Z1417" s="9"/>
    </row>
    <row r="1418">
      <c r="A1418" s="10"/>
      <c r="B1418" s="13"/>
      <c r="C1418" s="10"/>
      <c r="D1418" s="10"/>
      <c r="E1418" s="10"/>
      <c r="F1418" s="13"/>
      <c r="G1418" s="13"/>
      <c r="H1418" s="9"/>
      <c r="I1418" s="73"/>
      <c r="J1418" s="73"/>
      <c r="K1418" s="10"/>
      <c r="L1418" s="10"/>
      <c r="M1418" s="10"/>
      <c r="N1418" s="10"/>
      <c r="O1418" s="9"/>
      <c r="P1418" s="9"/>
      <c r="Q1418" s="9"/>
      <c r="R1418" s="9"/>
      <c r="S1418" s="9"/>
      <c r="T1418" s="9"/>
      <c r="U1418" s="9"/>
      <c r="V1418" s="9"/>
      <c r="W1418" s="9"/>
      <c r="X1418" s="9"/>
      <c r="Y1418" s="9"/>
      <c r="Z1418" s="9"/>
    </row>
    <row r="1419">
      <c r="A1419" s="10"/>
      <c r="B1419" s="13"/>
      <c r="C1419" s="10"/>
      <c r="D1419" s="10"/>
      <c r="E1419" s="10"/>
      <c r="F1419" s="13"/>
      <c r="G1419" s="13"/>
      <c r="H1419" s="9"/>
      <c r="I1419" s="73"/>
      <c r="J1419" s="73"/>
      <c r="K1419" s="10"/>
      <c r="L1419" s="10"/>
      <c r="M1419" s="10"/>
      <c r="N1419" s="10"/>
      <c r="O1419" s="9"/>
      <c r="P1419" s="9"/>
      <c r="Q1419" s="9"/>
      <c r="R1419" s="9"/>
      <c r="S1419" s="9"/>
      <c r="T1419" s="9"/>
      <c r="U1419" s="9"/>
      <c r="V1419" s="9"/>
      <c r="W1419" s="9"/>
      <c r="X1419" s="9"/>
      <c r="Y1419" s="9"/>
      <c r="Z1419" s="9"/>
    </row>
    <row r="1420">
      <c r="A1420" s="10"/>
      <c r="B1420" s="13"/>
      <c r="C1420" s="10"/>
      <c r="D1420" s="10"/>
      <c r="E1420" s="10"/>
      <c r="F1420" s="13"/>
      <c r="G1420" s="13"/>
      <c r="H1420" s="9"/>
      <c r="I1420" s="73"/>
      <c r="J1420" s="73"/>
      <c r="K1420" s="10"/>
      <c r="L1420" s="10"/>
      <c r="M1420" s="10"/>
      <c r="N1420" s="10"/>
      <c r="O1420" s="9"/>
      <c r="P1420" s="9"/>
      <c r="Q1420" s="9"/>
      <c r="R1420" s="9"/>
      <c r="S1420" s="9"/>
      <c r="T1420" s="9"/>
      <c r="U1420" s="9"/>
      <c r="V1420" s="9"/>
      <c r="W1420" s="9"/>
      <c r="X1420" s="9"/>
      <c r="Y1420" s="9"/>
      <c r="Z1420" s="9"/>
    </row>
    <row r="1421">
      <c r="A1421" s="10"/>
      <c r="B1421" s="13"/>
      <c r="C1421" s="10"/>
      <c r="D1421" s="10"/>
      <c r="E1421" s="10"/>
      <c r="F1421" s="13"/>
      <c r="G1421" s="13"/>
      <c r="H1421" s="9"/>
      <c r="I1421" s="73"/>
      <c r="J1421" s="73"/>
      <c r="K1421" s="10"/>
      <c r="L1421" s="10"/>
      <c r="M1421" s="10"/>
      <c r="N1421" s="10"/>
      <c r="O1421" s="9"/>
      <c r="P1421" s="9"/>
      <c r="Q1421" s="9"/>
      <c r="R1421" s="9"/>
      <c r="S1421" s="9"/>
      <c r="T1421" s="9"/>
      <c r="U1421" s="9"/>
      <c r="V1421" s="9"/>
      <c r="W1421" s="9"/>
      <c r="X1421" s="9"/>
      <c r="Y1421" s="9"/>
      <c r="Z1421" s="9"/>
    </row>
    <row r="1422">
      <c r="A1422" s="10"/>
      <c r="B1422" s="13"/>
      <c r="C1422" s="10"/>
      <c r="D1422" s="10"/>
      <c r="E1422" s="10"/>
      <c r="F1422" s="13"/>
      <c r="G1422" s="13"/>
      <c r="H1422" s="9"/>
      <c r="I1422" s="73"/>
      <c r="J1422" s="73"/>
      <c r="K1422" s="10"/>
      <c r="L1422" s="10"/>
      <c r="M1422" s="10"/>
      <c r="N1422" s="10"/>
      <c r="O1422" s="9"/>
      <c r="P1422" s="9"/>
      <c r="Q1422" s="9"/>
      <c r="R1422" s="9"/>
      <c r="S1422" s="9"/>
      <c r="T1422" s="9"/>
      <c r="U1422" s="9"/>
      <c r="V1422" s="9"/>
      <c r="W1422" s="9"/>
      <c r="X1422" s="9"/>
      <c r="Y1422" s="9"/>
      <c r="Z1422" s="9"/>
    </row>
    <row r="1423">
      <c r="A1423" s="10"/>
      <c r="B1423" s="13"/>
      <c r="C1423" s="10"/>
      <c r="D1423" s="10"/>
      <c r="E1423" s="10"/>
      <c r="F1423" s="13"/>
      <c r="G1423" s="13"/>
      <c r="H1423" s="9"/>
      <c r="I1423" s="73"/>
      <c r="J1423" s="73"/>
      <c r="K1423" s="10"/>
      <c r="L1423" s="10"/>
      <c r="M1423" s="10"/>
      <c r="N1423" s="10"/>
      <c r="O1423" s="9"/>
      <c r="P1423" s="9"/>
      <c r="Q1423" s="9"/>
      <c r="R1423" s="9"/>
      <c r="S1423" s="9"/>
      <c r="T1423" s="9"/>
      <c r="U1423" s="9"/>
      <c r="V1423" s="9"/>
      <c r="W1423" s="9"/>
      <c r="X1423" s="9"/>
      <c r="Y1423" s="9"/>
      <c r="Z1423" s="9"/>
    </row>
    <row r="1424">
      <c r="A1424" s="10"/>
      <c r="B1424" s="13"/>
      <c r="C1424" s="10"/>
      <c r="D1424" s="10"/>
      <c r="E1424" s="10"/>
      <c r="F1424" s="13"/>
      <c r="G1424" s="13"/>
      <c r="H1424" s="9"/>
      <c r="I1424" s="73"/>
      <c r="J1424" s="73"/>
      <c r="K1424" s="10"/>
      <c r="L1424" s="10"/>
      <c r="M1424" s="10"/>
      <c r="N1424" s="10"/>
      <c r="O1424" s="9"/>
      <c r="P1424" s="9"/>
      <c r="Q1424" s="9"/>
      <c r="R1424" s="9"/>
      <c r="S1424" s="9"/>
      <c r="T1424" s="9"/>
      <c r="U1424" s="9"/>
      <c r="V1424" s="9"/>
      <c r="W1424" s="9"/>
      <c r="X1424" s="9"/>
      <c r="Y1424" s="9"/>
      <c r="Z1424" s="9"/>
    </row>
    <row r="1425">
      <c r="A1425" s="10"/>
      <c r="B1425" s="13"/>
      <c r="C1425" s="10"/>
      <c r="D1425" s="10"/>
      <c r="E1425" s="10"/>
      <c r="F1425" s="13"/>
      <c r="G1425" s="13"/>
      <c r="H1425" s="9"/>
      <c r="I1425" s="73"/>
      <c r="J1425" s="73"/>
      <c r="K1425" s="10"/>
      <c r="L1425" s="10"/>
      <c r="M1425" s="10"/>
      <c r="N1425" s="10"/>
      <c r="O1425" s="9"/>
      <c r="P1425" s="9"/>
      <c r="Q1425" s="9"/>
      <c r="R1425" s="9"/>
      <c r="S1425" s="9"/>
      <c r="T1425" s="9"/>
      <c r="U1425" s="9"/>
      <c r="V1425" s="9"/>
      <c r="W1425" s="9"/>
      <c r="X1425" s="9"/>
      <c r="Y1425" s="9"/>
      <c r="Z1425" s="9"/>
    </row>
    <row r="1426">
      <c r="A1426" s="10"/>
      <c r="B1426" s="13"/>
      <c r="C1426" s="10"/>
      <c r="D1426" s="10"/>
      <c r="E1426" s="10"/>
      <c r="F1426" s="13"/>
      <c r="G1426" s="13"/>
      <c r="H1426" s="9"/>
      <c r="I1426" s="9"/>
      <c r="J1426" s="9"/>
      <c r="K1426" s="10"/>
      <c r="L1426" s="10"/>
      <c r="M1426" s="10"/>
      <c r="N1426" s="10"/>
      <c r="O1426" s="9"/>
      <c r="P1426" s="9"/>
      <c r="Q1426" s="9"/>
      <c r="R1426" s="9"/>
      <c r="S1426" s="9"/>
      <c r="T1426" s="9"/>
      <c r="U1426" s="9"/>
      <c r="V1426" s="9"/>
      <c r="W1426" s="9"/>
      <c r="X1426" s="9"/>
      <c r="Y1426" s="9"/>
      <c r="Z1426" s="9"/>
    </row>
    <row r="1427">
      <c r="A1427" s="10"/>
      <c r="B1427" s="13"/>
      <c r="C1427" s="10"/>
      <c r="D1427" s="10"/>
      <c r="E1427" s="10"/>
      <c r="F1427" s="13"/>
      <c r="G1427" s="13"/>
      <c r="H1427" s="9"/>
      <c r="I1427" s="73"/>
      <c r="J1427" s="73"/>
      <c r="K1427" s="10"/>
      <c r="L1427" s="10"/>
      <c r="M1427" s="10"/>
      <c r="N1427" s="10"/>
      <c r="O1427" s="9"/>
      <c r="P1427" s="9"/>
      <c r="Q1427" s="9"/>
      <c r="R1427" s="9"/>
      <c r="S1427" s="9"/>
      <c r="T1427" s="9"/>
      <c r="U1427" s="9"/>
      <c r="V1427" s="9"/>
      <c r="W1427" s="9"/>
      <c r="X1427" s="9"/>
      <c r="Y1427" s="9"/>
      <c r="Z1427" s="9"/>
    </row>
    <row r="1428">
      <c r="A1428" s="10"/>
      <c r="B1428" s="13"/>
      <c r="C1428" s="10"/>
      <c r="D1428" s="10"/>
      <c r="E1428" s="10"/>
      <c r="F1428" s="13"/>
      <c r="G1428" s="13"/>
      <c r="H1428" s="9"/>
      <c r="I1428" s="73"/>
      <c r="J1428" s="73"/>
      <c r="K1428" s="10"/>
      <c r="L1428" s="10"/>
      <c r="M1428" s="10"/>
      <c r="N1428" s="10"/>
      <c r="O1428" s="9"/>
      <c r="P1428" s="9"/>
      <c r="Q1428" s="9"/>
      <c r="R1428" s="9"/>
      <c r="S1428" s="9"/>
      <c r="T1428" s="9"/>
      <c r="U1428" s="9"/>
      <c r="V1428" s="9"/>
      <c r="W1428" s="9"/>
      <c r="X1428" s="9"/>
      <c r="Y1428" s="9"/>
      <c r="Z1428" s="9"/>
    </row>
    <row r="1429">
      <c r="A1429" s="10"/>
      <c r="B1429" s="13"/>
      <c r="C1429" s="10"/>
      <c r="D1429" s="10"/>
      <c r="E1429" s="10"/>
      <c r="F1429" s="13"/>
      <c r="G1429" s="13"/>
      <c r="H1429" s="9"/>
      <c r="I1429" s="73"/>
      <c r="J1429" s="73"/>
      <c r="K1429" s="10"/>
      <c r="L1429" s="10"/>
      <c r="M1429" s="10"/>
      <c r="N1429" s="10"/>
      <c r="O1429" s="9"/>
      <c r="P1429" s="9"/>
      <c r="Q1429" s="9"/>
      <c r="R1429" s="9"/>
      <c r="S1429" s="9"/>
      <c r="T1429" s="9"/>
      <c r="U1429" s="9"/>
      <c r="V1429" s="9"/>
      <c r="W1429" s="9"/>
      <c r="X1429" s="9"/>
      <c r="Y1429" s="9"/>
      <c r="Z1429" s="9"/>
    </row>
    <row r="1430">
      <c r="A1430" s="10"/>
      <c r="B1430" s="13"/>
      <c r="C1430" s="10"/>
      <c r="D1430" s="10"/>
      <c r="E1430" s="13"/>
      <c r="F1430" s="13"/>
      <c r="G1430" s="13"/>
      <c r="H1430" s="9"/>
      <c r="I1430" s="9"/>
      <c r="J1430" s="9"/>
      <c r="K1430" s="10"/>
      <c r="L1430" s="10"/>
      <c r="M1430" s="102"/>
      <c r="N1430" s="10"/>
      <c r="O1430" s="9"/>
      <c r="P1430" s="9"/>
      <c r="Q1430" s="9"/>
      <c r="R1430" s="9"/>
      <c r="S1430" s="9"/>
      <c r="T1430" s="9"/>
      <c r="U1430" s="9"/>
      <c r="V1430" s="9"/>
      <c r="W1430" s="9"/>
      <c r="X1430" s="9"/>
      <c r="Y1430" s="9"/>
      <c r="Z1430" s="9"/>
    </row>
    <row r="1431">
      <c r="A1431" s="10"/>
      <c r="B1431" s="13"/>
      <c r="C1431" s="10"/>
      <c r="D1431" s="10"/>
      <c r="E1431" s="10"/>
      <c r="F1431" s="13"/>
      <c r="G1431" s="13"/>
      <c r="H1431" s="9"/>
      <c r="I1431" s="73"/>
      <c r="J1431" s="73"/>
      <c r="K1431" s="10"/>
      <c r="L1431" s="10"/>
      <c r="M1431" s="10"/>
      <c r="N1431" s="10"/>
      <c r="O1431" s="9"/>
      <c r="P1431" s="9"/>
      <c r="Q1431" s="9"/>
      <c r="R1431" s="9"/>
      <c r="S1431" s="9"/>
      <c r="T1431" s="9"/>
      <c r="U1431" s="9"/>
      <c r="V1431" s="9"/>
      <c r="W1431" s="9"/>
      <c r="X1431" s="9"/>
      <c r="Y1431" s="9"/>
      <c r="Z1431" s="9"/>
    </row>
    <row r="1432">
      <c r="A1432" s="10"/>
      <c r="B1432" s="13"/>
      <c r="C1432" s="10"/>
      <c r="D1432" s="10"/>
      <c r="E1432" s="10"/>
      <c r="F1432" s="13"/>
      <c r="G1432" s="13"/>
      <c r="H1432" s="9"/>
      <c r="I1432" s="73"/>
      <c r="J1432" s="73"/>
      <c r="K1432" s="10"/>
      <c r="L1432" s="10"/>
      <c r="M1432" s="10"/>
      <c r="N1432" s="10"/>
      <c r="O1432" s="9"/>
      <c r="P1432" s="9"/>
      <c r="Q1432" s="9"/>
      <c r="R1432" s="9"/>
      <c r="S1432" s="9"/>
      <c r="T1432" s="9"/>
      <c r="U1432" s="9"/>
      <c r="V1432" s="9"/>
      <c r="W1432" s="9"/>
      <c r="X1432" s="9"/>
      <c r="Y1432" s="9"/>
      <c r="Z1432" s="9"/>
    </row>
    <row r="1433">
      <c r="A1433" s="10"/>
      <c r="B1433" s="13"/>
      <c r="C1433" s="10"/>
      <c r="D1433" s="10"/>
      <c r="E1433" s="10"/>
      <c r="F1433" s="13"/>
      <c r="G1433" s="13"/>
      <c r="H1433" s="9"/>
      <c r="I1433" s="9"/>
      <c r="J1433" s="9"/>
      <c r="K1433" s="10"/>
      <c r="L1433" s="10"/>
      <c r="M1433" s="10"/>
      <c r="N1433" s="10"/>
      <c r="O1433" s="9"/>
      <c r="P1433" s="9"/>
      <c r="Q1433" s="9"/>
      <c r="R1433" s="9"/>
      <c r="S1433" s="9"/>
      <c r="T1433" s="9"/>
      <c r="U1433" s="9"/>
      <c r="V1433" s="9"/>
      <c r="W1433" s="9"/>
      <c r="X1433" s="9"/>
      <c r="Y1433" s="9"/>
      <c r="Z1433" s="9"/>
    </row>
    <row r="1434">
      <c r="A1434" s="10"/>
      <c r="B1434" s="13"/>
      <c r="C1434" s="10"/>
      <c r="D1434" s="10"/>
      <c r="E1434" s="10"/>
      <c r="F1434" s="13"/>
      <c r="G1434" s="13"/>
      <c r="H1434" s="9"/>
      <c r="I1434" s="73"/>
      <c r="J1434" s="73"/>
      <c r="K1434" s="10"/>
      <c r="L1434" s="10"/>
      <c r="M1434" s="10"/>
      <c r="N1434" s="10"/>
      <c r="O1434" s="9"/>
      <c r="P1434" s="9"/>
      <c r="Q1434" s="9"/>
      <c r="R1434" s="9"/>
      <c r="S1434" s="9"/>
      <c r="T1434" s="9"/>
      <c r="U1434" s="9"/>
      <c r="V1434" s="9"/>
      <c r="W1434" s="9"/>
      <c r="X1434" s="9"/>
      <c r="Y1434" s="9"/>
      <c r="Z1434" s="9"/>
    </row>
    <row r="1435">
      <c r="A1435" s="10"/>
      <c r="B1435" s="13"/>
      <c r="C1435" s="10"/>
      <c r="D1435" s="10"/>
      <c r="E1435" s="10"/>
      <c r="F1435" s="13"/>
      <c r="G1435" s="13"/>
      <c r="H1435" s="9"/>
      <c r="I1435" s="9"/>
      <c r="J1435" s="9"/>
      <c r="K1435" s="10"/>
      <c r="L1435" s="10"/>
      <c r="M1435" s="10"/>
      <c r="N1435" s="10"/>
      <c r="O1435" s="9"/>
      <c r="P1435" s="9"/>
      <c r="Q1435" s="9"/>
      <c r="R1435" s="9"/>
      <c r="S1435" s="9"/>
      <c r="T1435" s="9"/>
      <c r="U1435" s="9"/>
      <c r="V1435" s="9"/>
      <c r="W1435" s="9"/>
      <c r="X1435" s="9"/>
      <c r="Y1435" s="9"/>
      <c r="Z1435" s="9"/>
    </row>
    <row r="1436">
      <c r="A1436" s="10"/>
      <c r="B1436" s="13"/>
      <c r="C1436" s="10"/>
      <c r="D1436" s="10"/>
      <c r="E1436" s="10"/>
      <c r="F1436" s="13"/>
      <c r="G1436" s="13"/>
      <c r="H1436" s="9"/>
      <c r="I1436" s="73"/>
      <c r="J1436" s="73"/>
      <c r="K1436" s="10"/>
      <c r="L1436" s="10"/>
      <c r="M1436" s="10"/>
      <c r="N1436" s="10"/>
      <c r="O1436" s="9"/>
      <c r="P1436" s="9"/>
      <c r="Q1436" s="9"/>
      <c r="R1436" s="9"/>
      <c r="S1436" s="9"/>
      <c r="T1436" s="9"/>
      <c r="U1436" s="9"/>
      <c r="V1436" s="9"/>
      <c r="W1436" s="9"/>
      <c r="X1436" s="9"/>
      <c r="Y1436" s="9"/>
      <c r="Z1436" s="9"/>
    </row>
    <row r="1437">
      <c r="A1437" s="10"/>
      <c r="B1437" s="13"/>
      <c r="C1437" s="10"/>
      <c r="D1437" s="10"/>
      <c r="E1437" s="10"/>
      <c r="F1437" s="13"/>
      <c r="G1437" s="13"/>
      <c r="H1437" s="9"/>
      <c r="I1437" s="73"/>
      <c r="J1437" s="73"/>
      <c r="K1437" s="10"/>
      <c r="L1437" s="10"/>
      <c r="M1437" s="10"/>
      <c r="N1437" s="10"/>
      <c r="O1437" s="9"/>
      <c r="P1437" s="9"/>
      <c r="Q1437" s="9"/>
      <c r="R1437" s="9"/>
      <c r="S1437" s="9"/>
      <c r="T1437" s="9"/>
      <c r="U1437" s="9"/>
      <c r="V1437" s="9"/>
      <c r="W1437" s="9"/>
      <c r="X1437" s="9"/>
      <c r="Y1437" s="9"/>
      <c r="Z1437" s="9"/>
    </row>
    <row r="1438">
      <c r="A1438" s="10"/>
      <c r="B1438" s="13"/>
      <c r="C1438" s="10"/>
      <c r="D1438" s="10"/>
      <c r="E1438" s="10"/>
      <c r="F1438" s="13"/>
      <c r="G1438" s="13"/>
      <c r="H1438" s="9"/>
      <c r="I1438" s="73"/>
      <c r="J1438" s="73"/>
      <c r="K1438" s="10"/>
      <c r="L1438" s="10"/>
      <c r="M1438" s="10"/>
      <c r="N1438" s="10"/>
      <c r="O1438" s="9"/>
      <c r="P1438" s="9"/>
      <c r="Q1438" s="9"/>
      <c r="R1438" s="9"/>
      <c r="S1438" s="9"/>
      <c r="T1438" s="9"/>
      <c r="U1438" s="9"/>
      <c r="V1438" s="9"/>
      <c r="W1438" s="9"/>
      <c r="X1438" s="9"/>
      <c r="Y1438" s="9"/>
      <c r="Z1438" s="9"/>
    </row>
    <row r="1439">
      <c r="A1439" s="10"/>
      <c r="B1439" s="13"/>
      <c r="C1439" s="10"/>
      <c r="D1439" s="10"/>
      <c r="E1439" s="10"/>
      <c r="F1439" s="13"/>
      <c r="G1439" s="13"/>
      <c r="H1439" s="9"/>
      <c r="I1439" s="73"/>
      <c r="J1439" s="73"/>
      <c r="K1439" s="10"/>
      <c r="L1439" s="10"/>
      <c r="M1439" s="10"/>
      <c r="N1439" s="10"/>
      <c r="O1439" s="9"/>
      <c r="P1439" s="9"/>
      <c r="Q1439" s="9"/>
      <c r="R1439" s="9"/>
      <c r="S1439" s="9"/>
      <c r="T1439" s="9"/>
      <c r="U1439" s="9"/>
      <c r="V1439" s="9"/>
      <c r="W1439" s="9"/>
      <c r="X1439" s="9"/>
      <c r="Y1439" s="9"/>
      <c r="Z1439" s="9"/>
    </row>
    <row r="1440">
      <c r="A1440" s="10"/>
      <c r="B1440" s="13"/>
      <c r="C1440" s="10"/>
      <c r="D1440" s="10"/>
      <c r="E1440" s="10"/>
      <c r="F1440" s="13"/>
      <c r="G1440" s="13"/>
      <c r="H1440" s="9"/>
      <c r="I1440" s="73"/>
      <c r="J1440" s="73"/>
      <c r="K1440" s="10"/>
      <c r="L1440" s="10"/>
      <c r="M1440" s="10"/>
      <c r="N1440" s="10"/>
      <c r="O1440" s="9"/>
      <c r="P1440" s="9"/>
      <c r="Q1440" s="9"/>
      <c r="R1440" s="9"/>
      <c r="S1440" s="9"/>
      <c r="T1440" s="9"/>
      <c r="U1440" s="9"/>
      <c r="V1440" s="9"/>
      <c r="W1440" s="9"/>
      <c r="X1440" s="9"/>
      <c r="Y1440" s="9"/>
      <c r="Z1440" s="9"/>
    </row>
    <row r="1441">
      <c r="A1441" s="10"/>
      <c r="B1441" s="13"/>
      <c r="C1441" s="10"/>
      <c r="D1441" s="10"/>
      <c r="E1441" s="10"/>
      <c r="F1441" s="13"/>
      <c r="G1441" s="13"/>
      <c r="H1441" s="9"/>
      <c r="I1441" s="73"/>
      <c r="J1441" s="73"/>
      <c r="K1441" s="10"/>
      <c r="L1441" s="10"/>
      <c r="M1441" s="10"/>
      <c r="N1441" s="10"/>
      <c r="O1441" s="9"/>
      <c r="P1441" s="9"/>
      <c r="Q1441" s="9"/>
      <c r="R1441" s="9"/>
      <c r="S1441" s="9"/>
      <c r="T1441" s="9"/>
      <c r="U1441" s="9"/>
      <c r="V1441" s="9"/>
      <c r="W1441" s="9"/>
      <c r="X1441" s="9"/>
      <c r="Y1441" s="9"/>
      <c r="Z1441" s="9"/>
    </row>
    <row r="1442">
      <c r="A1442" s="10"/>
      <c r="B1442" s="13"/>
      <c r="C1442" s="10"/>
      <c r="D1442" s="10"/>
      <c r="E1442" s="10"/>
      <c r="F1442" s="13"/>
      <c r="G1442" s="13"/>
      <c r="H1442" s="9"/>
      <c r="I1442" s="73"/>
      <c r="J1442" s="73"/>
      <c r="K1442" s="10"/>
      <c r="L1442" s="10"/>
      <c r="M1442" s="10"/>
      <c r="N1442" s="10"/>
      <c r="O1442" s="9"/>
      <c r="P1442" s="9"/>
      <c r="Q1442" s="9"/>
      <c r="R1442" s="9"/>
      <c r="S1442" s="9"/>
      <c r="T1442" s="9"/>
      <c r="U1442" s="9"/>
      <c r="V1442" s="9"/>
      <c r="W1442" s="9"/>
      <c r="X1442" s="9"/>
      <c r="Y1442" s="9"/>
      <c r="Z1442" s="9"/>
    </row>
    <row r="1443">
      <c r="A1443" s="10"/>
      <c r="B1443" s="13"/>
      <c r="C1443" s="10"/>
      <c r="D1443" s="10"/>
      <c r="E1443" s="10"/>
      <c r="F1443" s="13"/>
      <c r="G1443" s="13"/>
      <c r="H1443" s="9"/>
      <c r="I1443" s="73"/>
      <c r="J1443" s="73"/>
      <c r="K1443" s="10"/>
      <c r="L1443" s="10"/>
      <c r="M1443" s="10"/>
      <c r="N1443" s="10"/>
      <c r="O1443" s="9"/>
      <c r="P1443" s="9"/>
      <c r="Q1443" s="9"/>
      <c r="R1443" s="9"/>
      <c r="S1443" s="9"/>
      <c r="T1443" s="9"/>
      <c r="U1443" s="9"/>
      <c r="V1443" s="9"/>
      <c r="W1443" s="9"/>
      <c r="X1443" s="9"/>
      <c r="Y1443" s="9"/>
      <c r="Z1443" s="9"/>
    </row>
    <row r="1444">
      <c r="A1444" s="10"/>
      <c r="B1444" s="13"/>
      <c r="C1444" s="10"/>
      <c r="D1444" s="10"/>
      <c r="E1444" s="10"/>
      <c r="F1444" s="13"/>
      <c r="G1444" s="13"/>
      <c r="H1444" s="9"/>
      <c r="I1444" s="73"/>
      <c r="J1444" s="73"/>
      <c r="K1444" s="10"/>
      <c r="L1444" s="10"/>
      <c r="M1444" s="10"/>
      <c r="N1444" s="10"/>
      <c r="O1444" s="9"/>
      <c r="P1444" s="9"/>
      <c r="Q1444" s="9"/>
      <c r="R1444" s="9"/>
      <c r="S1444" s="9"/>
      <c r="T1444" s="9"/>
      <c r="U1444" s="9"/>
      <c r="V1444" s="9"/>
      <c r="W1444" s="9"/>
      <c r="X1444" s="9"/>
      <c r="Y1444" s="9"/>
      <c r="Z1444" s="9"/>
    </row>
    <row r="1445">
      <c r="A1445" s="10"/>
      <c r="B1445" s="13"/>
      <c r="C1445" s="10"/>
      <c r="D1445" s="10"/>
      <c r="E1445" s="10"/>
      <c r="F1445" s="13"/>
      <c r="G1445" s="13"/>
      <c r="H1445" s="9"/>
      <c r="I1445" s="9"/>
      <c r="J1445" s="9"/>
      <c r="K1445" s="10"/>
      <c r="L1445" s="10"/>
      <c r="M1445" s="10"/>
      <c r="N1445" s="10"/>
      <c r="O1445" s="9"/>
      <c r="P1445" s="9"/>
      <c r="Q1445" s="9"/>
      <c r="R1445" s="9"/>
      <c r="S1445" s="9"/>
      <c r="T1445" s="9"/>
      <c r="U1445" s="9"/>
      <c r="V1445" s="9"/>
      <c r="W1445" s="9"/>
      <c r="X1445" s="9"/>
      <c r="Y1445" s="9"/>
      <c r="Z1445" s="9"/>
    </row>
    <row r="1446">
      <c r="A1446" s="10"/>
      <c r="B1446" s="13"/>
      <c r="C1446" s="10"/>
      <c r="D1446" s="10"/>
      <c r="E1446" s="10"/>
      <c r="F1446" s="13"/>
      <c r="G1446" s="13"/>
      <c r="H1446" s="9"/>
      <c r="I1446" s="73"/>
      <c r="J1446" s="73"/>
      <c r="K1446" s="10"/>
      <c r="L1446" s="10"/>
      <c r="M1446" s="10"/>
      <c r="N1446" s="10"/>
      <c r="O1446" s="9"/>
      <c r="P1446" s="9"/>
      <c r="Q1446" s="9"/>
      <c r="R1446" s="9"/>
      <c r="S1446" s="9"/>
      <c r="T1446" s="9"/>
      <c r="U1446" s="9"/>
      <c r="V1446" s="9"/>
      <c r="W1446" s="9"/>
      <c r="X1446" s="9"/>
      <c r="Y1446" s="9"/>
      <c r="Z1446" s="9"/>
    </row>
    <row r="1447">
      <c r="A1447" s="10"/>
      <c r="B1447" s="13"/>
      <c r="C1447" s="10"/>
      <c r="D1447" s="10"/>
      <c r="E1447" s="10"/>
      <c r="F1447" s="13"/>
      <c r="G1447" s="13"/>
      <c r="H1447" s="9"/>
      <c r="I1447" s="73"/>
      <c r="J1447" s="73"/>
      <c r="K1447" s="10"/>
      <c r="L1447" s="10"/>
      <c r="M1447" s="10"/>
      <c r="N1447" s="10"/>
      <c r="O1447" s="9"/>
      <c r="P1447" s="9"/>
      <c r="Q1447" s="9"/>
      <c r="R1447" s="9"/>
      <c r="S1447" s="9"/>
      <c r="T1447" s="9"/>
      <c r="U1447" s="9"/>
      <c r="V1447" s="9"/>
      <c r="W1447" s="9"/>
      <c r="X1447" s="9"/>
      <c r="Y1447" s="9"/>
      <c r="Z1447" s="9"/>
    </row>
    <row r="1448">
      <c r="A1448" s="10"/>
      <c r="B1448" s="13"/>
      <c r="C1448" s="10"/>
      <c r="D1448" s="10"/>
      <c r="E1448" s="10"/>
      <c r="F1448" s="13"/>
      <c r="G1448" s="13"/>
      <c r="H1448" s="9"/>
      <c r="I1448" s="9"/>
      <c r="J1448" s="9"/>
      <c r="K1448" s="10"/>
      <c r="L1448" s="10"/>
      <c r="M1448" s="10"/>
      <c r="N1448" s="10"/>
      <c r="O1448" s="9"/>
      <c r="P1448" s="9"/>
      <c r="Q1448" s="9"/>
      <c r="R1448" s="9"/>
      <c r="S1448" s="9"/>
      <c r="T1448" s="9"/>
      <c r="U1448" s="9"/>
      <c r="V1448" s="9"/>
      <c r="W1448" s="9"/>
      <c r="X1448" s="9"/>
      <c r="Y1448" s="9"/>
      <c r="Z1448" s="9"/>
    </row>
    <row r="1449">
      <c r="A1449" s="10"/>
      <c r="B1449" s="13"/>
      <c r="C1449" s="10"/>
      <c r="D1449" s="10"/>
      <c r="E1449" s="10"/>
      <c r="F1449" s="13"/>
      <c r="G1449" s="13"/>
      <c r="H1449" s="9"/>
      <c r="I1449" s="73"/>
      <c r="J1449" s="73"/>
      <c r="K1449" s="10"/>
      <c r="L1449" s="10"/>
      <c r="M1449" s="10"/>
      <c r="N1449" s="10"/>
      <c r="O1449" s="9"/>
      <c r="P1449" s="9"/>
      <c r="Q1449" s="9"/>
      <c r="R1449" s="9"/>
      <c r="S1449" s="9"/>
      <c r="T1449" s="9"/>
      <c r="U1449" s="9"/>
      <c r="V1449" s="9"/>
      <c r="W1449" s="9"/>
      <c r="X1449" s="9"/>
      <c r="Y1449" s="9"/>
      <c r="Z1449" s="9"/>
    </row>
    <row r="1450">
      <c r="A1450" s="10"/>
      <c r="B1450" s="13"/>
      <c r="C1450" s="10"/>
      <c r="D1450" s="10"/>
      <c r="E1450" s="10"/>
      <c r="F1450" s="13"/>
      <c r="G1450" s="13"/>
      <c r="H1450" s="9"/>
      <c r="I1450" s="9"/>
      <c r="J1450" s="9"/>
      <c r="K1450" s="10"/>
      <c r="L1450" s="10"/>
      <c r="M1450" s="10"/>
      <c r="N1450" s="10"/>
      <c r="O1450" s="9"/>
      <c r="P1450" s="9"/>
      <c r="Q1450" s="9"/>
      <c r="R1450" s="9"/>
      <c r="S1450" s="9"/>
      <c r="T1450" s="9"/>
      <c r="U1450" s="9"/>
      <c r="V1450" s="9"/>
      <c r="W1450" s="9"/>
      <c r="X1450" s="9"/>
      <c r="Y1450" s="9"/>
      <c r="Z1450" s="9"/>
    </row>
    <row r="1451">
      <c r="A1451" s="10"/>
      <c r="B1451" s="13"/>
      <c r="C1451" s="10"/>
      <c r="D1451" s="10"/>
      <c r="E1451" s="10"/>
      <c r="F1451" s="13"/>
      <c r="G1451" s="13"/>
      <c r="H1451" s="9"/>
      <c r="I1451" s="73"/>
      <c r="J1451" s="73"/>
      <c r="K1451" s="10"/>
      <c r="L1451" s="10"/>
      <c r="M1451" s="10"/>
      <c r="N1451" s="10"/>
      <c r="O1451" s="9"/>
      <c r="P1451" s="9"/>
      <c r="Q1451" s="9"/>
      <c r="R1451" s="9"/>
      <c r="S1451" s="9"/>
      <c r="T1451" s="9"/>
      <c r="U1451" s="9"/>
      <c r="V1451" s="9"/>
      <c r="W1451" s="9"/>
      <c r="X1451" s="9"/>
      <c r="Y1451" s="9"/>
      <c r="Z1451" s="9"/>
    </row>
    <row r="1452">
      <c r="A1452" s="10"/>
      <c r="B1452" s="13"/>
      <c r="C1452" s="10"/>
      <c r="D1452" s="10"/>
      <c r="E1452" s="10"/>
      <c r="F1452" s="13"/>
      <c r="G1452" s="13"/>
      <c r="H1452" s="9"/>
      <c r="I1452" s="9"/>
      <c r="J1452" s="9"/>
      <c r="K1452" s="10"/>
      <c r="L1452" s="10"/>
      <c r="M1452" s="10"/>
      <c r="N1452" s="10"/>
      <c r="O1452" s="9"/>
      <c r="P1452" s="9"/>
      <c r="Q1452" s="9"/>
      <c r="R1452" s="9"/>
      <c r="S1452" s="9"/>
      <c r="T1452" s="9"/>
      <c r="U1452" s="9"/>
      <c r="V1452" s="9"/>
      <c r="W1452" s="9"/>
      <c r="X1452" s="9"/>
      <c r="Y1452" s="9"/>
      <c r="Z1452" s="9"/>
    </row>
    <row r="1453">
      <c r="A1453" s="10"/>
      <c r="B1453" s="13"/>
      <c r="C1453" s="10"/>
      <c r="D1453" s="10"/>
      <c r="E1453" s="10"/>
      <c r="F1453" s="13"/>
      <c r="G1453" s="13"/>
      <c r="H1453" s="9"/>
      <c r="I1453" s="73"/>
      <c r="J1453" s="73"/>
      <c r="K1453" s="10"/>
      <c r="L1453" s="10"/>
      <c r="M1453" s="10"/>
      <c r="N1453" s="10"/>
      <c r="O1453" s="9"/>
      <c r="P1453" s="9"/>
      <c r="Q1453" s="9"/>
      <c r="R1453" s="9"/>
      <c r="S1453" s="9"/>
      <c r="T1453" s="9"/>
      <c r="U1453" s="9"/>
      <c r="V1453" s="9"/>
      <c r="W1453" s="9"/>
      <c r="X1453" s="9"/>
      <c r="Y1453" s="9"/>
      <c r="Z1453" s="9"/>
    </row>
    <row r="1454">
      <c r="A1454" s="10"/>
      <c r="B1454" s="13"/>
      <c r="C1454" s="10"/>
      <c r="D1454" s="10"/>
      <c r="E1454" s="10"/>
      <c r="F1454" s="13"/>
      <c r="G1454" s="13"/>
      <c r="H1454" s="9"/>
      <c r="I1454" s="73"/>
      <c r="J1454" s="73"/>
      <c r="K1454" s="10"/>
      <c r="L1454" s="10"/>
      <c r="M1454" s="10"/>
      <c r="N1454" s="10"/>
      <c r="O1454" s="9"/>
      <c r="P1454" s="9"/>
      <c r="Q1454" s="9"/>
      <c r="R1454" s="9"/>
      <c r="S1454" s="9"/>
      <c r="T1454" s="9"/>
      <c r="U1454" s="9"/>
      <c r="V1454" s="9"/>
      <c r="W1454" s="9"/>
      <c r="X1454" s="9"/>
      <c r="Y1454" s="9"/>
      <c r="Z1454" s="9"/>
    </row>
    <row r="1455">
      <c r="A1455" s="10"/>
      <c r="B1455" s="13"/>
      <c r="C1455" s="10"/>
      <c r="D1455" s="10"/>
      <c r="E1455" s="10"/>
      <c r="F1455" s="13"/>
      <c r="G1455" s="13"/>
      <c r="H1455" s="9"/>
      <c r="I1455" s="73"/>
      <c r="J1455" s="73"/>
      <c r="K1455" s="10"/>
      <c r="L1455" s="10"/>
      <c r="M1455" s="10"/>
      <c r="N1455" s="10"/>
      <c r="O1455" s="9"/>
      <c r="P1455" s="9"/>
      <c r="Q1455" s="9"/>
      <c r="R1455" s="9"/>
      <c r="S1455" s="9"/>
      <c r="T1455" s="9"/>
      <c r="U1455" s="9"/>
      <c r="V1455" s="9"/>
      <c r="W1455" s="9"/>
      <c r="X1455" s="9"/>
      <c r="Y1455" s="9"/>
      <c r="Z1455" s="9"/>
    </row>
    <row r="1456">
      <c r="A1456" s="10"/>
      <c r="B1456" s="13"/>
      <c r="C1456" s="10"/>
      <c r="D1456" s="10"/>
      <c r="E1456" s="10"/>
      <c r="F1456" s="13"/>
      <c r="G1456" s="13"/>
      <c r="H1456" s="9"/>
      <c r="I1456" s="73"/>
      <c r="J1456" s="73"/>
      <c r="K1456" s="10"/>
      <c r="L1456" s="10"/>
      <c r="M1456" s="10"/>
      <c r="N1456" s="10"/>
      <c r="O1456" s="9"/>
      <c r="P1456" s="9"/>
      <c r="Q1456" s="9"/>
      <c r="R1456" s="9"/>
      <c r="S1456" s="9"/>
      <c r="T1456" s="9"/>
      <c r="U1456" s="9"/>
      <c r="V1456" s="9"/>
      <c r="W1456" s="9"/>
      <c r="X1456" s="9"/>
      <c r="Y1456" s="9"/>
      <c r="Z1456" s="9"/>
    </row>
    <row r="1457">
      <c r="A1457" s="10"/>
      <c r="B1457" s="13"/>
      <c r="C1457" s="10"/>
      <c r="D1457" s="10"/>
      <c r="E1457" s="10"/>
      <c r="F1457" s="13"/>
      <c r="G1457" s="13"/>
      <c r="H1457" s="9"/>
      <c r="I1457" s="73"/>
      <c r="J1457" s="73"/>
      <c r="K1457" s="10"/>
      <c r="L1457" s="10"/>
      <c r="M1457" s="10"/>
      <c r="N1457" s="10"/>
      <c r="O1457" s="9"/>
      <c r="P1457" s="9"/>
      <c r="Q1457" s="9"/>
      <c r="R1457" s="9"/>
      <c r="S1457" s="9"/>
      <c r="T1457" s="9"/>
      <c r="U1457" s="9"/>
      <c r="V1457" s="9"/>
      <c r="W1457" s="9"/>
      <c r="X1457" s="9"/>
      <c r="Y1457" s="9"/>
      <c r="Z1457" s="9"/>
    </row>
    <row r="1458">
      <c r="A1458" s="10"/>
      <c r="B1458" s="13"/>
      <c r="C1458" s="10"/>
      <c r="D1458" s="10"/>
      <c r="E1458" s="10"/>
      <c r="F1458" s="13"/>
      <c r="G1458" s="13"/>
      <c r="H1458" s="9"/>
      <c r="I1458" s="73"/>
      <c r="J1458" s="73"/>
      <c r="K1458" s="10"/>
      <c r="L1458" s="10"/>
      <c r="M1458" s="10"/>
      <c r="N1458" s="10"/>
      <c r="O1458" s="9"/>
      <c r="P1458" s="9"/>
      <c r="Q1458" s="9"/>
      <c r="R1458" s="9"/>
      <c r="S1458" s="9"/>
      <c r="T1458" s="9"/>
      <c r="U1458" s="9"/>
      <c r="V1458" s="9"/>
      <c r="W1458" s="9"/>
      <c r="X1458" s="9"/>
      <c r="Y1458" s="9"/>
      <c r="Z1458" s="9"/>
    </row>
    <row r="1459">
      <c r="A1459" s="10"/>
      <c r="B1459" s="13"/>
      <c r="C1459" s="10"/>
      <c r="D1459" s="10"/>
      <c r="E1459" s="10"/>
      <c r="F1459" s="13"/>
      <c r="G1459" s="13"/>
      <c r="H1459" s="9"/>
      <c r="I1459" s="9"/>
      <c r="J1459" s="9"/>
      <c r="K1459" s="10"/>
      <c r="L1459" s="10"/>
      <c r="M1459" s="10"/>
      <c r="N1459" s="10"/>
      <c r="O1459" s="9"/>
      <c r="P1459" s="9"/>
      <c r="Q1459" s="9"/>
      <c r="R1459" s="9"/>
      <c r="S1459" s="9"/>
      <c r="T1459" s="9"/>
      <c r="U1459" s="9"/>
      <c r="V1459" s="9"/>
      <c r="W1459" s="9"/>
      <c r="X1459" s="9"/>
      <c r="Y1459" s="9"/>
      <c r="Z1459" s="9"/>
    </row>
    <row r="1460">
      <c r="A1460" s="10"/>
      <c r="B1460" s="13"/>
      <c r="C1460" s="10"/>
      <c r="D1460" s="10"/>
      <c r="E1460" s="10"/>
      <c r="F1460" s="13"/>
      <c r="G1460" s="13"/>
      <c r="H1460" s="9"/>
      <c r="I1460" s="73"/>
      <c r="J1460" s="73"/>
      <c r="K1460" s="10"/>
      <c r="L1460" s="10"/>
      <c r="M1460" s="10"/>
      <c r="N1460" s="10"/>
      <c r="O1460" s="9"/>
      <c r="P1460" s="9"/>
      <c r="Q1460" s="9"/>
      <c r="R1460" s="9"/>
      <c r="S1460" s="9"/>
      <c r="T1460" s="9"/>
      <c r="U1460" s="9"/>
      <c r="V1460" s="9"/>
      <c r="W1460" s="9"/>
      <c r="X1460" s="9"/>
      <c r="Y1460" s="9"/>
      <c r="Z1460" s="9"/>
    </row>
    <row r="1461">
      <c r="A1461" s="10"/>
      <c r="B1461" s="13"/>
      <c r="C1461" s="10"/>
      <c r="D1461" s="10"/>
      <c r="E1461" s="10"/>
      <c r="F1461" s="13"/>
      <c r="G1461" s="13"/>
      <c r="H1461" s="9"/>
      <c r="I1461" s="73"/>
      <c r="J1461" s="73"/>
      <c r="K1461" s="10"/>
      <c r="L1461" s="10"/>
      <c r="M1461" s="10"/>
      <c r="N1461" s="10"/>
      <c r="O1461" s="9"/>
      <c r="P1461" s="9"/>
      <c r="Q1461" s="9"/>
      <c r="R1461" s="9"/>
      <c r="S1461" s="9"/>
      <c r="T1461" s="9"/>
      <c r="U1461" s="9"/>
      <c r="V1461" s="9"/>
      <c r="W1461" s="9"/>
      <c r="X1461" s="9"/>
      <c r="Y1461" s="9"/>
      <c r="Z1461" s="9"/>
    </row>
    <row r="1462">
      <c r="A1462" s="10"/>
      <c r="B1462" s="13"/>
      <c r="C1462" s="10"/>
      <c r="D1462" s="10"/>
      <c r="E1462" s="10"/>
      <c r="F1462" s="13"/>
      <c r="G1462" s="13"/>
      <c r="H1462" s="9"/>
      <c r="I1462" s="73"/>
      <c r="J1462" s="73"/>
      <c r="K1462" s="10"/>
      <c r="L1462" s="10"/>
      <c r="M1462" s="10"/>
      <c r="N1462" s="10"/>
      <c r="O1462" s="9"/>
      <c r="P1462" s="9"/>
      <c r="Q1462" s="9"/>
      <c r="R1462" s="9"/>
      <c r="S1462" s="9"/>
      <c r="T1462" s="9"/>
      <c r="U1462" s="9"/>
      <c r="V1462" s="9"/>
      <c r="W1462" s="9"/>
      <c r="X1462" s="9"/>
      <c r="Y1462" s="9"/>
      <c r="Z1462" s="9"/>
    </row>
    <row r="1463">
      <c r="A1463" s="10"/>
      <c r="B1463" s="13"/>
      <c r="C1463" s="10"/>
      <c r="D1463" s="10"/>
      <c r="E1463" s="10"/>
      <c r="F1463" s="13"/>
      <c r="G1463" s="13"/>
      <c r="H1463" s="9"/>
      <c r="I1463" s="73"/>
      <c r="J1463" s="73"/>
      <c r="K1463" s="10"/>
      <c r="L1463" s="10"/>
      <c r="M1463" s="10"/>
      <c r="N1463" s="10"/>
      <c r="O1463" s="9"/>
      <c r="P1463" s="9"/>
      <c r="Q1463" s="9"/>
      <c r="R1463" s="9"/>
      <c r="S1463" s="9"/>
      <c r="T1463" s="9"/>
      <c r="U1463" s="9"/>
      <c r="V1463" s="9"/>
      <c r="W1463" s="9"/>
      <c r="X1463" s="9"/>
      <c r="Y1463" s="9"/>
      <c r="Z1463" s="9"/>
    </row>
    <row r="1464">
      <c r="A1464" s="10"/>
      <c r="B1464" s="13"/>
      <c r="C1464" s="10"/>
      <c r="D1464" s="10"/>
      <c r="E1464" s="10"/>
      <c r="F1464" s="13"/>
      <c r="G1464" s="13"/>
      <c r="H1464" s="9"/>
      <c r="I1464" s="73"/>
      <c r="J1464" s="73"/>
      <c r="K1464" s="10"/>
      <c r="L1464" s="10"/>
      <c r="M1464" s="10"/>
      <c r="N1464" s="10"/>
      <c r="O1464" s="9"/>
      <c r="P1464" s="9"/>
      <c r="Q1464" s="9"/>
      <c r="R1464" s="9"/>
      <c r="S1464" s="9"/>
      <c r="T1464" s="9"/>
      <c r="U1464" s="9"/>
      <c r="V1464" s="9"/>
      <c r="W1464" s="9"/>
      <c r="X1464" s="9"/>
      <c r="Y1464" s="9"/>
      <c r="Z1464" s="9"/>
    </row>
    <row r="1465">
      <c r="A1465" s="10"/>
      <c r="B1465" s="13"/>
      <c r="C1465" s="10"/>
      <c r="D1465" s="10"/>
      <c r="E1465" s="10"/>
      <c r="F1465" s="13"/>
      <c r="G1465" s="13"/>
      <c r="H1465" s="9"/>
      <c r="I1465" s="73"/>
      <c r="J1465" s="73"/>
      <c r="K1465" s="10"/>
      <c r="L1465" s="10"/>
      <c r="M1465" s="10"/>
      <c r="N1465" s="10"/>
      <c r="O1465" s="9"/>
      <c r="P1465" s="9"/>
      <c r="Q1465" s="9"/>
      <c r="R1465" s="9"/>
      <c r="S1465" s="9"/>
      <c r="T1465" s="9"/>
      <c r="U1465" s="9"/>
      <c r="V1465" s="9"/>
      <c r="W1465" s="9"/>
      <c r="X1465" s="9"/>
      <c r="Y1465" s="9"/>
      <c r="Z1465" s="9"/>
    </row>
    <row r="1466">
      <c r="A1466" s="10"/>
      <c r="B1466" s="13"/>
      <c r="C1466" s="10"/>
      <c r="D1466" s="10"/>
      <c r="E1466" s="10"/>
      <c r="F1466" s="13"/>
      <c r="G1466" s="13"/>
      <c r="H1466" s="9"/>
      <c r="I1466" s="73"/>
      <c r="J1466" s="73"/>
      <c r="K1466" s="10"/>
      <c r="L1466" s="10"/>
      <c r="M1466" s="10"/>
      <c r="N1466" s="10"/>
      <c r="O1466" s="9"/>
      <c r="P1466" s="9"/>
      <c r="Q1466" s="9"/>
      <c r="R1466" s="9"/>
      <c r="S1466" s="9"/>
      <c r="T1466" s="9"/>
      <c r="U1466" s="9"/>
      <c r="V1466" s="9"/>
      <c r="W1466" s="9"/>
      <c r="X1466" s="9"/>
      <c r="Y1466" s="9"/>
      <c r="Z1466" s="9"/>
    </row>
    <row r="1467">
      <c r="A1467" s="10"/>
      <c r="B1467" s="13"/>
      <c r="C1467" s="10"/>
      <c r="D1467" s="10"/>
      <c r="E1467" s="10"/>
      <c r="F1467" s="13"/>
      <c r="G1467" s="13"/>
      <c r="H1467" s="9"/>
      <c r="I1467" s="73"/>
      <c r="J1467" s="73"/>
      <c r="K1467" s="10"/>
      <c r="L1467" s="10"/>
      <c r="M1467" s="10"/>
      <c r="N1467" s="10"/>
      <c r="O1467" s="9"/>
      <c r="P1467" s="9"/>
      <c r="Q1467" s="9"/>
      <c r="R1467" s="9"/>
      <c r="S1467" s="9"/>
      <c r="T1467" s="9"/>
      <c r="U1467" s="9"/>
      <c r="V1467" s="9"/>
      <c r="W1467" s="9"/>
      <c r="X1467" s="9"/>
      <c r="Y1467" s="9"/>
      <c r="Z1467" s="9"/>
    </row>
    <row r="1468">
      <c r="A1468" s="10"/>
      <c r="B1468" s="13"/>
      <c r="C1468" s="10"/>
      <c r="D1468" s="10"/>
      <c r="E1468" s="10"/>
      <c r="F1468" s="13"/>
      <c r="G1468" s="13"/>
      <c r="H1468" s="9"/>
      <c r="I1468" s="9"/>
      <c r="J1468" s="9"/>
      <c r="K1468" s="10"/>
      <c r="L1468" s="10"/>
      <c r="M1468" s="10"/>
      <c r="N1468" s="10"/>
      <c r="O1468" s="9"/>
      <c r="P1468" s="9"/>
      <c r="Q1468" s="9"/>
      <c r="R1468" s="9"/>
      <c r="S1468" s="9"/>
      <c r="T1468" s="9"/>
      <c r="U1468" s="9"/>
      <c r="V1468" s="9"/>
      <c r="W1468" s="9"/>
      <c r="X1468" s="9"/>
      <c r="Y1468" s="9"/>
      <c r="Z1468" s="9"/>
    </row>
    <row r="1469">
      <c r="A1469" s="10"/>
      <c r="B1469" s="13"/>
      <c r="C1469" s="10"/>
      <c r="D1469" s="10"/>
      <c r="E1469" s="10"/>
      <c r="F1469" s="13"/>
      <c r="G1469" s="13"/>
      <c r="H1469" s="9"/>
      <c r="I1469" s="73"/>
      <c r="J1469" s="73"/>
      <c r="K1469" s="10"/>
      <c r="L1469" s="10"/>
      <c r="M1469" s="10"/>
      <c r="N1469" s="10"/>
      <c r="O1469" s="9"/>
      <c r="P1469" s="9"/>
      <c r="Q1469" s="9"/>
      <c r="R1469" s="9"/>
      <c r="S1469" s="9"/>
      <c r="T1469" s="9"/>
      <c r="U1469" s="9"/>
      <c r="V1469" s="9"/>
      <c r="W1469" s="9"/>
      <c r="X1469" s="9"/>
      <c r="Y1469" s="9"/>
      <c r="Z1469" s="9"/>
    </row>
    <row r="1470">
      <c r="A1470" s="10"/>
      <c r="B1470" s="13"/>
      <c r="C1470" s="10"/>
      <c r="D1470" s="10"/>
      <c r="E1470" s="10"/>
      <c r="F1470" s="13"/>
      <c r="G1470" s="13"/>
      <c r="H1470" s="9"/>
      <c r="I1470" s="9"/>
      <c r="J1470" s="9"/>
      <c r="K1470" s="10"/>
      <c r="L1470" s="10"/>
      <c r="M1470" s="10"/>
      <c r="N1470" s="10"/>
      <c r="O1470" s="9"/>
      <c r="P1470" s="9"/>
      <c r="Q1470" s="9"/>
      <c r="R1470" s="9"/>
      <c r="S1470" s="9"/>
      <c r="T1470" s="9"/>
      <c r="U1470" s="9"/>
      <c r="V1470" s="9"/>
      <c r="W1470" s="9"/>
      <c r="X1470" s="9"/>
      <c r="Y1470" s="9"/>
      <c r="Z1470" s="9"/>
    </row>
    <row r="1471">
      <c r="A1471" s="10"/>
      <c r="B1471" s="13"/>
      <c r="C1471" s="10"/>
      <c r="D1471" s="10"/>
      <c r="E1471" s="10"/>
      <c r="F1471" s="13"/>
      <c r="G1471" s="13"/>
      <c r="H1471" s="9"/>
      <c r="I1471" s="73"/>
      <c r="J1471" s="73"/>
      <c r="K1471" s="10"/>
      <c r="L1471" s="10"/>
      <c r="M1471" s="10"/>
      <c r="N1471" s="10"/>
      <c r="O1471" s="9"/>
      <c r="P1471" s="9"/>
      <c r="Q1471" s="9"/>
      <c r="R1471" s="9"/>
      <c r="S1471" s="9"/>
      <c r="T1471" s="9"/>
      <c r="U1471" s="9"/>
      <c r="V1471" s="9"/>
      <c r="W1471" s="9"/>
      <c r="X1471" s="9"/>
      <c r="Y1471" s="9"/>
      <c r="Z1471" s="9"/>
    </row>
    <row r="1472">
      <c r="A1472" s="10"/>
      <c r="B1472" s="13"/>
      <c r="C1472" s="10"/>
      <c r="D1472" s="10"/>
      <c r="E1472" s="13"/>
      <c r="F1472" s="13"/>
      <c r="G1472" s="13"/>
      <c r="H1472" s="9"/>
      <c r="I1472" s="9"/>
      <c r="J1472" s="9"/>
      <c r="K1472" s="10"/>
      <c r="L1472" s="10"/>
      <c r="M1472" s="102"/>
      <c r="N1472" s="10"/>
      <c r="O1472" s="9"/>
      <c r="P1472" s="9"/>
      <c r="Q1472" s="9"/>
      <c r="R1472" s="9"/>
      <c r="S1472" s="9"/>
      <c r="T1472" s="9"/>
      <c r="U1472" s="9"/>
      <c r="V1472" s="9"/>
      <c r="W1472" s="9"/>
      <c r="X1472" s="9"/>
      <c r="Y1472" s="9"/>
      <c r="Z1472" s="9"/>
    </row>
    <row r="1473">
      <c r="A1473" s="10"/>
      <c r="B1473" s="13"/>
      <c r="C1473" s="10"/>
      <c r="D1473" s="10"/>
      <c r="E1473" s="10"/>
      <c r="F1473" s="13"/>
      <c r="G1473" s="13"/>
      <c r="H1473" s="9"/>
      <c r="I1473" s="73"/>
      <c r="J1473" s="73"/>
      <c r="K1473" s="10"/>
      <c r="L1473" s="10"/>
      <c r="M1473" s="10"/>
      <c r="N1473" s="10"/>
      <c r="O1473" s="9"/>
      <c r="P1473" s="9"/>
      <c r="Q1473" s="9"/>
      <c r="R1473" s="9"/>
      <c r="S1473" s="9"/>
      <c r="T1473" s="9"/>
      <c r="U1473" s="9"/>
      <c r="V1473" s="9"/>
      <c r="W1473" s="9"/>
      <c r="X1473" s="9"/>
      <c r="Y1473" s="9"/>
      <c r="Z1473" s="9"/>
    </row>
    <row r="1474">
      <c r="A1474" s="10"/>
      <c r="B1474" s="13"/>
      <c r="C1474" s="10"/>
      <c r="D1474" s="10"/>
      <c r="E1474" s="10"/>
      <c r="F1474" s="13"/>
      <c r="G1474" s="13"/>
      <c r="H1474" s="9"/>
      <c r="I1474" s="73"/>
      <c r="J1474" s="73"/>
      <c r="K1474" s="10"/>
      <c r="L1474" s="10"/>
      <c r="M1474" s="10"/>
      <c r="N1474" s="10"/>
      <c r="O1474" s="9"/>
      <c r="P1474" s="9"/>
      <c r="Q1474" s="9"/>
      <c r="R1474" s="9"/>
      <c r="S1474" s="9"/>
      <c r="T1474" s="9"/>
      <c r="U1474" s="9"/>
      <c r="V1474" s="9"/>
      <c r="W1474" s="9"/>
      <c r="X1474" s="9"/>
      <c r="Y1474" s="9"/>
      <c r="Z1474" s="9"/>
    </row>
    <row r="1475">
      <c r="A1475" s="10"/>
      <c r="B1475" s="13"/>
      <c r="C1475" s="10"/>
      <c r="D1475" s="10"/>
      <c r="E1475" s="10"/>
      <c r="F1475" s="13"/>
      <c r="G1475" s="13"/>
      <c r="H1475" s="9"/>
      <c r="I1475" s="73"/>
      <c r="J1475" s="73"/>
      <c r="K1475" s="10"/>
      <c r="L1475" s="10"/>
      <c r="M1475" s="10"/>
      <c r="N1475" s="10"/>
      <c r="O1475" s="9"/>
      <c r="P1475" s="9"/>
      <c r="Q1475" s="9"/>
      <c r="R1475" s="9"/>
      <c r="S1475" s="9"/>
      <c r="T1475" s="9"/>
      <c r="U1475" s="9"/>
      <c r="V1475" s="9"/>
      <c r="W1475" s="9"/>
      <c r="X1475" s="9"/>
      <c r="Y1475" s="9"/>
      <c r="Z1475" s="9"/>
    </row>
    <row r="1476">
      <c r="A1476" s="10"/>
      <c r="B1476" s="13"/>
      <c r="C1476" s="10"/>
      <c r="D1476" s="10"/>
      <c r="E1476" s="10"/>
      <c r="F1476" s="13"/>
      <c r="G1476" s="13"/>
      <c r="H1476" s="9"/>
      <c r="I1476" s="73"/>
      <c r="J1476" s="73"/>
      <c r="K1476" s="10"/>
      <c r="L1476" s="10"/>
      <c r="M1476" s="10"/>
      <c r="N1476" s="10"/>
      <c r="O1476" s="9"/>
      <c r="P1476" s="9"/>
      <c r="Q1476" s="9"/>
      <c r="R1476" s="9"/>
      <c r="S1476" s="9"/>
      <c r="T1476" s="9"/>
      <c r="U1476" s="9"/>
      <c r="V1476" s="9"/>
      <c r="W1476" s="9"/>
      <c r="X1476" s="9"/>
      <c r="Y1476" s="9"/>
      <c r="Z1476" s="9"/>
    </row>
    <row r="1477">
      <c r="A1477" s="10"/>
      <c r="B1477" s="13"/>
      <c r="C1477" s="10"/>
      <c r="D1477" s="10"/>
      <c r="E1477" s="10"/>
      <c r="F1477" s="13"/>
      <c r="G1477" s="13"/>
      <c r="H1477" s="9"/>
      <c r="I1477" s="73"/>
      <c r="J1477" s="73"/>
      <c r="K1477" s="10"/>
      <c r="L1477" s="10"/>
      <c r="M1477" s="10"/>
      <c r="N1477" s="10"/>
      <c r="O1477" s="9"/>
      <c r="P1477" s="9"/>
      <c r="Q1477" s="9"/>
      <c r="R1477" s="9"/>
      <c r="S1477" s="9"/>
      <c r="T1477" s="9"/>
      <c r="U1477" s="9"/>
      <c r="V1477" s="9"/>
      <c r="W1477" s="9"/>
      <c r="X1477" s="9"/>
      <c r="Y1477" s="9"/>
      <c r="Z1477" s="9"/>
    </row>
    <row r="1478">
      <c r="A1478" s="10"/>
      <c r="B1478" s="13"/>
      <c r="C1478" s="10"/>
      <c r="D1478" s="10"/>
      <c r="E1478" s="10"/>
      <c r="F1478" s="13"/>
      <c r="G1478" s="13"/>
      <c r="H1478" s="9"/>
      <c r="I1478" s="73"/>
      <c r="J1478" s="73"/>
      <c r="K1478" s="10"/>
      <c r="L1478" s="10"/>
      <c r="M1478" s="10"/>
      <c r="N1478" s="10"/>
      <c r="O1478" s="9"/>
      <c r="P1478" s="9"/>
      <c r="Q1478" s="9"/>
      <c r="R1478" s="9"/>
      <c r="S1478" s="9"/>
      <c r="T1478" s="9"/>
      <c r="U1478" s="9"/>
      <c r="V1478" s="9"/>
      <c r="W1478" s="9"/>
      <c r="X1478" s="9"/>
      <c r="Y1478" s="9"/>
      <c r="Z1478" s="9"/>
    </row>
    <row r="1479">
      <c r="A1479" s="10"/>
      <c r="B1479" s="13"/>
      <c r="C1479" s="10"/>
      <c r="D1479" s="10"/>
      <c r="E1479" s="10"/>
      <c r="F1479" s="13"/>
      <c r="G1479" s="13"/>
      <c r="H1479" s="9"/>
      <c r="I1479" s="9"/>
      <c r="J1479" s="9"/>
      <c r="K1479" s="10"/>
      <c r="L1479" s="10"/>
      <c r="M1479" s="10"/>
      <c r="N1479" s="10"/>
      <c r="O1479" s="9"/>
      <c r="P1479" s="9"/>
      <c r="Q1479" s="9"/>
      <c r="R1479" s="9"/>
      <c r="S1479" s="9"/>
      <c r="T1479" s="9"/>
      <c r="U1479" s="9"/>
      <c r="V1479" s="9"/>
      <c r="W1479" s="9"/>
      <c r="X1479" s="9"/>
      <c r="Y1479" s="9"/>
      <c r="Z1479" s="9"/>
    </row>
    <row r="1480">
      <c r="A1480" s="10"/>
      <c r="B1480" s="13"/>
      <c r="C1480" s="10"/>
      <c r="D1480" s="10"/>
      <c r="E1480" s="10"/>
      <c r="F1480" s="13"/>
      <c r="G1480" s="13"/>
      <c r="H1480" s="9"/>
      <c r="I1480" s="73"/>
      <c r="J1480" s="73"/>
      <c r="K1480" s="10"/>
      <c r="L1480" s="10"/>
      <c r="M1480" s="10"/>
      <c r="N1480" s="10"/>
      <c r="O1480" s="9"/>
      <c r="P1480" s="9"/>
      <c r="Q1480" s="9"/>
      <c r="R1480" s="9"/>
      <c r="S1480" s="9"/>
      <c r="T1480" s="9"/>
      <c r="U1480" s="9"/>
      <c r="V1480" s="9"/>
      <c r="W1480" s="9"/>
      <c r="X1480" s="9"/>
      <c r="Y1480" s="9"/>
      <c r="Z1480" s="9"/>
    </row>
    <row r="1481">
      <c r="A1481" s="10"/>
      <c r="B1481" s="13"/>
      <c r="C1481" s="10"/>
      <c r="D1481" s="10"/>
      <c r="E1481" s="10"/>
      <c r="F1481" s="13"/>
      <c r="G1481" s="13"/>
      <c r="H1481" s="9"/>
      <c r="I1481" s="73"/>
      <c r="J1481" s="73"/>
      <c r="K1481" s="10"/>
      <c r="L1481" s="10"/>
      <c r="M1481" s="10"/>
      <c r="N1481" s="10"/>
      <c r="O1481" s="9"/>
      <c r="P1481" s="9"/>
      <c r="Q1481" s="9"/>
      <c r="R1481" s="9"/>
      <c r="S1481" s="9"/>
      <c r="T1481" s="9"/>
      <c r="U1481" s="9"/>
      <c r="V1481" s="9"/>
      <c r="W1481" s="9"/>
      <c r="X1481" s="9"/>
      <c r="Y1481" s="9"/>
      <c r="Z1481" s="9"/>
    </row>
    <row r="1482">
      <c r="A1482" s="10"/>
      <c r="B1482" s="13"/>
      <c r="C1482" s="10"/>
      <c r="D1482" s="10"/>
      <c r="E1482" s="10"/>
      <c r="F1482" s="13"/>
      <c r="G1482" s="13"/>
      <c r="H1482" s="9"/>
      <c r="I1482" s="73"/>
      <c r="J1482" s="73"/>
      <c r="K1482" s="10"/>
      <c r="L1482" s="10"/>
      <c r="M1482" s="10"/>
      <c r="N1482" s="10"/>
      <c r="O1482" s="9"/>
      <c r="P1482" s="9"/>
      <c r="Q1482" s="9"/>
      <c r="R1482" s="9"/>
      <c r="S1482" s="9"/>
      <c r="T1482" s="9"/>
      <c r="U1482" s="9"/>
      <c r="V1482" s="9"/>
      <c r="W1482" s="9"/>
      <c r="X1482" s="9"/>
      <c r="Y1482" s="9"/>
      <c r="Z1482" s="9"/>
    </row>
    <row r="1483">
      <c r="A1483" s="10"/>
      <c r="B1483" s="13"/>
      <c r="C1483" s="10"/>
      <c r="D1483" s="10"/>
      <c r="E1483" s="10"/>
      <c r="F1483" s="13"/>
      <c r="G1483" s="13"/>
      <c r="H1483" s="9"/>
      <c r="I1483" s="73"/>
      <c r="J1483" s="73"/>
      <c r="K1483" s="10"/>
      <c r="L1483" s="10"/>
      <c r="M1483" s="10"/>
      <c r="N1483" s="10"/>
      <c r="O1483" s="9"/>
      <c r="P1483" s="9"/>
      <c r="Q1483" s="9"/>
      <c r="R1483" s="9"/>
      <c r="S1483" s="9"/>
      <c r="T1483" s="9"/>
      <c r="U1483" s="9"/>
      <c r="V1483" s="9"/>
      <c r="W1483" s="9"/>
      <c r="X1483" s="9"/>
      <c r="Y1483" s="9"/>
      <c r="Z1483" s="9"/>
    </row>
    <row r="1484">
      <c r="A1484" s="10"/>
      <c r="B1484" s="13"/>
      <c r="C1484" s="10"/>
      <c r="D1484" s="10"/>
      <c r="E1484" s="10"/>
      <c r="F1484" s="13"/>
      <c r="G1484" s="13"/>
      <c r="H1484" s="9"/>
      <c r="I1484" s="73"/>
      <c r="J1484" s="73"/>
      <c r="K1484" s="10"/>
      <c r="L1484" s="10"/>
      <c r="M1484" s="10"/>
      <c r="N1484" s="10"/>
      <c r="O1484" s="9"/>
      <c r="P1484" s="9"/>
      <c r="Q1484" s="9"/>
      <c r="R1484" s="9"/>
      <c r="S1484" s="9"/>
      <c r="T1484" s="9"/>
      <c r="U1484" s="9"/>
      <c r="V1484" s="9"/>
      <c r="W1484" s="9"/>
      <c r="X1484" s="9"/>
      <c r="Y1484" s="9"/>
      <c r="Z1484" s="9"/>
    </row>
    <row r="1485">
      <c r="A1485" s="10"/>
      <c r="B1485" s="13"/>
      <c r="C1485" s="10"/>
      <c r="D1485" s="10"/>
      <c r="E1485" s="10"/>
      <c r="F1485" s="13"/>
      <c r="G1485" s="13"/>
      <c r="H1485" s="9"/>
      <c r="I1485" s="73"/>
      <c r="J1485" s="73"/>
      <c r="K1485" s="10"/>
      <c r="L1485" s="10"/>
      <c r="M1485" s="10"/>
      <c r="N1485" s="10"/>
      <c r="O1485" s="9"/>
      <c r="P1485" s="9"/>
      <c r="Q1485" s="9"/>
      <c r="R1485" s="9"/>
      <c r="S1485" s="9"/>
      <c r="T1485" s="9"/>
      <c r="U1485" s="9"/>
      <c r="V1485" s="9"/>
      <c r="W1485" s="9"/>
      <c r="X1485" s="9"/>
      <c r="Y1485" s="9"/>
      <c r="Z1485" s="9"/>
    </row>
    <row r="1486">
      <c r="A1486" s="10"/>
      <c r="B1486" s="13"/>
      <c r="C1486" s="10"/>
      <c r="D1486" s="10"/>
      <c r="E1486" s="10"/>
      <c r="F1486" s="13"/>
      <c r="G1486" s="13"/>
      <c r="H1486" s="9"/>
      <c r="I1486" s="73"/>
      <c r="J1486" s="73"/>
      <c r="K1486" s="10"/>
      <c r="L1486" s="10"/>
      <c r="M1486" s="10"/>
      <c r="N1486" s="10"/>
      <c r="O1486" s="9"/>
      <c r="P1486" s="9"/>
      <c r="Q1486" s="9"/>
      <c r="R1486" s="9"/>
      <c r="S1486" s="9"/>
      <c r="T1486" s="9"/>
      <c r="U1486" s="9"/>
      <c r="V1486" s="9"/>
      <c r="W1486" s="9"/>
      <c r="X1486" s="9"/>
      <c r="Y1486" s="9"/>
      <c r="Z1486" s="9"/>
    </row>
    <row r="1487">
      <c r="A1487" s="10"/>
      <c r="B1487" s="13"/>
      <c r="C1487" s="10"/>
      <c r="D1487" s="10"/>
      <c r="E1487" s="10"/>
      <c r="F1487" s="13"/>
      <c r="G1487" s="13"/>
      <c r="H1487" s="9"/>
      <c r="I1487" s="73"/>
      <c r="J1487" s="73"/>
      <c r="K1487" s="10"/>
      <c r="L1487" s="10"/>
      <c r="M1487" s="10"/>
      <c r="N1487" s="10"/>
      <c r="O1487" s="9"/>
      <c r="P1487" s="9"/>
      <c r="Q1487" s="9"/>
      <c r="R1487" s="9"/>
      <c r="S1487" s="9"/>
      <c r="T1487" s="9"/>
      <c r="U1487" s="9"/>
      <c r="V1487" s="9"/>
      <c r="W1487" s="9"/>
      <c r="X1487" s="9"/>
      <c r="Y1487" s="9"/>
      <c r="Z1487" s="9"/>
    </row>
    <row r="1488">
      <c r="A1488" s="10"/>
      <c r="B1488" s="13"/>
      <c r="C1488" s="10"/>
      <c r="D1488" s="10"/>
      <c r="E1488" s="10"/>
      <c r="F1488" s="13"/>
      <c r="G1488" s="13"/>
      <c r="H1488" s="9"/>
      <c r="I1488" s="73"/>
      <c r="J1488" s="73"/>
      <c r="K1488" s="10"/>
      <c r="L1488" s="10"/>
      <c r="M1488" s="10"/>
      <c r="N1488" s="10"/>
      <c r="O1488" s="9"/>
      <c r="P1488" s="9"/>
      <c r="Q1488" s="9"/>
      <c r="R1488" s="9"/>
      <c r="S1488" s="9"/>
      <c r="T1488" s="9"/>
      <c r="U1488" s="9"/>
      <c r="V1488" s="9"/>
      <c r="W1488" s="9"/>
      <c r="X1488" s="9"/>
      <c r="Y1488" s="9"/>
      <c r="Z1488" s="9"/>
    </row>
    <row r="1489">
      <c r="A1489" s="10"/>
      <c r="B1489" s="13"/>
      <c r="C1489" s="10"/>
      <c r="D1489" s="10"/>
      <c r="E1489" s="10"/>
      <c r="F1489" s="13"/>
      <c r="G1489" s="13"/>
      <c r="H1489" s="9"/>
      <c r="I1489" s="73"/>
      <c r="J1489" s="73"/>
      <c r="K1489" s="10"/>
      <c r="L1489" s="10"/>
      <c r="M1489" s="10"/>
      <c r="N1489" s="10"/>
      <c r="O1489" s="9"/>
      <c r="P1489" s="9"/>
      <c r="Q1489" s="9"/>
      <c r="R1489" s="9"/>
      <c r="S1489" s="9"/>
      <c r="T1489" s="9"/>
      <c r="U1489" s="9"/>
      <c r="V1489" s="9"/>
      <c r="W1489" s="9"/>
      <c r="X1489" s="9"/>
      <c r="Y1489" s="9"/>
      <c r="Z1489" s="9"/>
    </row>
    <row r="1490">
      <c r="A1490" s="10"/>
      <c r="B1490" s="13"/>
      <c r="C1490" s="10"/>
      <c r="D1490" s="10"/>
      <c r="E1490" s="10"/>
      <c r="F1490" s="13"/>
      <c r="G1490" s="13"/>
      <c r="H1490" s="9"/>
      <c r="I1490" s="73"/>
      <c r="J1490" s="73"/>
      <c r="K1490" s="10"/>
      <c r="L1490" s="10"/>
      <c r="M1490" s="10"/>
      <c r="N1490" s="10"/>
      <c r="O1490" s="9"/>
      <c r="P1490" s="9"/>
      <c r="Q1490" s="9"/>
      <c r="R1490" s="9"/>
      <c r="S1490" s="9"/>
      <c r="T1490" s="9"/>
      <c r="U1490" s="9"/>
      <c r="V1490" s="9"/>
      <c r="W1490" s="9"/>
      <c r="X1490" s="9"/>
      <c r="Y1490" s="9"/>
      <c r="Z1490" s="9"/>
    </row>
    <row r="1491">
      <c r="A1491" s="10"/>
      <c r="B1491" s="13"/>
      <c r="C1491" s="10"/>
      <c r="D1491" s="10"/>
      <c r="E1491" s="10"/>
      <c r="F1491" s="13"/>
      <c r="G1491" s="13"/>
      <c r="H1491" s="9"/>
      <c r="I1491" s="9"/>
      <c r="J1491" s="9"/>
      <c r="K1491" s="10"/>
      <c r="L1491" s="10"/>
      <c r="M1491" s="10"/>
      <c r="N1491" s="10"/>
      <c r="O1491" s="9"/>
      <c r="P1491" s="9"/>
      <c r="Q1491" s="9"/>
      <c r="R1491" s="9"/>
      <c r="S1491" s="9"/>
      <c r="T1491" s="9"/>
      <c r="U1491" s="9"/>
      <c r="V1491" s="9"/>
      <c r="W1491" s="9"/>
      <c r="X1491" s="9"/>
      <c r="Y1491" s="9"/>
      <c r="Z1491" s="9"/>
    </row>
    <row r="1492">
      <c r="A1492" s="10"/>
      <c r="B1492" s="13"/>
      <c r="C1492" s="10"/>
      <c r="D1492" s="10"/>
      <c r="E1492" s="10"/>
      <c r="F1492" s="13"/>
      <c r="G1492" s="13"/>
      <c r="H1492" s="9"/>
      <c r="I1492" s="73"/>
      <c r="J1492" s="73"/>
      <c r="K1492" s="10"/>
      <c r="L1492" s="10"/>
      <c r="M1492" s="10"/>
      <c r="N1492" s="10"/>
      <c r="O1492" s="9"/>
      <c r="P1492" s="9"/>
      <c r="Q1492" s="9"/>
      <c r="R1492" s="9"/>
      <c r="S1492" s="9"/>
      <c r="T1492" s="9"/>
      <c r="U1492" s="9"/>
      <c r="V1492" s="9"/>
      <c r="W1492" s="9"/>
      <c r="X1492" s="9"/>
      <c r="Y1492" s="9"/>
      <c r="Z1492" s="9"/>
    </row>
    <row r="1493">
      <c r="A1493" s="10"/>
      <c r="B1493" s="13"/>
      <c r="C1493" s="10"/>
      <c r="D1493" s="10"/>
      <c r="E1493" s="10"/>
      <c r="F1493" s="13"/>
      <c r="G1493" s="13"/>
      <c r="H1493" s="9"/>
      <c r="I1493" s="73"/>
      <c r="J1493" s="73"/>
      <c r="K1493" s="10"/>
      <c r="L1493" s="10"/>
      <c r="M1493" s="10"/>
      <c r="N1493" s="10"/>
      <c r="O1493" s="9"/>
      <c r="P1493" s="9"/>
      <c r="Q1493" s="9"/>
      <c r="R1493" s="9"/>
      <c r="S1493" s="9"/>
      <c r="T1493" s="9"/>
      <c r="U1493" s="9"/>
      <c r="V1493" s="9"/>
      <c r="W1493" s="9"/>
      <c r="X1493" s="9"/>
      <c r="Y1493" s="9"/>
      <c r="Z1493" s="9"/>
    </row>
    <row r="1494">
      <c r="A1494" s="10"/>
      <c r="B1494" s="13"/>
      <c r="C1494" s="10"/>
      <c r="D1494" s="10"/>
      <c r="E1494" s="10"/>
      <c r="F1494" s="13"/>
      <c r="G1494" s="13"/>
      <c r="H1494" s="9"/>
      <c r="I1494" s="73"/>
      <c r="J1494" s="73"/>
      <c r="K1494" s="10"/>
      <c r="L1494" s="10"/>
      <c r="M1494" s="10"/>
      <c r="N1494" s="10"/>
      <c r="O1494" s="9"/>
      <c r="P1494" s="9"/>
      <c r="Q1494" s="9"/>
      <c r="R1494" s="9"/>
      <c r="S1494" s="9"/>
      <c r="T1494" s="9"/>
      <c r="U1494" s="9"/>
      <c r="V1494" s="9"/>
      <c r="W1494" s="9"/>
      <c r="X1494" s="9"/>
      <c r="Y1494" s="9"/>
      <c r="Z1494" s="9"/>
    </row>
    <row r="1495">
      <c r="A1495" s="10"/>
      <c r="B1495" s="13"/>
      <c r="C1495" s="10"/>
      <c r="D1495" s="10"/>
      <c r="E1495" s="10"/>
      <c r="F1495" s="13"/>
      <c r="G1495" s="13"/>
      <c r="H1495" s="9"/>
      <c r="I1495" s="73"/>
      <c r="J1495" s="73"/>
      <c r="K1495" s="10"/>
      <c r="L1495" s="10"/>
      <c r="M1495" s="10"/>
      <c r="N1495" s="10"/>
      <c r="O1495" s="9"/>
      <c r="P1495" s="9"/>
      <c r="Q1495" s="9"/>
      <c r="R1495" s="9"/>
      <c r="S1495" s="9"/>
      <c r="T1495" s="9"/>
      <c r="U1495" s="9"/>
      <c r="V1495" s="9"/>
      <c r="W1495" s="9"/>
      <c r="X1495" s="9"/>
      <c r="Y1495" s="9"/>
      <c r="Z1495" s="9"/>
    </row>
    <row r="1496">
      <c r="A1496" s="10"/>
      <c r="B1496" s="13"/>
      <c r="C1496" s="10"/>
      <c r="D1496" s="10"/>
      <c r="E1496" s="10"/>
      <c r="F1496" s="13"/>
      <c r="G1496" s="13"/>
      <c r="H1496" s="9"/>
      <c r="I1496" s="73"/>
      <c r="J1496" s="73"/>
      <c r="K1496" s="10"/>
      <c r="L1496" s="10"/>
      <c r="M1496" s="10"/>
      <c r="N1496" s="10"/>
      <c r="O1496" s="9"/>
      <c r="P1496" s="9"/>
      <c r="Q1496" s="9"/>
      <c r="R1496" s="9"/>
      <c r="S1496" s="9"/>
      <c r="T1496" s="9"/>
      <c r="U1496" s="9"/>
      <c r="V1496" s="9"/>
      <c r="W1496" s="9"/>
      <c r="X1496" s="9"/>
      <c r="Y1496" s="9"/>
      <c r="Z1496" s="9"/>
    </row>
    <row r="1497">
      <c r="A1497" s="10"/>
      <c r="B1497" s="13"/>
      <c r="C1497" s="10"/>
      <c r="D1497" s="10"/>
      <c r="E1497" s="10"/>
      <c r="F1497" s="13"/>
      <c r="G1497" s="13"/>
      <c r="H1497" s="9"/>
      <c r="I1497" s="73"/>
      <c r="J1497" s="73"/>
      <c r="K1497" s="10"/>
      <c r="L1497" s="10"/>
      <c r="M1497" s="10"/>
      <c r="N1497" s="10"/>
      <c r="O1497" s="9"/>
      <c r="P1497" s="9"/>
      <c r="Q1497" s="9"/>
      <c r="R1497" s="9"/>
      <c r="S1497" s="9"/>
      <c r="T1497" s="9"/>
      <c r="U1497" s="9"/>
      <c r="V1497" s="9"/>
      <c r="W1497" s="9"/>
      <c r="X1497" s="9"/>
      <c r="Y1497" s="9"/>
      <c r="Z1497" s="9"/>
    </row>
    <row r="1498">
      <c r="A1498" s="10"/>
      <c r="B1498" s="13"/>
      <c r="C1498" s="10"/>
      <c r="D1498" s="10"/>
      <c r="E1498" s="10"/>
      <c r="F1498" s="13"/>
      <c r="G1498" s="13"/>
      <c r="H1498" s="9"/>
      <c r="I1498" s="73"/>
      <c r="J1498" s="73"/>
      <c r="K1498" s="10"/>
      <c r="L1498" s="10"/>
      <c r="M1498" s="10"/>
      <c r="N1498" s="10"/>
      <c r="O1498" s="9"/>
      <c r="P1498" s="9"/>
      <c r="Q1498" s="9"/>
      <c r="R1498" s="9"/>
      <c r="S1498" s="9"/>
      <c r="T1498" s="9"/>
      <c r="U1498" s="9"/>
      <c r="V1498" s="9"/>
      <c r="W1498" s="9"/>
      <c r="X1498" s="9"/>
      <c r="Y1498" s="9"/>
      <c r="Z1498" s="9"/>
    </row>
    <row r="1499">
      <c r="A1499" s="13"/>
      <c r="B1499" s="13"/>
      <c r="C1499" s="10"/>
      <c r="D1499" s="10"/>
      <c r="E1499" s="10"/>
      <c r="F1499" s="13"/>
      <c r="G1499" s="13"/>
      <c r="H1499" s="9"/>
      <c r="I1499" s="75"/>
      <c r="J1499" s="75"/>
      <c r="K1499" s="19"/>
      <c r="L1499" s="17"/>
      <c r="M1499" s="19"/>
      <c r="N1499" s="19"/>
      <c r="O1499" s="9"/>
      <c r="P1499" s="9"/>
      <c r="Q1499" s="9"/>
      <c r="R1499" s="9"/>
      <c r="S1499" s="9"/>
      <c r="T1499" s="9"/>
      <c r="U1499" s="9"/>
      <c r="V1499" s="9"/>
      <c r="W1499" s="9"/>
      <c r="X1499" s="9"/>
      <c r="Y1499" s="9"/>
      <c r="Z1499" s="9"/>
    </row>
    <row r="1500">
      <c r="A1500" s="10"/>
      <c r="B1500" s="13"/>
      <c r="C1500" s="10"/>
      <c r="D1500" s="10"/>
      <c r="E1500" s="10"/>
      <c r="F1500" s="13"/>
      <c r="G1500" s="13"/>
      <c r="H1500" s="9"/>
      <c r="I1500" s="9"/>
      <c r="J1500" s="9"/>
      <c r="K1500" s="10"/>
      <c r="L1500" s="10"/>
      <c r="M1500" s="10"/>
      <c r="N1500" s="10"/>
      <c r="O1500" s="9"/>
      <c r="P1500" s="9"/>
      <c r="Q1500" s="9"/>
      <c r="R1500" s="9"/>
      <c r="S1500" s="9"/>
      <c r="T1500" s="9"/>
      <c r="U1500" s="9"/>
      <c r="V1500" s="9"/>
      <c r="W1500" s="9"/>
      <c r="X1500" s="9"/>
      <c r="Y1500" s="9"/>
      <c r="Z1500" s="9"/>
    </row>
    <row r="1501">
      <c r="A1501" s="10"/>
      <c r="B1501" s="13"/>
      <c r="C1501" s="10"/>
      <c r="D1501" s="10"/>
      <c r="E1501" s="10"/>
      <c r="F1501" s="13"/>
      <c r="G1501" s="13"/>
      <c r="H1501" s="9"/>
      <c r="I1501" s="9"/>
      <c r="J1501" s="9"/>
      <c r="K1501" s="10"/>
      <c r="L1501" s="10"/>
      <c r="M1501" s="10"/>
      <c r="N1501" s="10"/>
      <c r="O1501" s="9"/>
      <c r="P1501" s="9"/>
      <c r="Q1501" s="9"/>
      <c r="R1501" s="9"/>
      <c r="S1501" s="9"/>
      <c r="T1501" s="9"/>
      <c r="U1501" s="9"/>
      <c r="V1501" s="9"/>
      <c r="W1501" s="9"/>
      <c r="X1501" s="9"/>
      <c r="Y1501" s="9"/>
      <c r="Z1501" s="9"/>
    </row>
    <row r="1502">
      <c r="A1502" s="10"/>
      <c r="B1502" s="13"/>
      <c r="C1502" s="10"/>
      <c r="D1502" s="10"/>
      <c r="E1502" s="10"/>
      <c r="F1502" s="13"/>
      <c r="G1502" s="13"/>
      <c r="H1502" s="9"/>
      <c r="I1502" s="9"/>
      <c r="J1502" s="9"/>
      <c r="K1502" s="10"/>
      <c r="L1502" s="10"/>
      <c r="M1502" s="10"/>
      <c r="N1502" s="10"/>
      <c r="O1502" s="9"/>
      <c r="P1502" s="9"/>
      <c r="Q1502" s="9"/>
      <c r="R1502" s="9"/>
      <c r="S1502" s="9"/>
      <c r="T1502" s="9"/>
      <c r="U1502" s="9"/>
      <c r="V1502" s="9"/>
      <c r="W1502" s="9"/>
      <c r="X1502" s="9"/>
      <c r="Y1502" s="9"/>
      <c r="Z1502" s="9"/>
    </row>
    <row r="1503">
      <c r="A1503" s="10"/>
      <c r="B1503" s="13"/>
      <c r="C1503" s="10"/>
      <c r="D1503" s="10"/>
      <c r="E1503" s="10"/>
      <c r="F1503" s="13"/>
      <c r="G1503" s="13"/>
      <c r="H1503" s="9"/>
      <c r="I1503" s="9"/>
      <c r="J1503" s="9"/>
      <c r="K1503" s="10"/>
      <c r="L1503" s="10"/>
      <c r="M1503" s="10"/>
      <c r="N1503" s="10"/>
      <c r="O1503" s="9"/>
      <c r="P1503" s="9"/>
      <c r="Q1503" s="9"/>
      <c r="R1503" s="9"/>
      <c r="S1503" s="9"/>
      <c r="T1503" s="9"/>
      <c r="U1503" s="9"/>
      <c r="V1503" s="9"/>
      <c r="W1503" s="9"/>
      <c r="X1503" s="9"/>
      <c r="Y1503" s="9"/>
      <c r="Z1503" s="9"/>
    </row>
    <row r="1504">
      <c r="A1504" s="10"/>
      <c r="B1504" s="13"/>
      <c r="C1504" s="10"/>
      <c r="D1504" s="10"/>
      <c r="E1504" s="10"/>
      <c r="F1504" s="13"/>
      <c r="G1504" s="13"/>
      <c r="H1504" s="9"/>
      <c r="I1504" s="9"/>
      <c r="J1504" s="9"/>
      <c r="K1504" s="10"/>
      <c r="L1504" s="10"/>
      <c r="M1504" s="10"/>
      <c r="N1504" s="10"/>
      <c r="O1504" s="9"/>
      <c r="P1504" s="9"/>
      <c r="Q1504" s="9"/>
      <c r="R1504" s="9"/>
      <c r="S1504" s="9"/>
      <c r="T1504" s="9"/>
      <c r="U1504" s="9"/>
      <c r="V1504" s="9"/>
      <c r="W1504" s="9"/>
      <c r="X1504" s="9"/>
      <c r="Y1504" s="9"/>
      <c r="Z1504" s="9"/>
    </row>
    <row r="1505">
      <c r="A1505" s="10"/>
      <c r="B1505" s="13"/>
      <c r="C1505" s="10"/>
      <c r="D1505" s="10"/>
      <c r="E1505" s="10"/>
      <c r="F1505" s="13"/>
      <c r="G1505" s="13"/>
      <c r="H1505" s="9"/>
      <c r="I1505" s="9"/>
      <c r="J1505" s="9"/>
      <c r="K1505" s="10"/>
      <c r="L1505" s="10"/>
      <c r="M1505" s="10"/>
      <c r="N1505" s="10"/>
      <c r="O1505" s="9"/>
      <c r="P1505" s="9"/>
      <c r="Q1505" s="9"/>
      <c r="R1505" s="9"/>
      <c r="S1505" s="9"/>
      <c r="T1505" s="9"/>
      <c r="U1505" s="9"/>
      <c r="V1505" s="9"/>
      <c r="W1505" s="9"/>
      <c r="X1505" s="9"/>
      <c r="Y1505" s="9"/>
      <c r="Z1505" s="9"/>
    </row>
    <row r="1506">
      <c r="A1506" s="10"/>
      <c r="B1506" s="13"/>
      <c r="C1506" s="10"/>
      <c r="D1506" s="10"/>
      <c r="E1506" s="10"/>
      <c r="F1506" s="13"/>
      <c r="G1506" s="13"/>
      <c r="H1506" s="9"/>
      <c r="I1506" s="9"/>
      <c r="J1506" s="9"/>
      <c r="K1506" s="10"/>
      <c r="L1506" s="10"/>
      <c r="M1506" s="10"/>
      <c r="N1506" s="10"/>
      <c r="O1506" s="9"/>
      <c r="P1506" s="9"/>
      <c r="Q1506" s="9"/>
      <c r="R1506" s="9"/>
      <c r="S1506" s="9"/>
      <c r="T1506" s="9"/>
      <c r="U1506" s="9"/>
      <c r="V1506" s="9"/>
      <c r="W1506" s="9"/>
      <c r="X1506" s="9"/>
      <c r="Y1506" s="9"/>
      <c r="Z1506" s="9"/>
    </row>
    <row r="1507">
      <c r="A1507" s="10"/>
      <c r="B1507" s="13"/>
      <c r="C1507" s="10"/>
      <c r="D1507" s="10"/>
      <c r="E1507" s="10"/>
      <c r="F1507" s="13"/>
      <c r="G1507" s="13"/>
      <c r="H1507" s="9"/>
      <c r="I1507" s="9"/>
      <c r="J1507" s="9"/>
      <c r="K1507" s="10"/>
      <c r="L1507" s="10"/>
      <c r="M1507" s="10"/>
      <c r="N1507" s="10"/>
      <c r="O1507" s="9"/>
      <c r="P1507" s="9"/>
      <c r="Q1507" s="9"/>
      <c r="R1507" s="9"/>
      <c r="S1507" s="9"/>
      <c r="T1507" s="9"/>
      <c r="U1507" s="9"/>
      <c r="V1507" s="9"/>
      <c r="W1507" s="9"/>
      <c r="X1507" s="9"/>
      <c r="Y1507" s="9"/>
      <c r="Z1507" s="9"/>
    </row>
    <row r="1508">
      <c r="A1508" s="10"/>
      <c r="B1508" s="13"/>
      <c r="C1508" s="10"/>
      <c r="D1508" s="10"/>
      <c r="E1508" s="10"/>
      <c r="F1508" s="13"/>
      <c r="G1508" s="13"/>
      <c r="H1508" s="9"/>
      <c r="I1508" s="9"/>
      <c r="J1508" s="9"/>
      <c r="K1508" s="10"/>
      <c r="L1508" s="10"/>
      <c r="M1508" s="10"/>
      <c r="N1508" s="10"/>
      <c r="O1508" s="9"/>
      <c r="P1508" s="9"/>
      <c r="Q1508" s="9"/>
      <c r="R1508" s="9"/>
      <c r="S1508" s="9"/>
      <c r="T1508" s="9"/>
      <c r="U1508" s="9"/>
      <c r="V1508" s="9"/>
      <c r="W1508" s="9"/>
      <c r="X1508" s="9"/>
      <c r="Y1508" s="9"/>
      <c r="Z1508" s="9"/>
    </row>
    <row r="1509">
      <c r="A1509" s="10"/>
      <c r="B1509" s="13"/>
      <c r="C1509" s="10"/>
      <c r="D1509" s="10"/>
      <c r="E1509" s="10"/>
      <c r="F1509" s="13"/>
      <c r="G1509" s="13"/>
      <c r="H1509" s="9"/>
      <c r="I1509" s="9"/>
      <c r="J1509" s="9"/>
      <c r="K1509" s="10"/>
      <c r="L1509" s="10"/>
      <c r="M1509" s="10"/>
      <c r="N1509" s="10"/>
      <c r="O1509" s="9"/>
      <c r="P1509" s="9"/>
      <c r="Q1509" s="9"/>
      <c r="R1509" s="9"/>
      <c r="S1509" s="9"/>
      <c r="T1509" s="9"/>
      <c r="U1509" s="9"/>
      <c r="V1509" s="9"/>
      <c r="W1509" s="9"/>
      <c r="X1509" s="9"/>
      <c r="Y1509" s="9"/>
      <c r="Z1509" s="9"/>
    </row>
    <row r="1510">
      <c r="A1510" s="10"/>
      <c r="B1510" s="13"/>
      <c r="C1510" s="10"/>
      <c r="D1510" s="10"/>
      <c r="E1510" s="10"/>
      <c r="F1510" s="13"/>
      <c r="G1510" s="13"/>
      <c r="H1510" s="9"/>
      <c r="I1510" s="9"/>
      <c r="J1510" s="9"/>
      <c r="K1510" s="10"/>
      <c r="L1510" s="10"/>
      <c r="M1510" s="10"/>
      <c r="N1510" s="10"/>
      <c r="O1510" s="9"/>
      <c r="P1510" s="9"/>
      <c r="Q1510" s="9"/>
      <c r="R1510" s="9"/>
      <c r="S1510" s="9"/>
      <c r="T1510" s="9"/>
      <c r="U1510" s="9"/>
      <c r="V1510" s="9"/>
      <c r="W1510" s="9"/>
      <c r="X1510" s="9"/>
      <c r="Y1510" s="9"/>
      <c r="Z1510" s="9"/>
    </row>
    <row r="1511">
      <c r="A1511" s="10"/>
      <c r="B1511" s="13"/>
      <c r="C1511" s="10"/>
      <c r="D1511" s="10"/>
      <c r="E1511" s="10"/>
      <c r="F1511" s="13"/>
      <c r="G1511" s="13"/>
      <c r="H1511" s="9"/>
      <c r="I1511" s="9"/>
      <c r="J1511" s="9"/>
      <c r="K1511" s="10"/>
      <c r="L1511" s="10"/>
      <c r="M1511" s="10"/>
      <c r="N1511" s="10"/>
      <c r="O1511" s="9"/>
      <c r="P1511" s="9"/>
      <c r="Q1511" s="9"/>
      <c r="R1511" s="9"/>
      <c r="S1511" s="9"/>
      <c r="T1511" s="9"/>
      <c r="U1511" s="9"/>
      <c r="V1511" s="9"/>
      <c r="W1511" s="9"/>
      <c r="X1511" s="9"/>
      <c r="Y1511" s="9"/>
      <c r="Z1511" s="9"/>
    </row>
    <row r="1512">
      <c r="A1512" s="10"/>
      <c r="B1512" s="13"/>
      <c r="C1512" s="10"/>
      <c r="D1512" s="10"/>
      <c r="E1512" s="10"/>
      <c r="F1512" s="13"/>
      <c r="G1512" s="13"/>
      <c r="H1512" s="9"/>
      <c r="I1512" s="9"/>
      <c r="J1512" s="9"/>
      <c r="K1512" s="10"/>
      <c r="L1512" s="10"/>
      <c r="M1512" s="10"/>
      <c r="N1512" s="10"/>
      <c r="O1512" s="9"/>
      <c r="P1512" s="9"/>
      <c r="Q1512" s="9"/>
      <c r="R1512" s="9"/>
      <c r="S1512" s="9"/>
      <c r="T1512" s="9"/>
      <c r="U1512" s="9"/>
      <c r="V1512" s="9"/>
      <c r="W1512" s="9"/>
      <c r="X1512" s="9"/>
      <c r="Y1512" s="9"/>
      <c r="Z1512" s="9"/>
    </row>
    <row r="1513">
      <c r="A1513" s="10"/>
      <c r="B1513" s="13"/>
      <c r="C1513" s="10"/>
      <c r="D1513" s="10"/>
      <c r="E1513" s="10"/>
      <c r="F1513" s="13"/>
      <c r="G1513" s="13"/>
      <c r="H1513" s="9"/>
      <c r="I1513" s="9"/>
      <c r="J1513" s="9"/>
      <c r="K1513" s="10"/>
      <c r="L1513" s="10"/>
      <c r="M1513" s="10"/>
      <c r="N1513" s="10"/>
      <c r="O1513" s="9"/>
      <c r="P1513" s="9"/>
      <c r="Q1513" s="9"/>
      <c r="R1513" s="9"/>
      <c r="S1513" s="9"/>
      <c r="T1513" s="9"/>
      <c r="U1513" s="9"/>
      <c r="V1513" s="9"/>
      <c r="W1513" s="9"/>
      <c r="X1513" s="9"/>
      <c r="Y1513" s="9"/>
      <c r="Z1513" s="9"/>
    </row>
    <row r="1514">
      <c r="A1514" s="10"/>
      <c r="B1514" s="13"/>
      <c r="C1514" s="10"/>
      <c r="D1514" s="10"/>
      <c r="E1514" s="10"/>
      <c r="F1514" s="13"/>
      <c r="G1514" s="13"/>
      <c r="H1514" s="9"/>
      <c r="I1514" s="9"/>
      <c r="J1514" s="9"/>
      <c r="K1514" s="10"/>
      <c r="L1514" s="10"/>
      <c r="M1514" s="10"/>
      <c r="N1514" s="10"/>
      <c r="O1514" s="9"/>
      <c r="P1514" s="9"/>
      <c r="Q1514" s="9"/>
      <c r="R1514" s="9"/>
      <c r="S1514" s="9"/>
      <c r="T1514" s="9"/>
      <c r="U1514" s="9"/>
      <c r="V1514" s="9"/>
      <c r="W1514" s="9"/>
      <c r="X1514" s="9"/>
      <c r="Y1514" s="9"/>
      <c r="Z1514" s="9"/>
    </row>
    <row r="1515">
      <c r="A1515" s="10"/>
      <c r="B1515" s="13"/>
      <c r="C1515" s="10"/>
      <c r="D1515" s="10"/>
      <c r="E1515" s="10"/>
      <c r="F1515" s="13"/>
      <c r="G1515" s="13"/>
      <c r="H1515" s="9"/>
      <c r="I1515" s="73"/>
      <c r="J1515" s="73"/>
      <c r="K1515" s="10"/>
      <c r="L1515" s="10"/>
      <c r="M1515" s="10"/>
      <c r="N1515" s="10"/>
      <c r="O1515" s="9"/>
      <c r="P1515" s="9"/>
      <c r="Q1515" s="9"/>
      <c r="R1515" s="9"/>
      <c r="S1515" s="9"/>
      <c r="T1515" s="9"/>
      <c r="U1515" s="9"/>
      <c r="V1515" s="9"/>
      <c r="W1515" s="9"/>
      <c r="X1515" s="9"/>
      <c r="Y1515" s="9"/>
      <c r="Z1515" s="9"/>
    </row>
    <row r="1516">
      <c r="A1516" s="13"/>
      <c r="B1516" s="13"/>
      <c r="C1516" s="9"/>
      <c r="D1516" s="9"/>
      <c r="E1516" s="9"/>
      <c r="F1516" s="32"/>
      <c r="G1516" s="13"/>
      <c r="H1516" s="9"/>
      <c r="I1516" s="75"/>
      <c r="J1516" s="75"/>
      <c r="K1516" s="9"/>
      <c r="L1516" s="17"/>
      <c r="M1516" s="19"/>
      <c r="N1516" s="9"/>
      <c r="O1516" s="9"/>
      <c r="P1516" s="9"/>
      <c r="Q1516" s="9"/>
      <c r="R1516" s="9"/>
      <c r="S1516" s="9"/>
      <c r="T1516" s="9"/>
      <c r="U1516" s="9"/>
      <c r="V1516" s="9"/>
      <c r="W1516" s="9"/>
      <c r="X1516" s="9"/>
      <c r="Y1516" s="9"/>
      <c r="Z1516" s="9"/>
    </row>
    <row r="1517">
      <c r="A1517" s="13"/>
      <c r="B1517" s="13"/>
      <c r="C1517" s="9"/>
      <c r="D1517" s="9"/>
      <c r="E1517" s="9"/>
      <c r="F1517" s="32"/>
      <c r="G1517" s="13"/>
      <c r="H1517" s="9"/>
      <c r="I1517" s="75"/>
      <c r="J1517" s="75"/>
      <c r="K1517" s="9"/>
      <c r="L1517" s="17"/>
      <c r="M1517" s="19"/>
      <c r="N1517" s="9"/>
      <c r="O1517" s="9"/>
      <c r="P1517" s="9"/>
      <c r="Q1517" s="9"/>
      <c r="R1517" s="9"/>
      <c r="S1517" s="9"/>
      <c r="T1517" s="9"/>
      <c r="U1517" s="9"/>
      <c r="V1517" s="9"/>
      <c r="W1517" s="9"/>
      <c r="X1517" s="9"/>
      <c r="Y1517" s="9"/>
      <c r="Z1517" s="9"/>
    </row>
    <row r="1518">
      <c r="A1518" s="13"/>
      <c r="B1518" s="13"/>
      <c r="C1518" s="9"/>
      <c r="D1518" s="9"/>
      <c r="E1518" s="9"/>
      <c r="F1518" s="32"/>
      <c r="G1518" s="13"/>
      <c r="H1518" s="9"/>
      <c r="I1518" s="75"/>
      <c r="J1518" s="75"/>
      <c r="K1518" s="9"/>
      <c r="L1518" s="17"/>
      <c r="M1518" s="19"/>
      <c r="N1518" s="9"/>
      <c r="O1518" s="9"/>
      <c r="P1518" s="9"/>
      <c r="Q1518" s="9"/>
      <c r="R1518" s="9"/>
      <c r="S1518" s="9"/>
      <c r="T1518" s="9"/>
      <c r="U1518" s="9"/>
      <c r="V1518" s="9"/>
      <c r="W1518" s="9"/>
      <c r="X1518" s="9"/>
      <c r="Y1518" s="9"/>
      <c r="Z1518" s="9"/>
    </row>
    <row r="1519">
      <c r="A1519" s="13"/>
      <c r="B1519" s="13"/>
      <c r="C1519" s="9"/>
      <c r="D1519" s="9"/>
      <c r="E1519" s="9"/>
      <c r="F1519" s="32"/>
      <c r="G1519" s="13"/>
      <c r="H1519" s="9"/>
      <c r="I1519" s="75"/>
      <c r="J1519" s="75"/>
      <c r="K1519" s="9"/>
      <c r="L1519" s="17"/>
      <c r="M1519" s="19"/>
      <c r="N1519" s="9"/>
      <c r="O1519" s="9"/>
      <c r="P1519" s="9"/>
      <c r="Q1519" s="9"/>
      <c r="R1519" s="9"/>
      <c r="S1519" s="9"/>
      <c r="T1519" s="9"/>
      <c r="U1519" s="9"/>
      <c r="V1519" s="9"/>
      <c r="W1519" s="9"/>
      <c r="X1519" s="9"/>
      <c r="Y1519" s="9"/>
      <c r="Z1519" s="9"/>
    </row>
    <row r="1520">
      <c r="A1520" s="13"/>
      <c r="B1520" s="13"/>
      <c r="C1520" s="9"/>
      <c r="D1520" s="9"/>
      <c r="E1520" s="9"/>
      <c r="F1520" s="32"/>
      <c r="G1520" s="13"/>
      <c r="H1520" s="9"/>
      <c r="I1520" s="75"/>
      <c r="J1520" s="75"/>
      <c r="K1520" s="9"/>
      <c r="L1520" s="17"/>
      <c r="M1520" s="19"/>
      <c r="N1520" s="9"/>
      <c r="O1520" s="9"/>
      <c r="P1520" s="9"/>
      <c r="Q1520" s="9"/>
      <c r="R1520" s="9"/>
      <c r="S1520" s="9"/>
      <c r="T1520" s="9"/>
      <c r="U1520" s="9"/>
      <c r="V1520" s="9"/>
      <c r="W1520" s="9"/>
      <c r="X1520" s="9"/>
      <c r="Y1520" s="9"/>
      <c r="Z1520" s="9"/>
    </row>
    <row r="1521">
      <c r="A1521" s="13"/>
      <c r="B1521" s="13"/>
      <c r="C1521" s="9"/>
      <c r="D1521" s="9"/>
      <c r="E1521" s="9"/>
      <c r="F1521" s="32"/>
      <c r="G1521" s="13"/>
      <c r="H1521" s="9"/>
      <c r="I1521" s="75"/>
      <c r="J1521" s="75"/>
      <c r="K1521" s="9"/>
      <c r="L1521" s="17"/>
      <c r="M1521" s="19"/>
      <c r="N1521" s="9"/>
      <c r="O1521" s="9"/>
      <c r="P1521" s="9"/>
      <c r="Q1521" s="9"/>
      <c r="R1521" s="9"/>
      <c r="S1521" s="9"/>
      <c r="T1521" s="9"/>
      <c r="U1521" s="9"/>
      <c r="V1521" s="9"/>
      <c r="W1521" s="9"/>
      <c r="X1521" s="9"/>
      <c r="Y1521" s="9"/>
      <c r="Z1521" s="9"/>
    </row>
    <row r="1522">
      <c r="A1522" s="13"/>
      <c r="B1522" s="13"/>
      <c r="C1522" s="9"/>
      <c r="D1522" s="9"/>
      <c r="E1522" s="9"/>
      <c r="F1522" s="32"/>
      <c r="G1522" s="13"/>
      <c r="H1522" s="9"/>
      <c r="I1522" s="75"/>
      <c r="J1522" s="75"/>
      <c r="K1522" s="9"/>
      <c r="L1522" s="17"/>
      <c r="M1522" s="19"/>
      <c r="N1522" s="9"/>
      <c r="O1522" s="9"/>
      <c r="P1522" s="9"/>
      <c r="Q1522" s="9"/>
      <c r="R1522" s="9"/>
      <c r="S1522" s="9"/>
      <c r="T1522" s="9"/>
      <c r="U1522" s="9"/>
      <c r="V1522" s="9"/>
      <c r="W1522" s="9"/>
      <c r="X1522" s="9"/>
      <c r="Y1522" s="9"/>
      <c r="Z1522" s="9"/>
    </row>
    <row r="1523">
      <c r="A1523" s="13"/>
      <c r="B1523" s="13"/>
      <c r="C1523" s="9"/>
      <c r="D1523" s="9"/>
      <c r="E1523" s="9"/>
      <c r="F1523" s="32"/>
      <c r="G1523" s="13"/>
      <c r="H1523" s="9"/>
      <c r="I1523" s="75"/>
      <c r="J1523" s="75"/>
      <c r="K1523" s="9"/>
      <c r="L1523" s="17"/>
      <c r="M1523" s="19"/>
      <c r="N1523" s="9"/>
      <c r="O1523" s="9"/>
      <c r="P1523" s="9"/>
      <c r="Q1523" s="9"/>
      <c r="R1523" s="9"/>
      <c r="S1523" s="9"/>
      <c r="T1523" s="9"/>
      <c r="U1523" s="9"/>
      <c r="V1523" s="9"/>
      <c r="W1523" s="9"/>
      <c r="X1523" s="9"/>
      <c r="Y1523" s="9"/>
      <c r="Z1523" s="9"/>
    </row>
    <row r="1524">
      <c r="A1524" s="13"/>
      <c r="B1524" s="13"/>
      <c r="C1524" s="9"/>
      <c r="D1524" s="9"/>
      <c r="E1524" s="9"/>
      <c r="F1524" s="32"/>
      <c r="G1524" s="13"/>
      <c r="H1524" s="9"/>
      <c r="I1524" s="75"/>
      <c r="J1524" s="75"/>
      <c r="K1524" s="9"/>
      <c r="L1524" s="17"/>
      <c r="M1524" s="19"/>
      <c r="N1524" s="9"/>
      <c r="O1524" s="9"/>
      <c r="P1524" s="9"/>
      <c r="Q1524" s="9"/>
      <c r="R1524" s="9"/>
      <c r="S1524" s="9"/>
      <c r="T1524" s="9"/>
      <c r="U1524" s="9"/>
      <c r="V1524" s="9"/>
      <c r="W1524" s="9"/>
      <c r="X1524" s="9"/>
      <c r="Y1524" s="9"/>
      <c r="Z1524" s="9"/>
    </row>
    <row r="1525">
      <c r="A1525" s="13"/>
      <c r="B1525" s="13"/>
      <c r="C1525" s="9"/>
      <c r="D1525" s="9"/>
      <c r="E1525" s="13"/>
      <c r="F1525" s="32"/>
      <c r="G1525" s="13"/>
      <c r="H1525" s="9"/>
      <c r="I1525" s="75"/>
      <c r="J1525" s="75"/>
      <c r="K1525" s="9"/>
      <c r="L1525" s="17"/>
      <c r="M1525" s="19"/>
      <c r="N1525" s="9"/>
      <c r="O1525" s="9"/>
      <c r="P1525" s="9"/>
      <c r="Q1525" s="9"/>
      <c r="R1525" s="9"/>
      <c r="S1525" s="9"/>
      <c r="T1525" s="9"/>
      <c r="U1525" s="9"/>
      <c r="V1525" s="9"/>
      <c r="W1525" s="9"/>
      <c r="X1525" s="9"/>
      <c r="Y1525" s="9"/>
      <c r="Z1525" s="9"/>
    </row>
    <row r="1526">
      <c r="A1526" s="13"/>
      <c r="B1526" s="13"/>
      <c r="C1526" s="9"/>
      <c r="D1526" s="9"/>
      <c r="E1526" s="9"/>
      <c r="F1526" s="32"/>
      <c r="G1526" s="13"/>
      <c r="H1526" s="9"/>
      <c r="I1526" s="75"/>
      <c r="J1526" s="75"/>
      <c r="K1526" s="9"/>
      <c r="L1526" s="17"/>
      <c r="M1526" s="19"/>
      <c r="N1526" s="9"/>
      <c r="O1526" s="9"/>
      <c r="P1526" s="9"/>
      <c r="Q1526" s="9"/>
      <c r="R1526" s="9"/>
      <c r="S1526" s="9"/>
      <c r="T1526" s="9"/>
      <c r="U1526" s="9"/>
      <c r="V1526" s="9"/>
      <c r="W1526" s="9"/>
      <c r="X1526" s="9"/>
      <c r="Y1526" s="9"/>
      <c r="Z1526" s="9"/>
    </row>
    <row r="1527">
      <c r="A1527" s="13"/>
      <c r="B1527" s="13"/>
      <c r="C1527" s="9"/>
      <c r="D1527" s="9"/>
      <c r="E1527" s="9"/>
      <c r="F1527" s="32"/>
      <c r="G1527" s="13"/>
      <c r="H1527" s="9"/>
      <c r="I1527" s="75"/>
      <c r="J1527" s="75"/>
      <c r="K1527" s="9"/>
      <c r="L1527" s="17"/>
      <c r="M1527" s="19"/>
      <c r="N1527" s="9"/>
      <c r="O1527" s="9"/>
      <c r="P1527" s="9"/>
      <c r="Q1527" s="9"/>
      <c r="R1527" s="9"/>
      <c r="S1527" s="9"/>
      <c r="T1527" s="9"/>
      <c r="U1527" s="9"/>
      <c r="V1527" s="9"/>
      <c r="W1527" s="9"/>
      <c r="X1527" s="9"/>
      <c r="Y1527" s="9"/>
      <c r="Z1527" s="9"/>
    </row>
    <row r="1528">
      <c r="A1528" s="13"/>
      <c r="B1528" s="13"/>
      <c r="C1528" s="9"/>
      <c r="D1528" s="9"/>
      <c r="E1528" s="13"/>
      <c r="F1528" s="32"/>
      <c r="G1528" s="13"/>
      <c r="H1528" s="9"/>
      <c r="I1528" s="75"/>
      <c r="J1528" s="75"/>
      <c r="K1528" s="9"/>
      <c r="L1528" s="17"/>
      <c r="M1528" s="19"/>
      <c r="N1528" s="9"/>
      <c r="O1528" s="9"/>
      <c r="P1528" s="9"/>
      <c r="Q1528" s="9"/>
      <c r="R1528" s="9"/>
      <c r="S1528" s="9"/>
      <c r="T1528" s="9"/>
      <c r="U1528" s="9"/>
      <c r="V1528" s="9"/>
      <c r="W1528" s="9"/>
      <c r="X1528" s="9"/>
      <c r="Y1528" s="9"/>
      <c r="Z1528" s="9"/>
    </row>
    <row r="1529">
      <c r="A1529" s="13"/>
      <c r="B1529" s="13"/>
      <c r="C1529" s="9"/>
      <c r="D1529" s="9"/>
      <c r="E1529" s="9"/>
      <c r="F1529" s="32"/>
      <c r="G1529" s="13"/>
      <c r="H1529" s="9"/>
      <c r="I1529" s="75"/>
      <c r="J1529" s="75"/>
      <c r="K1529" s="9"/>
      <c r="L1529" s="17"/>
      <c r="M1529" s="19"/>
      <c r="N1529" s="9"/>
      <c r="O1529" s="9"/>
      <c r="P1529" s="9"/>
      <c r="Q1529" s="9"/>
      <c r="R1529" s="9"/>
      <c r="S1529" s="9"/>
      <c r="T1529" s="9"/>
      <c r="U1529" s="9"/>
      <c r="V1529" s="9"/>
      <c r="W1529" s="9"/>
      <c r="X1529" s="9"/>
      <c r="Y1529" s="9"/>
      <c r="Z1529" s="9"/>
    </row>
    <row r="1530">
      <c r="A1530" s="13"/>
      <c r="B1530" s="13"/>
      <c r="C1530" s="9"/>
      <c r="D1530" s="9"/>
      <c r="F1530" s="32"/>
      <c r="G1530" s="13"/>
      <c r="H1530" s="9"/>
      <c r="I1530" s="75"/>
      <c r="J1530" s="75"/>
      <c r="K1530" s="9"/>
      <c r="L1530" s="17"/>
      <c r="M1530" s="19"/>
      <c r="N1530" s="9"/>
      <c r="O1530" s="9"/>
      <c r="P1530" s="9"/>
      <c r="Q1530" s="9"/>
      <c r="R1530" s="9"/>
      <c r="S1530" s="9"/>
      <c r="T1530" s="9"/>
      <c r="U1530" s="9"/>
      <c r="V1530" s="9"/>
      <c r="W1530" s="9"/>
      <c r="X1530" s="9"/>
      <c r="Y1530" s="9"/>
      <c r="Z1530" s="9"/>
    </row>
    <row r="1531">
      <c r="A1531" s="13"/>
      <c r="B1531" s="13"/>
      <c r="C1531" s="9"/>
      <c r="D1531" s="9"/>
      <c r="E1531" s="9"/>
      <c r="F1531" s="32"/>
      <c r="G1531" s="13"/>
      <c r="H1531" s="9"/>
      <c r="I1531" s="75"/>
      <c r="J1531" s="75"/>
      <c r="K1531" s="9"/>
      <c r="L1531" s="17"/>
      <c r="M1531" s="19"/>
      <c r="N1531" s="9"/>
      <c r="O1531" s="9"/>
      <c r="P1531" s="9"/>
      <c r="Q1531" s="9"/>
      <c r="R1531" s="9"/>
      <c r="S1531" s="9"/>
      <c r="T1531" s="9"/>
      <c r="U1531" s="9"/>
      <c r="V1531" s="9"/>
      <c r="W1531" s="9"/>
      <c r="X1531" s="9"/>
      <c r="Y1531" s="9"/>
      <c r="Z1531" s="9"/>
    </row>
    <row r="1532">
      <c r="A1532" s="13"/>
      <c r="B1532" s="13"/>
      <c r="C1532" s="9"/>
      <c r="D1532" s="9"/>
      <c r="E1532" s="9"/>
      <c r="F1532" s="32"/>
      <c r="G1532" s="13"/>
      <c r="H1532" s="9"/>
      <c r="I1532" s="75"/>
      <c r="J1532" s="75"/>
      <c r="K1532" s="9"/>
      <c r="L1532" s="17"/>
      <c r="M1532" s="19"/>
      <c r="N1532" s="9"/>
      <c r="O1532" s="9"/>
      <c r="P1532" s="9"/>
      <c r="Q1532" s="9"/>
      <c r="R1532" s="9"/>
      <c r="S1532" s="9"/>
      <c r="T1532" s="9"/>
      <c r="U1532" s="9"/>
      <c r="V1532" s="9"/>
      <c r="W1532" s="9"/>
      <c r="X1532" s="9"/>
      <c r="Y1532" s="9"/>
      <c r="Z1532" s="9"/>
    </row>
    <row r="1533">
      <c r="A1533" s="13"/>
      <c r="B1533" s="13"/>
      <c r="C1533" s="9"/>
      <c r="D1533" s="9"/>
      <c r="E1533" s="9"/>
      <c r="F1533" s="32"/>
      <c r="G1533" s="13"/>
      <c r="H1533" s="9"/>
      <c r="I1533" s="85"/>
      <c r="J1533" s="85"/>
      <c r="K1533" s="9"/>
      <c r="L1533" s="17"/>
      <c r="M1533" s="19"/>
      <c r="N1533" s="9"/>
      <c r="O1533" s="9"/>
      <c r="P1533" s="9"/>
      <c r="Q1533" s="9"/>
      <c r="R1533" s="9"/>
      <c r="S1533" s="9"/>
      <c r="T1533" s="9"/>
      <c r="U1533" s="9"/>
      <c r="V1533" s="9"/>
      <c r="W1533" s="9"/>
      <c r="X1533" s="9"/>
      <c r="Y1533" s="9"/>
      <c r="Z1533" s="9"/>
    </row>
    <row r="1534">
      <c r="A1534" s="13"/>
      <c r="B1534" s="13"/>
      <c r="C1534" s="9"/>
      <c r="D1534" s="9"/>
      <c r="E1534" s="9"/>
      <c r="F1534" s="32"/>
      <c r="G1534" s="13"/>
      <c r="H1534" s="9"/>
      <c r="I1534" s="85"/>
      <c r="J1534" s="85"/>
      <c r="K1534" s="9"/>
      <c r="L1534" s="17"/>
      <c r="M1534" s="19"/>
      <c r="N1534" s="9"/>
      <c r="O1534" s="9"/>
      <c r="P1534" s="9"/>
      <c r="Q1534" s="9"/>
      <c r="R1534" s="9"/>
      <c r="S1534" s="9"/>
      <c r="T1534" s="9"/>
      <c r="U1534" s="9"/>
      <c r="V1534" s="9"/>
      <c r="W1534" s="9"/>
      <c r="X1534" s="9"/>
      <c r="Y1534" s="9"/>
      <c r="Z1534" s="9"/>
    </row>
    <row r="1535">
      <c r="A1535" s="13"/>
      <c r="B1535" s="13"/>
      <c r="C1535" s="9"/>
      <c r="D1535" s="9"/>
      <c r="E1535" s="9"/>
      <c r="F1535" s="32"/>
      <c r="G1535" s="13"/>
      <c r="H1535" s="9"/>
      <c r="I1535" s="85"/>
      <c r="J1535" s="85"/>
      <c r="K1535" s="9"/>
      <c r="L1535" s="17"/>
      <c r="M1535" s="19"/>
      <c r="N1535" s="9"/>
      <c r="O1535" s="9"/>
      <c r="P1535" s="9"/>
      <c r="Q1535" s="9"/>
      <c r="R1535" s="9"/>
      <c r="S1535" s="9"/>
      <c r="T1535" s="9"/>
      <c r="U1535" s="9"/>
      <c r="V1535" s="9"/>
      <c r="W1535" s="9"/>
      <c r="X1535" s="9"/>
      <c r="Y1535" s="9"/>
      <c r="Z1535" s="9"/>
    </row>
    <row r="1536">
      <c r="A1536" s="13"/>
      <c r="B1536" s="13"/>
      <c r="C1536" s="9"/>
      <c r="D1536" s="9"/>
      <c r="E1536" s="9"/>
      <c r="F1536" s="32"/>
      <c r="G1536" s="13"/>
      <c r="H1536" s="9"/>
      <c r="I1536" s="75"/>
      <c r="J1536" s="75"/>
      <c r="K1536" s="9"/>
      <c r="L1536" s="17"/>
      <c r="M1536" s="19"/>
      <c r="N1536" s="9"/>
      <c r="O1536" s="9"/>
      <c r="P1536" s="9"/>
      <c r="Q1536" s="9"/>
      <c r="R1536" s="9"/>
      <c r="S1536" s="9"/>
      <c r="T1536" s="9"/>
      <c r="U1536" s="9"/>
      <c r="V1536" s="9"/>
      <c r="W1536" s="9"/>
      <c r="X1536" s="9"/>
      <c r="Y1536" s="9"/>
      <c r="Z1536" s="9"/>
    </row>
    <row r="1537">
      <c r="A1537" s="13"/>
      <c r="B1537" s="13"/>
      <c r="C1537" s="9"/>
      <c r="D1537" s="9"/>
      <c r="E1537" s="9"/>
      <c r="F1537" s="32"/>
      <c r="G1537" s="13"/>
      <c r="H1537" s="9"/>
      <c r="I1537" s="75"/>
      <c r="J1537" s="75"/>
      <c r="K1537" s="9"/>
      <c r="L1537" s="17"/>
      <c r="M1537" s="19"/>
      <c r="N1537" s="9"/>
      <c r="O1537" s="9"/>
      <c r="P1537" s="9"/>
      <c r="Q1537" s="9"/>
      <c r="R1537" s="9"/>
      <c r="S1537" s="9"/>
      <c r="T1537" s="9"/>
      <c r="U1537" s="9"/>
      <c r="V1537" s="9"/>
      <c r="W1537" s="9"/>
      <c r="X1537" s="9"/>
      <c r="Y1537" s="9"/>
      <c r="Z1537" s="9"/>
    </row>
    <row r="1538">
      <c r="A1538" s="13"/>
      <c r="B1538" s="13"/>
      <c r="C1538" s="9"/>
      <c r="D1538" s="9"/>
      <c r="E1538" s="9"/>
      <c r="F1538" s="32"/>
      <c r="G1538" s="13"/>
      <c r="H1538" s="9"/>
      <c r="I1538" s="75"/>
      <c r="J1538" s="75"/>
      <c r="K1538" s="9"/>
      <c r="L1538" s="17"/>
      <c r="M1538" s="19"/>
      <c r="N1538" s="9"/>
      <c r="O1538" s="9"/>
      <c r="P1538" s="9"/>
      <c r="Q1538" s="9"/>
      <c r="R1538" s="9"/>
      <c r="S1538" s="9"/>
      <c r="T1538" s="9"/>
      <c r="U1538" s="9"/>
      <c r="V1538" s="9"/>
      <c r="W1538" s="9"/>
      <c r="X1538" s="9"/>
      <c r="Y1538" s="9"/>
      <c r="Z1538" s="9"/>
    </row>
    <row r="1539">
      <c r="A1539" s="13"/>
      <c r="B1539" s="13"/>
      <c r="C1539" s="9"/>
      <c r="D1539" s="9"/>
      <c r="E1539" s="9"/>
      <c r="F1539" s="32"/>
      <c r="G1539" s="13"/>
      <c r="H1539" s="9"/>
      <c r="I1539" s="75"/>
      <c r="J1539" s="75"/>
      <c r="K1539" s="9"/>
      <c r="L1539" s="17"/>
      <c r="M1539" s="19"/>
      <c r="N1539" s="9"/>
      <c r="O1539" s="9"/>
      <c r="P1539" s="9"/>
      <c r="Q1539" s="9"/>
      <c r="R1539" s="9"/>
      <c r="S1539" s="9"/>
      <c r="T1539" s="9"/>
      <c r="U1539" s="9"/>
      <c r="V1539" s="9"/>
      <c r="W1539" s="9"/>
      <c r="X1539" s="9"/>
      <c r="Y1539" s="9"/>
      <c r="Z1539" s="9"/>
    </row>
    <row r="1540">
      <c r="A1540" s="13"/>
      <c r="B1540" s="13"/>
      <c r="C1540" s="9"/>
      <c r="D1540" s="9"/>
      <c r="E1540" s="9"/>
      <c r="F1540" s="32"/>
      <c r="G1540" s="13"/>
      <c r="H1540" s="9"/>
      <c r="I1540" s="75"/>
      <c r="J1540" s="75"/>
      <c r="K1540" s="19"/>
      <c r="L1540" s="17"/>
      <c r="M1540" s="19"/>
      <c r="N1540" s="9"/>
      <c r="O1540" s="9"/>
      <c r="P1540" s="9"/>
      <c r="Q1540" s="9"/>
      <c r="R1540" s="9"/>
      <c r="S1540" s="9"/>
      <c r="T1540" s="9"/>
      <c r="U1540" s="9"/>
      <c r="V1540" s="9"/>
      <c r="W1540" s="9"/>
      <c r="X1540" s="9"/>
      <c r="Y1540" s="9"/>
      <c r="Z1540" s="9"/>
    </row>
    <row r="1541">
      <c r="A1541" s="13"/>
      <c r="B1541" s="13"/>
      <c r="C1541" s="9"/>
      <c r="D1541" s="9"/>
      <c r="E1541" s="9"/>
      <c r="F1541" s="32"/>
      <c r="G1541" s="13"/>
      <c r="H1541" s="9"/>
      <c r="I1541" s="75"/>
      <c r="J1541" s="75"/>
      <c r="K1541" s="19"/>
      <c r="L1541" s="17"/>
      <c r="M1541" s="19"/>
      <c r="N1541" s="9"/>
      <c r="O1541" s="9"/>
      <c r="P1541" s="9"/>
      <c r="Q1541" s="9"/>
      <c r="R1541" s="9"/>
      <c r="S1541" s="9"/>
      <c r="T1541" s="9"/>
      <c r="U1541" s="9"/>
      <c r="V1541" s="9"/>
      <c r="W1541" s="9"/>
      <c r="X1541" s="9"/>
      <c r="Y1541" s="9"/>
      <c r="Z1541" s="9"/>
    </row>
    <row r="1542">
      <c r="A1542" s="13"/>
      <c r="B1542" s="13"/>
      <c r="C1542" s="9"/>
      <c r="D1542" s="9"/>
      <c r="E1542" s="9"/>
      <c r="F1542" s="32"/>
      <c r="G1542" s="13"/>
      <c r="H1542" s="9"/>
      <c r="I1542" s="73"/>
      <c r="J1542" s="73"/>
      <c r="K1542" s="9"/>
      <c r="L1542" s="17"/>
      <c r="M1542" s="19"/>
      <c r="N1542" s="9"/>
      <c r="O1542" s="9"/>
      <c r="P1542" s="9"/>
      <c r="Q1542" s="9"/>
      <c r="R1542" s="9"/>
      <c r="S1542" s="9"/>
      <c r="T1542" s="9"/>
      <c r="U1542" s="9"/>
      <c r="V1542" s="9"/>
      <c r="W1542" s="9"/>
      <c r="X1542" s="9"/>
      <c r="Y1542" s="9"/>
      <c r="Z1542" s="9"/>
    </row>
    <row r="1543">
      <c r="A1543" s="13"/>
      <c r="B1543" s="13"/>
      <c r="C1543" s="9"/>
      <c r="D1543" s="9"/>
      <c r="E1543" s="9"/>
      <c r="F1543" s="32"/>
      <c r="G1543" s="13"/>
      <c r="H1543" s="9"/>
      <c r="I1543" s="75"/>
      <c r="J1543" s="75"/>
      <c r="K1543" s="19"/>
      <c r="L1543" s="17"/>
      <c r="M1543" s="19"/>
      <c r="N1543" s="9"/>
      <c r="O1543" s="9"/>
      <c r="P1543" s="9"/>
      <c r="Q1543" s="9"/>
      <c r="R1543" s="9"/>
      <c r="S1543" s="9"/>
      <c r="T1543" s="9"/>
      <c r="U1543" s="9"/>
      <c r="V1543" s="9"/>
      <c r="W1543" s="9"/>
      <c r="X1543" s="9"/>
      <c r="Y1543" s="9"/>
      <c r="Z1543" s="9"/>
    </row>
    <row r="1544">
      <c r="A1544" s="13"/>
      <c r="B1544" s="13"/>
      <c r="C1544" s="9"/>
      <c r="D1544" s="9"/>
      <c r="E1544" s="9"/>
      <c r="F1544" s="32"/>
      <c r="G1544" s="13"/>
      <c r="H1544" s="9"/>
      <c r="I1544" s="75"/>
      <c r="J1544" s="75"/>
      <c r="K1544" s="19"/>
      <c r="L1544" s="17"/>
      <c r="M1544" s="19"/>
      <c r="N1544" s="9"/>
      <c r="O1544" s="9"/>
      <c r="P1544" s="9"/>
      <c r="Q1544" s="9"/>
      <c r="R1544" s="9"/>
      <c r="S1544" s="9"/>
      <c r="T1544" s="9"/>
      <c r="U1544" s="9"/>
      <c r="V1544" s="9"/>
      <c r="W1544" s="9"/>
      <c r="X1544" s="9"/>
      <c r="Y1544" s="9"/>
      <c r="Z1544" s="9"/>
    </row>
    <row r="1545">
      <c r="A1545" s="13"/>
      <c r="B1545" s="13"/>
      <c r="C1545" s="9"/>
      <c r="D1545" s="9"/>
      <c r="E1545" s="9"/>
      <c r="F1545" s="32"/>
      <c r="G1545" s="13"/>
      <c r="H1545" s="9"/>
      <c r="I1545" s="75"/>
      <c r="J1545" s="75"/>
      <c r="K1545" s="19"/>
      <c r="L1545" s="17"/>
      <c r="M1545" s="19"/>
      <c r="N1545" s="9"/>
      <c r="O1545" s="9"/>
      <c r="P1545" s="9"/>
      <c r="Q1545" s="9"/>
      <c r="R1545" s="9"/>
      <c r="S1545" s="9"/>
      <c r="T1545" s="9"/>
      <c r="U1545" s="9"/>
      <c r="V1545" s="9"/>
      <c r="W1545" s="9"/>
      <c r="X1545" s="9"/>
      <c r="Y1545" s="9"/>
      <c r="Z1545" s="9"/>
    </row>
    <row r="1546">
      <c r="A1546" s="13"/>
      <c r="B1546" s="13"/>
      <c r="C1546" s="9"/>
      <c r="D1546" s="9"/>
      <c r="E1546" s="9"/>
      <c r="F1546" s="32"/>
      <c r="G1546" s="13"/>
      <c r="H1546" s="9"/>
      <c r="I1546" s="75"/>
      <c r="J1546" s="75"/>
      <c r="K1546" s="19"/>
      <c r="L1546" s="17"/>
      <c r="M1546" s="19"/>
      <c r="N1546" s="9"/>
      <c r="O1546" s="9"/>
      <c r="P1546" s="9"/>
      <c r="Q1546" s="9"/>
      <c r="R1546" s="9"/>
      <c r="S1546" s="9"/>
      <c r="T1546" s="9"/>
      <c r="U1546" s="9"/>
      <c r="V1546" s="9"/>
      <c r="W1546" s="9"/>
      <c r="X1546" s="9"/>
      <c r="Y1546" s="9"/>
      <c r="Z1546" s="9"/>
    </row>
    <row r="1547">
      <c r="A1547" s="13"/>
      <c r="B1547" s="13"/>
      <c r="C1547" s="9"/>
      <c r="D1547" s="9"/>
      <c r="E1547" s="9"/>
      <c r="F1547" s="32"/>
      <c r="G1547" s="13"/>
      <c r="H1547" s="9"/>
      <c r="I1547" s="75"/>
      <c r="J1547" s="75"/>
      <c r="K1547" s="19"/>
      <c r="L1547" s="17"/>
      <c r="M1547" s="19"/>
      <c r="N1547" s="9"/>
      <c r="O1547" s="9"/>
      <c r="P1547" s="9"/>
      <c r="Q1547" s="9"/>
      <c r="R1547" s="9"/>
      <c r="S1547" s="9"/>
      <c r="T1547" s="9"/>
      <c r="U1547" s="9"/>
      <c r="V1547" s="9"/>
      <c r="W1547" s="9"/>
      <c r="X1547" s="9"/>
      <c r="Y1547" s="9"/>
      <c r="Z1547" s="9"/>
    </row>
    <row r="1548">
      <c r="A1548" s="13"/>
      <c r="B1548" s="13"/>
      <c r="C1548" s="9"/>
      <c r="D1548" s="9"/>
      <c r="E1548" s="9"/>
      <c r="F1548" s="32"/>
      <c r="G1548" s="13"/>
      <c r="H1548" s="9"/>
      <c r="I1548" s="75"/>
      <c r="J1548" s="75"/>
      <c r="K1548" s="19"/>
      <c r="L1548" s="17"/>
      <c r="M1548" s="19"/>
      <c r="N1548" s="9"/>
      <c r="O1548" s="9"/>
      <c r="P1548" s="9"/>
      <c r="Q1548" s="9"/>
      <c r="R1548" s="9"/>
      <c r="S1548" s="9"/>
      <c r="T1548" s="9"/>
      <c r="U1548" s="9"/>
      <c r="V1548" s="9"/>
      <c r="W1548" s="9"/>
      <c r="X1548" s="9"/>
      <c r="Y1548" s="9"/>
      <c r="Z1548" s="9"/>
    </row>
    <row r="1549">
      <c r="A1549" s="13"/>
      <c r="B1549" s="13"/>
      <c r="C1549" s="9"/>
      <c r="D1549" s="9"/>
      <c r="E1549" s="9"/>
      <c r="F1549" s="32"/>
      <c r="G1549" s="13"/>
      <c r="H1549" s="9"/>
      <c r="I1549" s="75"/>
      <c r="J1549" s="75"/>
      <c r="K1549" s="19"/>
      <c r="L1549" s="17"/>
      <c r="M1549" s="19"/>
      <c r="N1549" s="9"/>
      <c r="O1549" s="9"/>
      <c r="P1549" s="9"/>
      <c r="Q1549" s="9"/>
      <c r="R1549" s="9"/>
      <c r="S1549" s="9"/>
      <c r="T1549" s="9"/>
      <c r="U1549" s="9"/>
      <c r="V1549" s="9"/>
      <c r="W1549" s="9"/>
      <c r="X1549" s="9"/>
      <c r="Y1549" s="9"/>
      <c r="Z1549" s="9"/>
    </row>
    <row r="1550">
      <c r="A1550" s="13"/>
      <c r="B1550" s="13"/>
      <c r="C1550" s="9"/>
      <c r="D1550" s="9"/>
      <c r="E1550" s="9"/>
      <c r="F1550" s="32"/>
      <c r="G1550" s="13"/>
      <c r="H1550" s="9"/>
      <c r="I1550" s="103"/>
      <c r="J1550" s="103"/>
      <c r="K1550" s="9"/>
      <c r="L1550" s="17"/>
      <c r="M1550" s="19"/>
      <c r="N1550" s="9"/>
      <c r="O1550" s="9"/>
      <c r="P1550" s="9"/>
      <c r="Q1550" s="9"/>
      <c r="R1550" s="9"/>
      <c r="S1550" s="9"/>
      <c r="T1550" s="9"/>
      <c r="U1550" s="9"/>
      <c r="V1550" s="9"/>
      <c r="W1550" s="9"/>
      <c r="X1550" s="9"/>
      <c r="Y1550" s="9"/>
      <c r="Z1550" s="9"/>
    </row>
    <row r="1551">
      <c r="A1551" s="13"/>
      <c r="B1551" s="13"/>
      <c r="C1551" s="9"/>
      <c r="D1551" s="9"/>
      <c r="E1551" s="9"/>
      <c r="F1551" s="32"/>
      <c r="G1551" s="13"/>
      <c r="H1551" s="9"/>
      <c r="I1551" s="103"/>
      <c r="J1551" s="103"/>
      <c r="K1551" s="9"/>
      <c r="L1551" s="17"/>
      <c r="M1551" s="19"/>
      <c r="N1551" s="9"/>
      <c r="O1551" s="9"/>
      <c r="P1551" s="9"/>
      <c r="Q1551" s="9"/>
      <c r="R1551" s="9"/>
      <c r="S1551" s="9"/>
      <c r="T1551" s="9"/>
      <c r="U1551" s="9"/>
      <c r="V1551" s="9"/>
      <c r="W1551" s="9"/>
      <c r="X1551" s="9"/>
      <c r="Y1551" s="9"/>
      <c r="Z1551" s="9"/>
    </row>
    <row r="1552">
      <c r="A1552" s="13"/>
      <c r="B1552" s="13"/>
      <c r="C1552" s="9"/>
      <c r="D1552" s="9"/>
      <c r="E1552" s="9"/>
      <c r="F1552" s="32"/>
      <c r="G1552" s="13"/>
      <c r="H1552" s="9"/>
      <c r="I1552" s="103"/>
      <c r="J1552" s="103"/>
      <c r="K1552" s="9"/>
      <c r="L1552" s="17"/>
      <c r="M1552" s="19"/>
      <c r="N1552" s="9"/>
      <c r="O1552" s="9"/>
      <c r="P1552" s="9"/>
      <c r="Q1552" s="9"/>
      <c r="R1552" s="9"/>
      <c r="S1552" s="9"/>
      <c r="T1552" s="9"/>
      <c r="U1552" s="9"/>
      <c r="V1552" s="9"/>
      <c r="W1552" s="9"/>
      <c r="X1552" s="9"/>
      <c r="Y1552" s="9"/>
      <c r="Z1552" s="9"/>
    </row>
    <row r="1553">
      <c r="A1553" s="13"/>
      <c r="B1553" s="13"/>
      <c r="C1553" s="9"/>
      <c r="D1553" s="9"/>
      <c r="E1553" s="9"/>
      <c r="F1553" s="32"/>
      <c r="G1553" s="13"/>
      <c r="H1553" s="9"/>
      <c r="I1553" s="75"/>
      <c r="J1553" s="75"/>
      <c r="K1553" s="19"/>
      <c r="L1553" s="17"/>
      <c r="M1553" s="19"/>
      <c r="N1553" s="9"/>
      <c r="O1553" s="9"/>
      <c r="P1553" s="9"/>
      <c r="Q1553" s="9"/>
      <c r="R1553" s="9"/>
      <c r="S1553" s="9"/>
      <c r="T1553" s="9"/>
      <c r="U1553" s="9"/>
      <c r="V1553" s="9"/>
      <c r="W1553" s="9"/>
      <c r="X1553" s="9"/>
      <c r="Y1553" s="9"/>
      <c r="Z1553" s="9"/>
    </row>
    <row r="1554">
      <c r="A1554" s="13"/>
      <c r="B1554" s="13"/>
      <c r="C1554" s="9"/>
      <c r="D1554" s="9"/>
      <c r="E1554" s="9"/>
      <c r="F1554" s="32"/>
      <c r="G1554" s="13"/>
      <c r="H1554" s="9"/>
      <c r="I1554" s="75"/>
      <c r="J1554" s="75"/>
      <c r="K1554" s="19"/>
      <c r="L1554" s="17"/>
      <c r="M1554" s="19"/>
      <c r="N1554" s="9"/>
      <c r="O1554" s="9"/>
      <c r="P1554" s="9"/>
      <c r="Q1554" s="9"/>
      <c r="R1554" s="9"/>
      <c r="S1554" s="9"/>
      <c r="T1554" s="9"/>
      <c r="U1554" s="9"/>
      <c r="V1554" s="9"/>
      <c r="W1554" s="9"/>
      <c r="X1554" s="9"/>
      <c r="Y1554" s="9"/>
      <c r="Z1554" s="9"/>
    </row>
    <row r="1555">
      <c r="A1555" s="13"/>
      <c r="B1555" s="13"/>
      <c r="C1555" s="9"/>
      <c r="D1555" s="9"/>
      <c r="E1555" s="9"/>
      <c r="F1555" s="32"/>
      <c r="G1555" s="13"/>
      <c r="H1555" s="9"/>
      <c r="I1555" s="73"/>
      <c r="J1555" s="73"/>
      <c r="K1555" s="9"/>
      <c r="L1555" s="17"/>
      <c r="M1555" s="19"/>
      <c r="N1555" s="9"/>
      <c r="O1555" s="9"/>
      <c r="P1555" s="9"/>
      <c r="Q1555" s="9"/>
      <c r="R1555" s="9"/>
      <c r="S1555" s="9"/>
      <c r="T1555" s="9"/>
      <c r="U1555" s="9"/>
      <c r="V1555" s="9"/>
      <c r="W1555" s="9"/>
      <c r="X1555" s="9"/>
      <c r="Y1555" s="9"/>
      <c r="Z1555" s="9"/>
    </row>
    <row r="1556">
      <c r="A1556" s="13"/>
      <c r="B1556" s="13"/>
      <c r="C1556" s="9"/>
      <c r="D1556" s="9"/>
      <c r="E1556" s="9"/>
      <c r="F1556" s="32"/>
      <c r="G1556" s="13"/>
      <c r="H1556" s="9"/>
      <c r="I1556" s="103"/>
      <c r="J1556" s="103"/>
      <c r="K1556" s="9"/>
      <c r="L1556" s="17"/>
      <c r="M1556" s="19"/>
      <c r="N1556" s="9"/>
      <c r="O1556" s="9"/>
      <c r="P1556" s="9"/>
      <c r="Q1556" s="9"/>
      <c r="R1556" s="9"/>
      <c r="S1556" s="9"/>
      <c r="T1556" s="9"/>
      <c r="U1556" s="9"/>
      <c r="V1556" s="9"/>
      <c r="W1556" s="9"/>
      <c r="X1556" s="9"/>
      <c r="Y1556" s="9"/>
      <c r="Z1556" s="9"/>
    </row>
    <row r="1557">
      <c r="A1557" s="13"/>
      <c r="B1557" s="13"/>
      <c r="C1557" s="9"/>
      <c r="D1557" s="9"/>
      <c r="E1557" s="9"/>
      <c r="F1557" s="32"/>
      <c r="G1557" s="13"/>
      <c r="H1557" s="9"/>
      <c r="I1557" s="103"/>
      <c r="J1557" s="103"/>
      <c r="K1557" s="9"/>
      <c r="L1557" s="17"/>
      <c r="M1557" s="19"/>
      <c r="N1557" s="9"/>
      <c r="O1557" s="9"/>
      <c r="P1557" s="9"/>
      <c r="Q1557" s="9"/>
      <c r="R1557" s="9"/>
      <c r="S1557" s="9"/>
      <c r="T1557" s="9"/>
      <c r="U1557" s="9"/>
      <c r="V1557" s="9"/>
      <c r="W1557" s="9"/>
      <c r="X1557" s="9"/>
      <c r="Y1557" s="9"/>
      <c r="Z1557" s="9"/>
    </row>
    <row r="1558">
      <c r="A1558" s="13"/>
      <c r="B1558" s="13"/>
      <c r="C1558" s="9"/>
      <c r="D1558" s="9"/>
      <c r="E1558" s="9"/>
      <c r="F1558" s="32"/>
      <c r="G1558" s="13"/>
      <c r="H1558" s="9"/>
      <c r="I1558" s="75"/>
      <c r="J1558" s="75"/>
      <c r="K1558" s="19"/>
      <c r="L1558" s="17"/>
      <c r="M1558" s="19"/>
      <c r="N1558" s="9"/>
      <c r="O1558" s="9"/>
      <c r="P1558" s="9"/>
      <c r="Q1558" s="9"/>
      <c r="R1558" s="9"/>
      <c r="S1558" s="9"/>
      <c r="T1558" s="9"/>
      <c r="U1558" s="9"/>
      <c r="V1558" s="9"/>
      <c r="W1558" s="9"/>
      <c r="X1558" s="9"/>
      <c r="Y1558" s="9"/>
      <c r="Z1558" s="9"/>
    </row>
    <row r="1559">
      <c r="A1559" s="13"/>
      <c r="B1559" s="13"/>
      <c r="C1559" s="9"/>
      <c r="D1559" s="9"/>
      <c r="E1559" s="9"/>
      <c r="F1559" s="32"/>
      <c r="G1559" s="13"/>
      <c r="H1559" s="9"/>
      <c r="I1559" s="75"/>
      <c r="J1559" s="75"/>
      <c r="K1559" s="19"/>
      <c r="L1559" s="17"/>
      <c r="M1559" s="19"/>
      <c r="N1559" s="9"/>
      <c r="O1559" s="9"/>
      <c r="P1559" s="9"/>
      <c r="Q1559" s="9"/>
      <c r="R1559" s="9"/>
      <c r="S1559" s="9"/>
      <c r="T1559" s="9"/>
      <c r="U1559" s="9"/>
      <c r="V1559" s="9"/>
      <c r="W1559" s="9"/>
      <c r="X1559" s="9"/>
      <c r="Y1559" s="9"/>
      <c r="Z1559" s="9"/>
    </row>
    <row r="1560">
      <c r="A1560" s="13"/>
      <c r="B1560" s="13"/>
      <c r="C1560" s="9"/>
      <c r="D1560" s="9"/>
      <c r="E1560" s="9"/>
      <c r="F1560" s="32"/>
      <c r="G1560" s="13"/>
      <c r="H1560" s="9"/>
      <c r="I1560" s="103"/>
      <c r="J1560" s="103"/>
      <c r="K1560" s="9"/>
      <c r="L1560" s="17"/>
      <c r="M1560" s="19"/>
      <c r="N1560" s="9"/>
      <c r="O1560" s="9"/>
      <c r="P1560" s="9"/>
      <c r="Q1560" s="9"/>
      <c r="R1560" s="9"/>
      <c r="S1560" s="9"/>
      <c r="T1560" s="9"/>
      <c r="U1560" s="9"/>
      <c r="V1560" s="9"/>
      <c r="W1560" s="9"/>
      <c r="X1560" s="9"/>
      <c r="Y1560" s="9"/>
      <c r="Z1560" s="9"/>
    </row>
    <row r="1561">
      <c r="A1561" s="13"/>
      <c r="B1561" s="13"/>
      <c r="C1561" s="9"/>
      <c r="D1561" s="9"/>
      <c r="G1561" s="13"/>
      <c r="H1561" s="9"/>
      <c r="I1561" s="103"/>
      <c r="J1561" s="103"/>
      <c r="K1561" s="9"/>
      <c r="L1561" s="17"/>
      <c r="M1561" s="19"/>
      <c r="N1561" s="9"/>
      <c r="O1561" s="9"/>
      <c r="P1561" s="9"/>
      <c r="Q1561" s="9"/>
      <c r="R1561" s="9"/>
      <c r="S1561" s="9"/>
      <c r="T1561" s="9"/>
      <c r="U1561" s="9"/>
      <c r="V1561" s="9"/>
      <c r="W1561" s="9"/>
      <c r="X1561" s="9"/>
      <c r="Y1561" s="9"/>
      <c r="Z1561" s="9"/>
    </row>
    <row r="1562">
      <c r="A1562" s="13"/>
      <c r="B1562" s="13"/>
      <c r="C1562" s="9"/>
      <c r="D1562" s="9"/>
      <c r="F1562" s="32"/>
      <c r="G1562" s="13"/>
      <c r="H1562" s="13"/>
      <c r="I1562" s="103"/>
      <c r="J1562" s="103"/>
      <c r="K1562" s="9"/>
      <c r="L1562" s="17"/>
      <c r="M1562" s="19"/>
      <c r="N1562" s="9"/>
      <c r="O1562" s="9"/>
      <c r="P1562" s="9"/>
      <c r="Q1562" s="9"/>
      <c r="R1562" s="9"/>
      <c r="S1562" s="9"/>
      <c r="T1562" s="9"/>
      <c r="U1562" s="9"/>
      <c r="V1562" s="9"/>
      <c r="W1562" s="9"/>
      <c r="X1562" s="9"/>
      <c r="Y1562" s="9"/>
      <c r="Z1562" s="9"/>
    </row>
    <row r="1563">
      <c r="A1563" s="13"/>
      <c r="B1563" s="13"/>
      <c r="C1563" s="9"/>
      <c r="D1563" s="9"/>
      <c r="E1563" s="9"/>
      <c r="F1563" s="32"/>
      <c r="G1563" s="13"/>
      <c r="H1563" s="9"/>
      <c r="I1563" s="75"/>
      <c r="J1563" s="75"/>
      <c r="K1563" s="19"/>
      <c r="L1563" s="17"/>
      <c r="M1563" s="19"/>
      <c r="N1563" s="9"/>
      <c r="O1563" s="9"/>
      <c r="P1563" s="9"/>
      <c r="Q1563" s="9"/>
      <c r="R1563" s="9"/>
      <c r="S1563" s="9"/>
      <c r="T1563" s="9"/>
      <c r="U1563" s="9"/>
      <c r="V1563" s="9"/>
      <c r="W1563" s="9"/>
      <c r="X1563" s="9"/>
      <c r="Y1563" s="9"/>
      <c r="Z1563" s="9"/>
    </row>
    <row r="1564">
      <c r="A1564" s="13"/>
      <c r="B1564" s="13"/>
      <c r="C1564" s="9"/>
      <c r="D1564" s="9"/>
      <c r="E1564" s="9"/>
      <c r="F1564" s="32"/>
      <c r="G1564" s="13"/>
      <c r="H1564" s="9"/>
      <c r="I1564" s="75"/>
      <c r="J1564" s="75"/>
      <c r="K1564" s="19"/>
      <c r="L1564" s="17"/>
      <c r="M1564" s="19"/>
      <c r="N1564" s="9"/>
      <c r="O1564" s="9"/>
      <c r="P1564" s="9"/>
      <c r="Q1564" s="9"/>
      <c r="R1564" s="9"/>
      <c r="S1564" s="9"/>
      <c r="T1564" s="9"/>
      <c r="U1564" s="9"/>
      <c r="V1564" s="9"/>
      <c r="W1564" s="9"/>
      <c r="X1564" s="9"/>
      <c r="Y1564" s="9"/>
      <c r="Z1564" s="9"/>
    </row>
    <row r="1565">
      <c r="A1565" s="13"/>
      <c r="B1565" s="13"/>
      <c r="C1565" s="9"/>
      <c r="D1565" s="9"/>
      <c r="E1565" s="9"/>
      <c r="F1565" s="32"/>
      <c r="G1565" s="13"/>
      <c r="H1565" s="9"/>
      <c r="I1565" s="75"/>
      <c r="J1565" s="75"/>
      <c r="K1565" s="19"/>
      <c r="L1565" s="17"/>
      <c r="M1565" s="19"/>
      <c r="N1565" s="9"/>
      <c r="O1565" s="9"/>
      <c r="P1565" s="9"/>
      <c r="Q1565" s="9"/>
      <c r="R1565" s="9"/>
      <c r="S1565" s="9"/>
      <c r="T1565" s="9"/>
      <c r="U1565" s="9"/>
      <c r="V1565" s="9"/>
      <c r="W1565" s="9"/>
      <c r="X1565" s="9"/>
      <c r="Y1565" s="9"/>
      <c r="Z1565" s="9"/>
    </row>
    <row r="1566">
      <c r="A1566" s="13"/>
      <c r="B1566" s="13"/>
      <c r="C1566" s="9"/>
      <c r="D1566" s="9"/>
      <c r="E1566" s="9"/>
      <c r="F1566" s="32"/>
      <c r="G1566" s="13"/>
      <c r="H1566" s="9"/>
      <c r="I1566" s="75"/>
      <c r="J1566" s="75"/>
      <c r="K1566" s="19"/>
      <c r="L1566" s="17"/>
      <c r="M1566" s="19"/>
      <c r="N1566" s="9"/>
      <c r="O1566" s="9"/>
      <c r="P1566" s="9"/>
      <c r="Q1566" s="9"/>
      <c r="R1566" s="9"/>
      <c r="S1566" s="9"/>
      <c r="T1566" s="9"/>
      <c r="U1566" s="9"/>
      <c r="V1566" s="9"/>
      <c r="W1566" s="9"/>
      <c r="X1566" s="9"/>
      <c r="Y1566" s="9"/>
      <c r="Z1566" s="9"/>
    </row>
    <row r="1567">
      <c r="A1567" s="13"/>
      <c r="B1567" s="13"/>
      <c r="C1567" s="9"/>
      <c r="D1567" s="9"/>
      <c r="E1567" s="9"/>
      <c r="F1567" s="32"/>
      <c r="G1567" s="13"/>
      <c r="H1567" s="9"/>
      <c r="I1567" s="75"/>
      <c r="J1567" s="75"/>
      <c r="K1567" s="19"/>
      <c r="L1567" s="17"/>
      <c r="M1567" s="19"/>
      <c r="N1567" s="9"/>
      <c r="O1567" s="9"/>
      <c r="P1567" s="9"/>
      <c r="Q1567" s="9"/>
      <c r="R1567" s="9"/>
      <c r="S1567" s="9"/>
      <c r="T1567" s="9"/>
      <c r="U1567" s="9"/>
      <c r="V1567" s="9"/>
      <c r="W1567" s="9"/>
      <c r="X1567" s="9"/>
      <c r="Y1567" s="9"/>
      <c r="Z1567" s="9"/>
    </row>
    <row r="1568">
      <c r="A1568" s="13"/>
      <c r="B1568" s="13"/>
      <c r="C1568" s="9"/>
      <c r="D1568" s="9"/>
      <c r="E1568" s="9"/>
      <c r="F1568" s="32"/>
      <c r="G1568" s="13"/>
      <c r="H1568" s="9"/>
      <c r="I1568" s="75"/>
      <c r="J1568" s="75"/>
      <c r="K1568" s="19"/>
      <c r="L1568" s="17"/>
      <c r="M1568" s="19"/>
      <c r="N1568" s="9"/>
      <c r="O1568" s="9"/>
      <c r="P1568" s="9"/>
      <c r="Q1568" s="9"/>
      <c r="R1568" s="9"/>
      <c r="S1568" s="9"/>
      <c r="T1568" s="9"/>
      <c r="U1568" s="9"/>
      <c r="V1568" s="9"/>
      <c r="W1568" s="9"/>
      <c r="X1568" s="9"/>
      <c r="Y1568" s="9"/>
      <c r="Z1568" s="9"/>
    </row>
    <row r="1569">
      <c r="A1569" s="13"/>
      <c r="B1569" s="13"/>
      <c r="C1569" s="9"/>
      <c r="D1569" s="9"/>
      <c r="E1569" s="9"/>
      <c r="F1569" s="32"/>
      <c r="G1569" s="13"/>
      <c r="H1569" s="9"/>
      <c r="I1569" s="75"/>
      <c r="J1569" s="75"/>
      <c r="K1569" s="19"/>
      <c r="L1569" s="17"/>
      <c r="M1569" s="19"/>
      <c r="N1569" s="9"/>
      <c r="O1569" s="9"/>
      <c r="P1569" s="9"/>
      <c r="Q1569" s="9"/>
      <c r="R1569" s="9"/>
      <c r="S1569" s="9"/>
      <c r="T1569" s="9"/>
      <c r="U1569" s="9"/>
      <c r="V1569" s="9"/>
      <c r="W1569" s="9"/>
      <c r="X1569" s="9"/>
      <c r="Y1569" s="9"/>
      <c r="Z1569" s="9"/>
    </row>
    <row r="1570">
      <c r="A1570" s="13"/>
      <c r="B1570" s="13"/>
      <c r="C1570" s="9"/>
      <c r="D1570" s="9"/>
      <c r="E1570" s="9"/>
      <c r="F1570" s="32"/>
      <c r="G1570" s="13"/>
      <c r="H1570" s="9"/>
      <c r="I1570" s="75"/>
      <c r="J1570" s="75"/>
      <c r="K1570" s="19"/>
      <c r="L1570" s="17"/>
      <c r="M1570" s="19"/>
      <c r="N1570" s="9"/>
      <c r="O1570" s="9"/>
      <c r="P1570" s="9"/>
      <c r="Q1570" s="9"/>
      <c r="R1570" s="9"/>
      <c r="S1570" s="9"/>
      <c r="T1570" s="9"/>
      <c r="U1570" s="9"/>
      <c r="V1570" s="9"/>
      <c r="W1570" s="9"/>
      <c r="X1570" s="9"/>
      <c r="Y1570" s="9"/>
      <c r="Z1570" s="9"/>
    </row>
    <row r="1571">
      <c r="A1571" s="13"/>
      <c r="B1571" s="13"/>
      <c r="C1571" s="9"/>
      <c r="D1571" s="9"/>
      <c r="E1571" s="9"/>
      <c r="F1571" s="32"/>
      <c r="G1571" s="13"/>
      <c r="H1571" s="9"/>
      <c r="I1571" s="75"/>
      <c r="J1571" s="75"/>
      <c r="K1571" s="19"/>
      <c r="L1571" s="17"/>
      <c r="M1571" s="19"/>
      <c r="N1571" s="9"/>
      <c r="O1571" s="9"/>
      <c r="P1571" s="9"/>
      <c r="Q1571" s="9"/>
      <c r="R1571" s="9"/>
      <c r="S1571" s="9"/>
      <c r="T1571" s="9"/>
      <c r="U1571" s="9"/>
      <c r="V1571" s="9"/>
      <c r="W1571" s="9"/>
      <c r="X1571" s="9"/>
      <c r="Y1571" s="9"/>
      <c r="Z1571" s="9"/>
    </row>
    <row r="1572">
      <c r="A1572" s="13"/>
      <c r="B1572" s="13"/>
      <c r="C1572" s="9"/>
      <c r="D1572" s="9"/>
      <c r="E1572" s="9"/>
      <c r="F1572" s="32"/>
      <c r="G1572" s="13"/>
      <c r="H1572" s="9"/>
      <c r="I1572" s="73"/>
      <c r="J1572" s="73"/>
      <c r="K1572" s="9"/>
      <c r="L1572" s="17"/>
      <c r="M1572" s="19"/>
      <c r="N1572" s="9"/>
      <c r="O1572" s="9"/>
      <c r="P1572" s="9"/>
      <c r="Q1572" s="9"/>
      <c r="R1572" s="9"/>
      <c r="S1572" s="9"/>
      <c r="T1572" s="9"/>
      <c r="U1572" s="9"/>
      <c r="V1572" s="9"/>
      <c r="W1572" s="9"/>
      <c r="X1572" s="9"/>
      <c r="Y1572" s="9"/>
      <c r="Z1572" s="9"/>
    </row>
    <row r="1573">
      <c r="A1573" s="13"/>
      <c r="B1573" s="13"/>
      <c r="C1573" s="9"/>
      <c r="D1573" s="9"/>
      <c r="E1573" s="9"/>
      <c r="F1573" s="32"/>
      <c r="G1573" s="13"/>
      <c r="H1573" s="9"/>
      <c r="I1573" s="73"/>
      <c r="J1573" s="73"/>
      <c r="K1573" s="9"/>
      <c r="L1573" s="17"/>
      <c r="M1573" s="19"/>
      <c r="N1573" s="9"/>
      <c r="O1573" s="9"/>
      <c r="P1573" s="9"/>
      <c r="Q1573" s="9"/>
      <c r="R1573" s="9"/>
      <c r="S1573" s="9"/>
      <c r="T1573" s="9"/>
      <c r="U1573" s="9"/>
      <c r="V1573" s="9"/>
      <c r="W1573" s="9"/>
      <c r="X1573" s="9"/>
      <c r="Y1573" s="9"/>
      <c r="Z1573" s="9"/>
    </row>
    <row r="1574">
      <c r="A1574" s="13"/>
      <c r="B1574" s="13"/>
      <c r="C1574" s="9"/>
      <c r="D1574" s="9"/>
      <c r="E1574" s="9"/>
      <c r="F1574" s="32"/>
      <c r="G1574" s="13"/>
      <c r="H1574" s="9"/>
      <c r="I1574" s="85"/>
      <c r="J1574" s="85"/>
      <c r="K1574" s="9"/>
      <c r="L1574" s="17"/>
      <c r="M1574" s="19"/>
      <c r="N1574" s="9"/>
      <c r="O1574" s="9"/>
      <c r="P1574" s="9"/>
      <c r="Q1574" s="9"/>
      <c r="R1574" s="9"/>
      <c r="S1574" s="9"/>
      <c r="T1574" s="9"/>
      <c r="U1574" s="9"/>
      <c r="V1574" s="9"/>
      <c r="W1574" s="9"/>
      <c r="X1574" s="9"/>
      <c r="Y1574" s="9"/>
      <c r="Z1574" s="9"/>
    </row>
    <row r="1575">
      <c r="A1575" s="13"/>
      <c r="B1575" s="13"/>
      <c r="C1575" s="9"/>
      <c r="D1575" s="9"/>
      <c r="E1575" s="9"/>
      <c r="F1575" s="32"/>
      <c r="G1575" s="13"/>
      <c r="H1575" s="9"/>
      <c r="I1575" s="85"/>
      <c r="J1575" s="85"/>
      <c r="K1575" s="9"/>
      <c r="L1575" s="17"/>
      <c r="M1575" s="19"/>
      <c r="N1575" s="9"/>
      <c r="O1575" s="9"/>
      <c r="P1575" s="9"/>
      <c r="Q1575" s="9"/>
      <c r="R1575" s="9"/>
      <c r="S1575" s="9"/>
      <c r="T1575" s="9"/>
      <c r="U1575" s="9"/>
      <c r="V1575" s="9"/>
      <c r="W1575" s="9"/>
      <c r="X1575" s="9"/>
      <c r="Y1575" s="9"/>
      <c r="Z1575" s="9"/>
    </row>
    <row r="1576">
      <c r="A1576" s="13"/>
      <c r="B1576" s="13"/>
      <c r="C1576" s="9"/>
      <c r="D1576" s="9"/>
      <c r="E1576" s="9"/>
      <c r="F1576" s="32"/>
      <c r="G1576" s="13"/>
      <c r="H1576" s="9"/>
      <c r="I1576" s="85"/>
      <c r="J1576" s="85"/>
      <c r="K1576" s="9"/>
      <c r="L1576" s="17"/>
      <c r="M1576" s="19"/>
      <c r="N1576" s="9"/>
      <c r="O1576" s="9"/>
      <c r="P1576" s="9"/>
      <c r="Q1576" s="9"/>
      <c r="R1576" s="9"/>
      <c r="S1576" s="9"/>
      <c r="T1576" s="9"/>
      <c r="U1576" s="9"/>
      <c r="V1576" s="9"/>
      <c r="W1576" s="9"/>
      <c r="X1576" s="9"/>
      <c r="Y1576" s="9"/>
      <c r="Z1576" s="9"/>
    </row>
    <row r="1577">
      <c r="A1577" s="13"/>
      <c r="B1577" s="13"/>
      <c r="C1577" s="9"/>
      <c r="D1577" s="9"/>
      <c r="E1577" s="9"/>
      <c r="F1577" s="32"/>
      <c r="G1577" s="13"/>
      <c r="H1577" s="9"/>
      <c r="I1577" s="73"/>
      <c r="J1577" s="73"/>
      <c r="K1577" s="9"/>
      <c r="L1577" s="17"/>
      <c r="M1577" s="19"/>
      <c r="N1577" s="9"/>
      <c r="O1577" s="9"/>
      <c r="P1577" s="9"/>
      <c r="Q1577" s="9"/>
      <c r="R1577" s="9"/>
      <c r="S1577" s="9"/>
      <c r="T1577" s="9"/>
      <c r="U1577" s="9"/>
      <c r="V1577" s="9"/>
      <c r="W1577" s="9"/>
      <c r="X1577" s="9"/>
      <c r="Y1577" s="9"/>
      <c r="Z1577" s="9"/>
    </row>
    <row r="1578">
      <c r="A1578" s="13"/>
      <c r="B1578" s="13"/>
      <c r="C1578" s="9"/>
      <c r="D1578" s="9"/>
      <c r="E1578" s="9"/>
      <c r="F1578" s="32"/>
      <c r="G1578" s="13"/>
      <c r="H1578" s="9"/>
      <c r="I1578" s="73"/>
      <c r="J1578" s="73"/>
      <c r="K1578" s="9"/>
      <c r="L1578" s="17"/>
      <c r="M1578" s="19"/>
      <c r="N1578" s="9"/>
      <c r="O1578" s="9"/>
      <c r="P1578" s="9"/>
      <c r="Q1578" s="9"/>
      <c r="R1578" s="9"/>
      <c r="S1578" s="9"/>
      <c r="T1578" s="9"/>
      <c r="U1578" s="9"/>
      <c r="V1578" s="9"/>
      <c r="W1578" s="9"/>
      <c r="X1578" s="9"/>
      <c r="Y1578" s="9"/>
      <c r="Z1578" s="9"/>
    </row>
    <row r="1579">
      <c r="A1579" s="13"/>
      <c r="B1579" s="13"/>
      <c r="C1579" s="9"/>
      <c r="D1579" s="9"/>
      <c r="E1579" s="9"/>
      <c r="F1579" s="32"/>
      <c r="G1579" s="13"/>
      <c r="H1579" s="9"/>
      <c r="I1579" s="75"/>
      <c r="J1579" s="75"/>
      <c r="K1579" s="19"/>
      <c r="L1579" s="17"/>
      <c r="M1579" s="19"/>
      <c r="N1579" s="9"/>
      <c r="O1579" s="9"/>
      <c r="P1579" s="9"/>
      <c r="Q1579" s="9"/>
      <c r="R1579" s="9"/>
      <c r="S1579" s="9"/>
      <c r="T1579" s="9"/>
      <c r="U1579" s="9"/>
      <c r="V1579" s="9"/>
      <c r="W1579" s="9"/>
      <c r="X1579" s="9"/>
      <c r="Y1579" s="9"/>
      <c r="Z1579" s="9"/>
    </row>
    <row r="1580">
      <c r="A1580" s="13"/>
      <c r="B1580" s="13"/>
      <c r="C1580" s="9"/>
      <c r="D1580" s="9"/>
      <c r="E1580" s="9"/>
      <c r="F1580" s="32"/>
      <c r="G1580" s="13"/>
      <c r="H1580" s="9"/>
      <c r="I1580" s="75"/>
      <c r="J1580" s="75"/>
      <c r="K1580" s="19"/>
      <c r="L1580" s="17"/>
      <c r="M1580" s="19"/>
      <c r="N1580" s="9"/>
      <c r="O1580" s="9"/>
      <c r="P1580" s="9"/>
      <c r="Q1580" s="9"/>
      <c r="R1580" s="9"/>
      <c r="S1580" s="9"/>
      <c r="T1580" s="9"/>
      <c r="U1580" s="9"/>
      <c r="V1580" s="9"/>
      <c r="W1580" s="9"/>
      <c r="X1580" s="9"/>
      <c r="Y1580" s="9"/>
      <c r="Z1580" s="9"/>
    </row>
    <row r="1581">
      <c r="A1581" s="13"/>
      <c r="B1581" s="13"/>
      <c r="C1581" s="9"/>
      <c r="D1581" s="9"/>
      <c r="E1581" s="9"/>
      <c r="F1581" s="32"/>
      <c r="G1581" s="13"/>
      <c r="H1581" s="9"/>
      <c r="I1581" s="75"/>
      <c r="J1581" s="75"/>
      <c r="K1581" s="19"/>
      <c r="L1581" s="17"/>
      <c r="M1581" s="19"/>
      <c r="N1581" s="9"/>
      <c r="O1581" s="9"/>
      <c r="P1581" s="9"/>
      <c r="Q1581" s="9"/>
      <c r="R1581" s="9"/>
      <c r="S1581" s="9"/>
      <c r="T1581" s="9"/>
      <c r="U1581" s="9"/>
      <c r="V1581" s="9"/>
      <c r="W1581" s="9"/>
      <c r="X1581" s="9"/>
      <c r="Y1581" s="9"/>
      <c r="Z1581" s="9"/>
    </row>
    <row r="1582">
      <c r="A1582" s="13"/>
      <c r="B1582" s="13"/>
      <c r="C1582" s="9"/>
      <c r="D1582" s="9"/>
      <c r="E1582" s="9"/>
      <c r="F1582" s="32"/>
      <c r="G1582" s="13"/>
      <c r="H1582" s="9"/>
      <c r="I1582" s="75"/>
      <c r="J1582" s="75"/>
      <c r="K1582" s="19"/>
      <c r="L1582" s="17"/>
      <c r="M1582" s="19"/>
      <c r="N1582" s="9"/>
      <c r="O1582" s="9"/>
      <c r="P1582" s="9"/>
      <c r="Q1582" s="9"/>
      <c r="R1582" s="9"/>
      <c r="S1582" s="9"/>
      <c r="T1582" s="9"/>
      <c r="U1582" s="9"/>
      <c r="V1582" s="9"/>
      <c r="W1582" s="9"/>
      <c r="X1582" s="9"/>
      <c r="Y1582" s="9"/>
      <c r="Z1582" s="9"/>
    </row>
    <row r="1583">
      <c r="A1583" s="13"/>
      <c r="B1583" s="13"/>
      <c r="C1583" s="9"/>
      <c r="D1583" s="9"/>
      <c r="E1583" s="9"/>
      <c r="F1583" s="32"/>
      <c r="G1583" s="13"/>
      <c r="H1583" s="9"/>
      <c r="I1583" s="75"/>
      <c r="J1583" s="75"/>
      <c r="K1583" s="19"/>
      <c r="L1583" s="17"/>
      <c r="M1583" s="19"/>
      <c r="N1583" s="9"/>
      <c r="O1583" s="9"/>
      <c r="P1583" s="9"/>
      <c r="Q1583" s="9"/>
      <c r="R1583" s="9"/>
      <c r="S1583" s="9"/>
      <c r="T1583" s="9"/>
      <c r="U1583" s="9"/>
      <c r="V1583" s="9"/>
      <c r="W1583" s="9"/>
      <c r="X1583" s="9"/>
      <c r="Y1583" s="9"/>
      <c r="Z1583" s="9"/>
    </row>
    <row r="1584">
      <c r="A1584" s="13"/>
      <c r="B1584" s="13"/>
      <c r="C1584" s="9"/>
      <c r="D1584" s="9"/>
      <c r="E1584" s="9"/>
      <c r="F1584" s="32"/>
      <c r="G1584" s="13"/>
      <c r="H1584" s="9"/>
      <c r="I1584" s="75"/>
      <c r="J1584" s="75"/>
      <c r="K1584" s="19"/>
      <c r="L1584" s="17"/>
      <c r="M1584" s="19"/>
      <c r="N1584" s="9"/>
      <c r="O1584" s="9"/>
      <c r="P1584" s="9"/>
      <c r="Q1584" s="9"/>
      <c r="R1584" s="9"/>
      <c r="S1584" s="9"/>
      <c r="T1584" s="9"/>
      <c r="U1584" s="9"/>
      <c r="V1584" s="9"/>
      <c r="W1584" s="9"/>
      <c r="X1584" s="9"/>
      <c r="Y1584" s="9"/>
      <c r="Z1584" s="9"/>
    </row>
    <row r="1585">
      <c r="A1585" s="13"/>
      <c r="B1585" s="13"/>
      <c r="C1585" s="9"/>
      <c r="D1585" s="9"/>
      <c r="E1585" s="9"/>
      <c r="F1585" s="32"/>
      <c r="G1585" s="13"/>
      <c r="H1585" s="9"/>
      <c r="I1585" s="75"/>
      <c r="J1585" s="75"/>
      <c r="K1585" s="19"/>
      <c r="L1585" s="17"/>
      <c r="M1585" s="19"/>
      <c r="N1585" s="9"/>
      <c r="O1585" s="9"/>
      <c r="P1585" s="9"/>
      <c r="Q1585" s="9"/>
      <c r="R1585" s="9"/>
      <c r="S1585" s="9"/>
      <c r="T1585" s="9"/>
      <c r="U1585" s="9"/>
      <c r="V1585" s="9"/>
      <c r="W1585" s="9"/>
      <c r="X1585" s="9"/>
      <c r="Y1585" s="9"/>
      <c r="Z1585" s="9"/>
    </row>
    <row r="1586">
      <c r="A1586" s="13"/>
      <c r="B1586" s="13"/>
      <c r="C1586" s="9"/>
      <c r="D1586" s="9"/>
      <c r="E1586" s="9"/>
      <c r="F1586" s="32"/>
      <c r="G1586" s="13"/>
      <c r="H1586" s="9"/>
      <c r="I1586" s="75"/>
      <c r="J1586" s="75"/>
      <c r="K1586" s="19"/>
      <c r="L1586" s="17"/>
      <c r="M1586" s="19"/>
      <c r="N1586" s="9"/>
      <c r="O1586" s="9"/>
      <c r="P1586" s="9"/>
      <c r="Q1586" s="9"/>
      <c r="R1586" s="9"/>
      <c r="S1586" s="9"/>
      <c r="T1586" s="9"/>
      <c r="U1586" s="9"/>
      <c r="V1586" s="9"/>
      <c r="W1586" s="9"/>
      <c r="X1586" s="9"/>
      <c r="Y1586" s="9"/>
      <c r="Z1586" s="9"/>
    </row>
    <row r="1587">
      <c r="A1587" s="13"/>
      <c r="B1587" s="13"/>
      <c r="C1587" s="9"/>
      <c r="D1587" s="9"/>
      <c r="E1587" s="9"/>
      <c r="F1587" s="32"/>
      <c r="G1587" s="13"/>
      <c r="H1587" s="9"/>
      <c r="I1587" s="75"/>
      <c r="J1587" s="75"/>
      <c r="K1587" s="19"/>
      <c r="L1587" s="17"/>
      <c r="M1587" s="19"/>
      <c r="N1587" s="9"/>
      <c r="O1587" s="9"/>
      <c r="P1587" s="9"/>
      <c r="Q1587" s="9"/>
      <c r="R1587" s="9"/>
      <c r="S1587" s="9"/>
      <c r="T1587" s="9"/>
      <c r="U1587" s="9"/>
      <c r="V1587" s="9"/>
      <c r="W1587" s="9"/>
      <c r="X1587" s="9"/>
      <c r="Y1587" s="9"/>
      <c r="Z1587" s="9"/>
    </row>
    <row r="1588">
      <c r="A1588" s="13"/>
      <c r="B1588" s="13"/>
      <c r="C1588" s="9"/>
      <c r="D1588" s="9"/>
      <c r="E1588" s="9"/>
      <c r="F1588" s="32"/>
      <c r="G1588" s="13"/>
      <c r="H1588" s="9"/>
      <c r="I1588" s="75"/>
      <c r="J1588" s="75"/>
      <c r="K1588" s="19"/>
      <c r="L1588" s="17"/>
      <c r="M1588" s="19"/>
      <c r="N1588" s="9"/>
      <c r="O1588" s="9"/>
      <c r="P1588" s="9"/>
      <c r="Q1588" s="9"/>
      <c r="R1588" s="9"/>
      <c r="S1588" s="9"/>
      <c r="T1588" s="9"/>
      <c r="U1588" s="9"/>
      <c r="V1588" s="9"/>
      <c r="W1588" s="9"/>
      <c r="X1588" s="9"/>
      <c r="Y1588" s="9"/>
      <c r="Z1588" s="9"/>
    </row>
    <row r="1589">
      <c r="A1589" s="13"/>
      <c r="B1589" s="13"/>
      <c r="C1589" s="9"/>
      <c r="D1589" s="9"/>
      <c r="E1589" s="9"/>
      <c r="F1589" s="32"/>
      <c r="G1589" s="13"/>
      <c r="H1589" s="9"/>
      <c r="I1589" s="85"/>
      <c r="J1589" s="85"/>
      <c r="K1589" s="9"/>
      <c r="L1589" s="17"/>
      <c r="M1589" s="19"/>
      <c r="N1589" s="9"/>
      <c r="O1589" s="9"/>
      <c r="P1589" s="9"/>
      <c r="Q1589" s="9"/>
      <c r="R1589" s="9"/>
      <c r="S1589" s="9"/>
      <c r="T1589" s="9"/>
      <c r="U1589" s="9"/>
      <c r="V1589" s="9"/>
      <c r="W1589" s="9"/>
      <c r="X1589" s="9"/>
      <c r="Y1589" s="9"/>
      <c r="Z1589" s="9"/>
    </row>
    <row r="1590">
      <c r="A1590" s="13"/>
      <c r="B1590" s="13"/>
      <c r="C1590" s="9"/>
      <c r="D1590" s="9"/>
      <c r="E1590" s="9"/>
      <c r="F1590" s="32"/>
      <c r="G1590" s="13"/>
      <c r="H1590" s="9"/>
      <c r="I1590" s="103"/>
      <c r="J1590" s="103"/>
      <c r="K1590" s="9"/>
      <c r="L1590" s="17"/>
      <c r="M1590" s="19"/>
      <c r="N1590" s="9"/>
      <c r="O1590" s="9"/>
      <c r="P1590" s="9"/>
      <c r="Q1590" s="9"/>
      <c r="R1590" s="9"/>
      <c r="S1590" s="9"/>
      <c r="T1590" s="9"/>
      <c r="U1590" s="9"/>
      <c r="V1590" s="9"/>
      <c r="W1590" s="9"/>
      <c r="X1590" s="9"/>
      <c r="Y1590" s="9"/>
      <c r="Z1590" s="9"/>
    </row>
    <row r="1591">
      <c r="A1591" s="13"/>
      <c r="B1591" s="13"/>
      <c r="C1591" s="9"/>
      <c r="D1591" s="9"/>
      <c r="E1591" s="9"/>
      <c r="F1591" s="32"/>
      <c r="G1591" s="13"/>
      <c r="H1591" s="9"/>
      <c r="I1591" s="103"/>
      <c r="J1591" s="103"/>
      <c r="K1591" s="9"/>
      <c r="L1591" s="17"/>
      <c r="M1591" s="19"/>
      <c r="N1591" s="9"/>
      <c r="O1591" s="9"/>
      <c r="P1591" s="9"/>
      <c r="Q1591" s="9"/>
      <c r="R1591" s="9"/>
      <c r="S1591" s="9"/>
      <c r="T1591" s="9"/>
      <c r="U1591" s="9"/>
      <c r="V1591" s="9"/>
      <c r="W1591" s="9"/>
      <c r="X1591" s="9"/>
      <c r="Y1591" s="9"/>
      <c r="Z1591" s="9"/>
    </row>
    <row r="1592">
      <c r="A1592" s="13"/>
      <c r="B1592" s="13"/>
      <c r="C1592" s="9"/>
      <c r="D1592" s="9"/>
      <c r="E1592" s="9"/>
      <c r="F1592" s="32"/>
      <c r="G1592" s="13"/>
      <c r="H1592" s="9"/>
      <c r="I1592" s="103"/>
      <c r="J1592" s="103"/>
      <c r="K1592" s="9"/>
      <c r="L1592" s="17"/>
      <c r="M1592" s="19"/>
      <c r="N1592" s="9"/>
      <c r="O1592" s="9"/>
      <c r="P1592" s="9"/>
      <c r="Q1592" s="9"/>
      <c r="R1592" s="9"/>
      <c r="S1592" s="9"/>
      <c r="T1592" s="9"/>
      <c r="U1592" s="9"/>
      <c r="V1592" s="9"/>
      <c r="W1592" s="9"/>
      <c r="X1592" s="9"/>
      <c r="Y1592" s="9"/>
      <c r="Z1592" s="9"/>
    </row>
    <row r="1593">
      <c r="A1593" s="13"/>
      <c r="B1593" s="13"/>
      <c r="C1593" s="9"/>
      <c r="D1593" s="9"/>
      <c r="E1593" s="9"/>
      <c r="F1593" s="32"/>
      <c r="G1593" s="13"/>
      <c r="H1593" s="9"/>
      <c r="I1593" s="103"/>
      <c r="J1593" s="103"/>
      <c r="K1593" s="9"/>
      <c r="L1593" s="17"/>
      <c r="M1593" s="19"/>
      <c r="N1593" s="9"/>
      <c r="O1593" s="9"/>
      <c r="P1593" s="9"/>
      <c r="Q1593" s="9"/>
      <c r="R1593" s="9"/>
      <c r="S1593" s="9"/>
      <c r="T1593" s="9"/>
      <c r="U1593" s="9"/>
      <c r="V1593" s="9"/>
      <c r="W1593" s="9"/>
      <c r="X1593" s="9"/>
      <c r="Y1593" s="9"/>
      <c r="Z1593" s="9"/>
    </row>
    <row r="1594">
      <c r="A1594" s="13"/>
      <c r="B1594" s="13"/>
      <c r="C1594" s="9"/>
      <c r="D1594" s="9"/>
      <c r="E1594" s="9"/>
      <c r="F1594" s="32"/>
      <c r="G1594" s="13"/>
      <c r="H1594" s="9"/>
      <c r="I1594" s="103"/>
      <c r="J1594" s="103"/>
      <c r="K1594" s="9"/>
      <c r="L1594" s="17"/>
      <c r="M1594" s="19"/>
      <c r="N1594" s="9"/>
      <c r="O1594" s="9"/>
      <c r="P1594" s="9"/>
      <c r="Q1594" s="9"/>
      <c r="R1594" s="9"/>
      <c r="S1594" s="9"/>
      <c r="T1594" s="9"/>
      <c r="U1594" s="9"/>
      <c r="V1594" s="9"/>
      <c r="W1594" s="9"/>
      <c r="X1594" s="9"/>
      <c r="Y1594" s="9"/>
      <c r="Z1594" s="9"/>
    </row>
    <row r="1595">
      <c r="A1595" s="13"/>
      <c r="B1595" s="13"/>
      <c r="C1595" s="9"/>
      <c r="D1595" s="9"/>
      <c r="E1595" s="9"/>
      <c r="F1595" s="32"/>
      <c r="G1595" s="13"/>
      <c r="H1595" s="9"/>
      <c r="I1595" s="75"/>
      <c r="J1595" s="75"/>
      <c r="K1595" s="19"/>
      <c r="L1595" s="17"/>
      <c r="M1595" s="19"/>
      <c r="N1595" s="9"/>
      <c r="O1595" s="9"/>
      <c r="P1595" s="9"/>
      <c r="Q1595" s="9"/>
      <c r="R1595" s="9"/>
      <c r="S1595" s="9"/>
      <c r="T1595" s="9"/>
      <c r="U1595" s="9"/>
      <c r="V1595" s="9"/>
      <c r="W1595" s="9"/>
      <c r="X1595" s="9"/>
      <c r="Y1595" s="9"/>
      <c r="Z1595" s="9"/>
    </row>
    <row r="1596">
      <c r="A1596" s="13"/>
      <c r="B1596" s="13"/>
      <c r="C1596" s="9"/>
      <c r="D1596" s="9"/>
      <c r="E1596" s="9"/>
      <c r="F1596" s="32"/>
      <c r="G1596" s="13"/>
      <c r="H1596" s="9"/>
      <c r="I1596" s="75"/>
      <c r="J1596" s="75"/>
      <c r="K1596" s="9"/>
      <c r="L1596" s="17"/>
      <c r="M1596" s="19"/>
      <c r="N1596" s="9"/>
      <c r="O1596" s="9"/>
      <c r="P1596" s="9"/>
      <c r="Q1596" s="9"/>
      <c r="R1596" s="9"/>
      <c r="S1596" s="9"/>
      <c r="T1596" s="9"/>
      <c r="U1596" s="9"/>
      <c r="V1596" s="9"/>
      <c r="W1596" s="9"/>
      <c r="X1596" s="9"/>
      <c r="Y1596" s="9"/>
      <c r="Z1596" s="9"/>
    </row>
    <row r="1597">
      <c r="A1597" s="13"/>
      <c r="B1597" s="13"/>
      <c r="C1597" s="9"/>
      <c r="D1597" s="9"/>
      <c r="E1597" s="9"/>
      <c r="F1597" s="32"/>
      <c r="G1597" s="13"/>
      <c r="H1597" s="9"/>
      <c r="I1597" s="75"/>
      <c r="J1597" s="75"/>
      <c r="K1597" s="19"/>
      <c r="L1597" s="17"/>
      <c r="M1597" s="19"/>
      <c r="N1597" s="9"/>
      <c r="O1597" s="9"/>
      <c r="P1597" s="9"/>
      <c r="Q1597" s="9"/>
      <c r="R1597" s="9"/>
      <c r="S1597" s="9"/>
      <c r="T1597" s="9"/>
      <c r="U1597" s="9"/>
      <c r="V1597" s="9"/>
      <c r="W1597" s="9"/>
      <c r="X1597" s="9"/>
      <c r="Y1597" s="9"/>
      <c r="Z1597" s="9"/>
    </row>
    <row r="1598">
      <c r="A1598" s="13"/>
      <c r="B1598" s="13"/>
      <c r="C1598" s="9"/>
      <c r="D1598" s="9"/>
      <c r="E1598" s="9"/>
      <c r="F1598" s="32"/>
      <c r="G1598" s="13"/>
      <c r="H1598" s="9"/>
      <c r="I1598" s="75"/>
      <c r="J1598" s="75"/>
      <c r="K1598" s="19"/>
      <c r="L1598" s="17"/>
      <c r="M1598" s="19"/>
      <c r="N1598" s="9"/>
      <c r="O1598" s="9"/>
      <c r="P1598" s="9"/>
      <c r="Q1598" s="9"/>
      <c r="R1598" s="9"/>
      <c r="S1598" s="9"/>
      <c r="T1598" s="9"/>
      <c r="U1598" s="9"/>
      <c r="V1598" s="9"/>
      <c r="W1598" s="9"/>
      <c r="X1598" s="9"/>
      <c r="Y1598" s="9"/>
      <c r="Z1598" s="9"/>
    </row>
    <row r="1599">
      <c r="A1599" s="13"/>
      <c r="B1599" s="13"/>
      <c r="C1599" s="9"/>
      <c r="D1599" s="9"/>
      <c r="E1599" s="9"/>
      <c r="F1599" s="32"/>
      <c r="G1599" s="13"/>
      <c r="H1599" s="9"/>
      <c r="I1599" s="75"/>
      <c r="J1599" s="75"/>
      <c r="K1599" s="19"/>
      <c r="L1599" s="17"/>
      <c r="M1599" s="19"/>
      <c r="N1599" s="9"/>
      <c r="O1599" s="9"/>
      <c r="P1599" s="9"/>
      <c r="Q1599" s="9"/>
      <c r="R1599" s="9"/>
      <c r="S1599" s="9"/>
      <c r="T1599" s="9"/>
      <c r="U1599" s="9"/>
      <c r="V1599" s="9"/>
      <c r="W1599" s="9"/>
      <c r="X1599" s="9"/>
      <c r="Y1599" s="9"/>
      <c r="Z1599" s="9"/>
    </row>
    <row r="1600">
      <c r="A1600" s="13"/>
      <c r="B1600" s="13"/>
      <c r="C1600" s="9"/>
      <c r="D1600" s="9"/>
      <c r="E1600" s="9"/>
      <c r="F1600" s="32"/>
      <c r="G1600" s="13"/>
      <c r="H1600" s="9"/>
      <c r="I1600" s="75"/>
      <c r="J1600" s="75"/>
      <c r="K1600" s="19"/>
      <c r="L1600" s="17"/>
      <c r="M1600" s="19"/>
      <c r="N1600" s="9"/>
      <c r="O1600" s="9"/>
      <c r="P1600" s="9"/>
      <c r="Q1600" s="9"/>
      <c r="R1600" s="9"/>
      <c r="S1600" s="9"/>
      <c r="T1600" s="9"/>
      <c r="U1600" s="9"/>
      <c r="V1600" s="9"/>
      <c r="W1600" s="9"/>
      <c r="X1600" s="9"/>
      <c r="Y1600" s="9"/>
      <c r="Z1600" s="9"/>
    </row>
    <row r="1601">
      <c r="A1601" s="13"/>
      <c r="B1601" s="13"/>
      <c r="C1601" s="9"/>
      <c r="D1601" s="9"/>
      <c r="E1601" s="9"/>
      <c r="F1601" s="32"/>
      <c r="G1601" s="13"/>
      <c r="H1601" s="9"/>
      <c r="I1601" s="75"/>
      <c r="J1601" s="75"/>
      <c r="K1601" s="19"/>
      <c r="L1601" s="17"/>
      <c r="M1601" s="19"/>
      <c r="N1601" s="9"/>
      <c r="O1601" s="9"/>
      <c r="P1601" s="9"/>
      <c r="Q1601" s="9"/>
      <c r="R1601" s="9"/>
      <c r="S1601" s="9"/>
      <c r="T1601" s="9"/>
      <c r="U1601" s="9"/>
      <c r="V1601" s="9"/>
      <c r="W1601" s="9"/>
      <c r="X1601" s="9"/>
      <c r="Y1601" s="9"/>
      <c r="Z1601" s="9"/>
    </row>
    <row r="1602">
      <c r="A1602" s="13"/>
      <c r="B1602" s="13"/>
      <c r="C1602" s="9"/>
      <c r="D1602" s="9"/>
      <c r="E1602" s="9"/>
      <c r="F1602" s="32"/>
      <c r="G1602" s="13"/>
      <c r="H1602" s="9"/>
      <c r="I1602" s="75"/>
      <c r="J1602" s="75"/>
      <c r="K1602" s="19"/>
      <c r="L1602" s="17"/>
      <c r="M1602" s="19"/>
      <c r="N1602" s="9"/>
      <c r="O1602" s="9"/>
      <c r="P1602" s="9"/>
      <c r="Q1602" s="9"/>
      <c r="R1602" s="9"/>
      <c r="S1602" s="9"/>
      <c r="T1602" s="9"/>
      <c r="U1602" s="9"/>
      <c r="V1602" s="9"/>
      <c r="W1602" s="9"/>
      <c r="X1602" s="9"/>
      <c r="Y1602" s="9"/>
      <c r="Z1602" s="9"/>
    </row>
    <row r="1603">
      <c r="A1603" s="13"/>
      <c r="B1603" s="13"/>
      <c r="C1603" s="9"/>
      <c r="D1603" s="9"/>
      <c r="E1603" s="9"/>
      <c r="F1603" s="32"/>
      <c r="G1603" s="13"/>
      <c r="H1603" s="9"/>
      <c r="I1603" s="75"/>
      <c r="J1603" s="75"/>
      <c r="K1603" s="19"/>
      <c r="L1603" s="17"/>
      <c r="M1603" s="19"/>
      <c r="N1603" s="9"/>
      <c r="O1603" s="9"/>
      <c r="P1603" s="9"/>
      <c r="Q1603" s="9"/>
      <c r="R1603" s="9"/>
      <c r="S1603" s="9"/>
      <c r="T1603" s="9"/>
      <c r="U1603" s="9"/>
      <c r="V1603" s="9"/>
      <c r="W1603" s="9"/>
      <c r="X1603" s="9"/>
      <c r="Y1603" s="9"/>
      <c r="Z1603" s="9"/>
    </row>
    <row r="1604">
      <c r="A1604" s="13"/>
      <c r="B1604" s="13"/>
      <c r="C1604" s="9"/>
      <c r="D1604" s="9"/>
      <c r="E1604" s="9"/>
      <c r="F1604" s="32"/>
      <c r="G1604" s="13"/>
      <c r="H1604" s="9"/>
      <c r="I1604" s="75"/>
      <c r="J1604" s="75"/>
      <c r="K1604" s="19"/>
      <c r="L1604" s="17"/>
      <c r="M1604" s="19"/>
      <c r="N1604" s="9"/>
      <c r="O1604" s="9"/>
      <c r="P1604" s="9"/>
      <c r="Q1604" s="9"/>
      <c r="R1604" s="9"/>
      <c r="S1604" s="9"/>
      <c r="T1604" s="9"/>
      <c r="U1604" s="9"/>
      <c r="V1604" s="9"/>
      <c r="W1604" s="9"/>
      <c r="X1604" s="9"/>
      <c r="Y1604" s="9"/>
      <c r="Z1604" s="9"/>
    </row>
    <row r="1605">
      <c r="A1605" s="13"/>
      <c r="B1605" s="13"/>
      <c r="C1605" s="9"/>
      <c r="D1605" s="9"/>
      <c r="E1605" s="9"/>
      <c r="F1605" s="32"/>
      <c r="G1605" s="13"/>
      <c r="H1605" s="9"/>
      <c r="I1605" s="75"/>
      <c r="J1605" s="75"/>
      <c r="K1605" s="19"/>
      <c r="L1605" s="17"/>
      <c r="M1605" s="19"/>
      <c r="N1605" s="9"/>
      <c r="O1605" s="9"/>
      <c r="P1605" s="9"/>
      <c r="Q1605" s="9"/>
      <c r="R1605" s="9"/>
      <c r="S1605" s="9"/>
      <c r="T1605" s="9"/>
      <c r="U1605" s="9"/>
      <c r="V1605" s="9"/>
      <c r="W1605" s="9"/>
      <c r="X1605" s="9"/>
      <c r="Y1605" s="9"/>
      <c r="Z1605" s="9"/>
    </row>
    <row r="1606">
      <c r="A1606" s="13"/>
      <c r="B1606" s="13"/>
      <c r="C1606" s="9"/>
      <c r="D1606" s="9"/>
      <c r="E1606" s="9"/>
      <c r="F1606" s="32"/>
      <c r="G1606" s="13"/>
      <c r="H1606" s="9"/>
      <c r="I1606" s="75"/>
      <c r="J1606" s="75"/>
      <c r="K1606" s="19"/>
      <c r="L1606" s="17"/>
      <c r="M1606" s="19"/>
      <c r="N1606" s="9"/>
      <c r="O1606" s="9"/>
      <c r="P1606" s="9"/>
      <c r="Q1606" s="9"/>
      <c r="R1606" s="9"/>
      <c r="S1606" s="9"/>
      <c r="T1606" s="9"/>
      <c r="U1606" s="9"/>
      <c r="V1606" s="9"/>
      <c r="W1606" s="9"/>
      <c r="X1606" s="9"/>
      <c r="Y1606" s="9"/>
      <c r="Z1606" s="9"/>
    </row>
    <row r="1607">
      <c r="A1607" s="13"/>
      <c r="B1607" s="13"/>
      <c r="C1607" s="9"/>
      <c r="D1607" s="9"/>
      <c r="E1607" s="9"/>
      <c r="F1607" s="32"/>
      <c r="G1607" s="13"/>
      <c r="H1607" s="9"/>
      <c r="I1607" s="75"/>
      <c r="J1607" s="75"/>
      <c r="K1607" s="19"/>
      <c r="L1607" s="17"/>
      <c r="M1607" s="19"/>
      <c r="N1607" s="9"/>
      <c r="O1607" s="9"/>
      <c r="P1607" s="9"/>
      <c r="Q1607" s="9"/>
      <c r="R1607" s="9"/>
      <c r="S1607" s="9"/>
      <c r="T1607" s="9"/>
      <c r="U1607" s="9"/>
      <c r="V1607" s="9"/>
      <c r="W1607" s="9"/>
      <c r="X1607" s="9"/>
      <c r="Y1607" s="9"/>
      <c r="Z1607" s="9"/>
    </row>
    <row r="1608">
      <c r="A1608" s="13"/>
      <c r="B1608" s="13"/>
      <c r="C1608" s="9"/>
      <c r="D1608" s="9"/>
      <c r="E1608" s="9"/>
      <c r="F1608" s="32"/>
      <c r="G1608" s="13"/>
      <c r="H1608" s="9"/>
      <c r="I1608" s="75"/>
      <c r="J1608" s="75"/>
      <c r="K1608" s="19"/>
      <c r="L1608" s="17"/>
      <c r="M1608" s="19"/>
      <c r="N1608" s="9"/>
      <c r="O1608" s="9"/>
      <c r="P1608" s="9"/>
      <c r="Q1608" s="9"/>
      <c r="R1608" s="9"/>
      <c r="S1608" s="9"/>
      <c r="T1608" s="9"/>
      <c r="U1608" s="9"/>
      <c r="V1608" s="9"/>
      <c r="W1608" s="9"/>
      <c r="X1608" s="9"/>
      <c r="Y1608" s="9"/>
      <c r="Z1608" s="9"/>
    </row>
    <row r="1609">
      <c r="A1609" s="13"/>
      <c r="B1609" s="13"/>
      <c r="C1609" s="9"/>
      <c r="D1609" s="9"/>
      <c r="E1609" s="9"/>
      <c r="F1609" s="32"/>
      <c r="G1609" s="13"/>
      <c r="H1609" s="9"/>
      <c r="I1609" s="75"/>
      <c r="J1609" s="75"/>
      <c r="K1609" s="19"/>
      <c r="L1609" s="17"/>
      <c r="M1609" s="19"/>
      <c r="N1609" s="9"/>
      <c r="O1609" s="9"/>
      <c r="P1609" s="9"/>
      <c r="Q1609" s="9"/>
      <c r="R1609" s="9"/>
      <c r="S1609" s="9"/>
      <c r="T1609" s="9"/>
      <c r="U1609" s="9"/>
      <c r="V1609" s="9"/>
      <c r="W1609" s="9"/>
      <c r="X1609" s="9"/>
      <c r="Y1609" s="9"/>
      <c r="Z1609" s="9"/>
    </row>
    <row r="1610">
      <c r="A1610" s="13"/>
      <c r="B1610" s="13"/>
      <c r="C1610" s="9"/>
      <c r="D1610" s="9"/>
      <c r="E1610" s="9"/>
      <c r="F1610" s="32"/>
      <c r="G1610" s="13"/>
      <c r="H1610" s="9"/>
      <c r="I1610" s="75"/>
      <c r="J1610" s="75"/>
      <c r="K1610" s="19"/>
      <c r="L1610" s="17"/>
      <c r="M1610" s="19"/>
      <c r="N1610" s="9"/>
      <c r="O1610" s="9"/>
      <c r="P1610" s="9"/>
      <c r="Q1610" s="9"/>
      <c r="R1610" s="9"/>
      <c r="S1610" s="9"/>
      <c r="T1610" s="9"/>
      <c r="U1610" s="9"/>
      <c r="V1610" s="9"/>
      <c r="W1610" s="9"/>
      <c r="X1610" s="9"/>
      <c r="Y1610" s="9"/>
      <c r="Z1610" s="9"/>
    </row>
    <row r="1611">
      <c r="A1611" s="13"/>
      <c r="B1611" s="13"/>
      <c r="C1611" s="9"/>
      <c r="D1611" s="9"/>
      <c r="E1611" s="9"/>
      <c r="F1611" s="32"/>
      <c r="G1611" s="13"/>
      <c r="H1611" s="9"/>
      <c r="I1611" s="75"/>
      <c r="J1611" s="75"/>
      <c r="K1611" s="19"/>
      <c r="L1611" s="17"/>
      <c r="M1611" s="19"/>
      <c r="N1611" s="9"/>
      <c r="O1611" s="9"/>
      <c r="P1611" s="9"/>
      <c r="Q1611" s="9"/>
      <c r="R1611" s="9"/>
      <c r="S1611" s="9"/>
      <c r="T1611" s="9"/>
      <c r="U1611" s="9"/>
      <c r="V1611" s="9"/>
      <c r="W1611" s="9"/>
      <c r="X1611" s="9"/>
      <c r="Y1611" s="9"/>
      <c r="Z1611" s="9"/>
    </row>
    <row r="1612">
      <c r="A1612" s="13"/>
      <c r="B1612" s="13"/>
      <c r="C1612" s="9"/>
      <c r="D1612" s="9"/>
      <c r="E1612" s="9"/>
      <c r="F1612" s="32"/>
      <c r="G1612" s="13"/>
      <c r="H1612" s="9"/>
      <c r="I1612" s="75"/>
      <c r="J1612" s="75"/>
      <c r="K1612" s="19"/>
      <c r="L1612" s="17"/>
      <c r="M1612" s="19"/>
      <c r="N1612" s="9"/>
      <c r="O1612" s="9"/>
      <c r="P1612" s="9"/>
      <c r="Q1612" s="9"/>
      <c r="R1612" s="9"/>
      <c r="S1612" s="9"/>
      <c r="T1612" s="9"/>
      <c r="U1612" s="9"/>
      <c r="V1612" s="9"/>
      <c r="W1612" s="9"/>
      <c r="X1612" s="9"/>
      <c r="Y1612" s="9"/>
      <c r="Z1612" s="9"/>
    </row>
    <row r="1613">
      <c r="A1613" s="13"/>
      <c r="B1613" s="13"/>
      <c r="C1613" s="9"/>
      <c r="D1613" s="9"/>
      <c r="E1613" s="9"/>
      <c r="F1613" s="32"/>
      <c r="G1613" s="13"/>
      <c r="H1613" s="9"/>
      <c r="I1613" s="75"/>
      <c r="J1613" s="75"/>
      <c r="K1613" s="19"/>
      <c r="L1613" s="17"/>
      <c r="M1613" s="19"/>
      <c r="N1613" s="9"/>
      <c r="O1613" s="9"/>
      <c r="P1613" s="9"/>
      <c r="Q1613" s="9"/>
      <c r="R1613" s="9"/>
      <c r="S1613" s="9"/>
      <c r="T1613" s="9"/>
      <c r="U1613" s="9"/>
      <c r="V1613" s="9"/>
      <c r="W1613" s="9"/>
      <c r="X1613" s="9"/>
      <c r="Y1613" s="9"/>
      <c r="Z1613" s="9"/>
    </row>
    <row r="1614">
      <c r="A1614" s="13"/>
      <c r="B1614" s="13"/>
      <c r="C1614" s="9"/>
      <c r="D1614" s="9"/>
      <c r="E1614" s="9"/>
      <c r="F1614" s="32"/>
      <c r="G1614" s="13"/>
      <c r="H1614" s="9"/>
      <c r="I1614" s="75"/>
      <c r="J1614" s="75"/>
      <c r="K1614" s="19"/>
      <c r="L1614" s="17"/>
      <c r="M1614" s="19"/>
      <c r="N1614" s="9"/>
      <c r="O1614" s="9"/>
      <c r="P1614" s="9"/>
      <c r="Q1614" s="9"/>
      <c r="R1614" s="9"/>
      <c r="S1614" s="9"/>
      <c r="T1614" s="9"/>
      <c r="U1614" s="9"/>
      <c r="V1614" s="9"/>
      <c r="W1614" s="9"/>
      <c r="X1614" s="9"/>
      <c r="Y1614" s="9"/>
      <c r="Z1614" s="9"/>
    </row>
    <row r="1615">
      <c r="A1615" s="13"/>
      <c r="B1615" s="13"/>
      <c r="C1615" s="9"/>
      <c r="D1615" s="9"/>
      <c r="E1615" s="9"/>
      <c r="F1615" s="32"/>
      <c r="G1615" s="13"/>
      <c r="H1615" s="9"/>
      <c r="I1615" s="75"/>
      <c r="J1615" s="75"/>
      <c r="K1615" s="19"/>
      <c r="L1615" s="17"/>
      <c r="M1615" s="19"/>
      <c r="N1615" s="9"/>
      <c r="O1615" s="9"/>
      <c r="P1615" s="9"/>
      <c r="Q1615" s="9"/>
      <c r="R1615" s="9"/>
      <c r="S1615" s="9"/>
      <c r="T1615" s="9"/>
      <c r="U1615" s="9"/>
      <c r="V1615" s="9"/>
      <c r="W1615" s="9"/>
      <c r="X1615" s="9"/>
      <c r="Y1615" s="9"/>
      <c r="Z1615" s="9"/>
    </row>
    <row r="1616">
      <c r="A1616" s="13"/>
      <c r="B1616" s="13"/>
      <c r="C1616" s="9"/>
      <c r="D1616" s="9"/>
      <c r="E1616" s="9"/>
      <c r="F1616" s="32"/>
      <c r="G1616" s="13"/>
      <c r="H1616" s="9"/>
      <c r="I1616" s="75"/>
      <c r="J1616" s="75"/>
      <c r="K1616" s="19"/>
      <c r="L1616" s="17"/>
      <c r="M1616" s="19"/>
      <c r="N1616" s="9"/>
      <c r="O1616" s="9"/>
      <c r="P1616" s="9"/>
      <c r="Q1616" s="9"/>
      <c r="R1616" s="9"/>
      <c r="S1616" s="9"/>
      <c r="T1616" s="9"/>
      <c r="U1616" s="9"/>
      <c r="V1616" s="9"/>
      <c r="W1616" s="9"/>
      <c r="X1616" s="9"/>
      <c r="Y1616" s="9"/>
      <c r="Z1616" s="9"/>
    </row>
    <row r="1617">
      <c r="A1617" s="13"/>
      <c r="B1617" s="13"/>
      <c r="C1617" s="9"/>
      <c r="D1617" s="9"/>
      <c r="E1617" s="9"/>
      <c r="F1617" s="32"/>
      <c r="G1617" s="13"/>
      <c r="H1617" s="9"/>
      <c r="I1617" s="75"/>
      <c r="J1617" s="75"/>
      <c r="K1617" s="19"/>
      <c r="L1617" s="17"/>
      <c r="M1617" s="19"/>
      <c r="N1617" s="9"/>
      <c r="O1617" s="9"/>
      <c r="P1617" s="9"/>
      <c r="Q1617" s="9"/>
      <c r="R1617" s="9"/>
      <c r="S1617" s="9"/>
      <c r="T1617" s="9"/>
      <c r="U1617" s="9"/>
      <c r="V1617" s="9"/>
      <c r="W1617" s="9"/>
      <c r="X1617" s="9"/>
      <c r="Y1617" s="9"/>
      <c r="Z1617" s="9"/>
    </row>
    <row r="1618">
      <c r="A1618" s="13"/>
      <c r="B1618" s="13"/>
      <c r="C1618" s="9"/>
      <c r="D1618" s="9"/>
      <c r="E1618" s="9"/>
      <c r="F1618" s="32"/>
      <c r="G1618" s="13"/>
      <c r="H1618" s="9"/>
      <c r="I1618" s="75"/>
      <c r="J1618" s="75"/>
      <c r="K1618" s="19"/>
      <c r="L1618" s="17"/>
      <c r="M1618" s="19"/>
      <c r="N1618" s="9"/>
      <c r="O1618" s="9"/>
      <c r="P1618" s="9"/>
      <c r="Q1618" s="9"/>
      <c r="R1618" s="9"/>
      <c r="S1618" s="9"/>
      <c r="T1618" s="9"/>
      <c r="U1618" s="9"/>
      <c r="V1618" s="9"/>
      <c r="W1618" s="9"/>
      <c r="X1618" s="9"/>
      <c r="Y1618" s="9"/>
      <c r="Z1618" s="9"/>
    </row>
    <row r="1619">
      <c r="A1619" s="13"/>
      <c r="B1619" s="13"/>
      <c r="C1619" s="9"/>
      <c r="D1619" s="9"/>
      <c r="E1619" s="9"/>
      <c r="F1619" s="32"/>
      <c r="G1619" s="13"/>
      <c r="H1619" s="9"/>
      <c r="I1619" s="75"/>
      <c r="J1619" s="75"/>
      <c r="K1619" s="19"/>
      <c r="L1619" s="17"/>
      <c r="M1619" s="19"/>
      <c r="N1619" s="9"/>
      <c r="O1619" s="9"/>
      <c r="P1619" s="9"/>
      <c r="Q1619" s="9"/>
      <c r="R1619" s="9"/>
      <c r="S1619" s="9"/>
      <c r="T1619" s="9"/>
      <c r="U1619" s="9"/>
      <c r="V1619" s="9"/>
      <c r="W1619" s="9"/>
      <c r="X1619" s="9"/>
      <c r="Y1619" s="9"/>
      <c r="Z1619" s="9"/>
    </row>
    <row r="1620">
      <c r="A1620" s="13"/>
      <c r="B1620" s="13"/>
      <c r="C1620" s="9"/>
      <c r="D1620" s="9"/>
      <c r="E1620" s="9"/>
      <c r="F1620" s="32"/>
      <c r="G1620" s="13"/>
      <c r="H1620" s="9"/>
      <c r="I1620" s="75"/>
      <c r="J1620" s="75"/>
      <c r="K1620" s="19"/>
      <c r="L1620" s="17"/>
      <c r="M1620" s="19"/>
      <c r="N1620" s="9"/>
      <c r="O1620" s="9"/>
      <c r="P1620" s="9"/>
      <c r="Q1620" s="9"/>
      <c r="R1620" s="9"/>
      <c r="S1620" s="9"/>
      <c r="T1620" s="9"/>
      <c r="U1620" s="9"/>
      <c r="V1620" s="9"/>
      <c r="W1620" s="9"/>
      <c r="X1620" s="9"/>
      <c r="Y1620" s="9"/>
      <c r="Z1620" s="9"/>
    </row>
    <row r="1621">
      <c r="A1621" s="13"/>
      <c r="B1621" s="13"/>
      <c r="C1621" s="9"/>
      <c r="D1621" s="9"/>
      <c r="E1621" s="9"/>
      <c r="F1621" s="32"/>
      <c r="G1621" s="13"/>
      <c r="H1621" s="9"/>
      <c r="I1621" s="75"/>
      <c r="J1621" s="75"/>
      <c r="K1621" s="19"/>
      <c r="L1621" s="17"/>
      <c r="M1621" s="19"/>
      <c r="N1621" s="9"/>
      <c r="O1621" s="9"/>
      <c r="P1621" s="9"/>
      <c r="Q1621" s="9"/>
      <c r="R1621" s="9"/>
      <c r="S1621" s="9"/>
      <c r="T1621" s="9"/>
      <c r="U1621" s="9"/>
      <c r="V1621" s="9"/>
      <c r="W1621" s="9"/>
      <c r="X1621" s="9"/>
      <c r="Y1621" s="9"/>
      <c r="Z1621" s="9"/>
    </row>
    <row r="1622">
      <c r="A1622" s="13"/>
      <c r="B1622" s="13"/>
      <c r="C1622" s="9"/>
      <c r="D1622" s="9"/>
      <c r="E1622" s="9"/>
      <c r="F1622" s="32"/>
      <c r="G1622" s="13"/>
      <c r="H1622" s="9"/>
      <c r="I1622" s="75"/>
      <c r="J1622" s="75"/>
      <c r="K1622" s="19"/>
      <c r="L1622" s="17"/>
      <c r="M1622" s="19"/>
      <c r="N1622" s="9"/>
      <c r="O1622" s="9"/>
      <c r="P1622" s="9"/>
      <c r="Q1622" s="9"/>
      <c r="R1622" s="9"/>
      <c r="S1622" s="9"/>
      <c r="T1622" s="9"/>
      <c r="U1622" s="9"/>
      <c r="V1622" s="9"/>
      <c r="W1622" s="9"/>
      <c r="X1622" s="9"/>
      <c r="Y1622" s="9"/>
      <c r="Z1622" s="9"/>
    </row>
    <row r="1623">
      <c r="A1623" s="13"/>
      <c r="B1623" s="13"/>
      <c r="C1623" s="9"/>
      <c r="D1623" s="9"/>
      <c r="E1623" s="9"/>
      <c r="F1623" s="32"/>
      <c r="G1623" s="13"/>
      <c r="H1623" s="9"/>
      <c r="I1623" s="75"/>
      <c r="J1623" s="75"/>
      <c r="K1623" s="19"/>
      <c r="L1623" s="17"/>
      <c r="M1623" s="19"/>
      <c r="N1623" s="9"/>
      <c r="O1623" s="9"/>
      <c r="P1623" s="9"/>
      <c r="Q1623" s="9"/>
      <c r="R1623" s="9"/>
      <c r="S1623" s="9"/>
      <c r="T1623" s="9"/>
      <c r="U1623" s="9"/>
      <c r="V1623" s="9"/>
      <c r="W1623" s="9"/>
      <c r="X1623" s="9"/>
      <c r="Y1623" s="9"/>
      <c r="Z1623" s="9"/>
    </row>
    <row r="1624">
      <c r="A1624" s="13"/>
      <c r="B1624" s="13"/>
      <c r="C1624" s="9"/>
      <c r="D1624" s="9"/>
      <c r="E1624" s="9"/>
      <c r="F1624" s="32"/>
      <c r="G1624" s="13"/>
      <c r="H1624" s="9"/>
      <c r="I1624" s="75"/>
      <c r="J1624" s="75"/>
      <c r="K1624" s="19"/>
      <c r="L1624" s="17"/>
      <c r="M1624" s="19"/>
      <c r="N1624" s="9"/>
      <c r="O1624" s="9"/>
      <c r="P1624" s="9"/>
      <c r="Q1624" s="9"/>
      <c r="R1624" s="9"/>
      <c r="S1624" s="9"/>
      <c r="T1624" s="9"/>
      <c r="U1624" s="9"/>
      <c r="V1624" s="9"/>
      <c r="W1624" s="9"/>
      <c r="X1624" s="9"/>
      <c r="Y1624" s="9"/>
      <c r="Z1624" s="9"/>
    </row>
    <row r="1625">
      <c r="A1625" s="13"/>
      <c r="B1625" s="13"/>
      <c r="C1625" s="9"/>
      <c r="D1625" s="9"/>
      <c r="E1625" s="9"/>
      <c r="F1625" s="32"/>
      <c r="G1625" s="13"/>
      <c r="H1625" s="9"/>
      <c r="I1625" s="75"/>
      <c r="J1625" s="75"/>
      <c r="K1625" s="19"/>
      <c r="L1625" s="17"/>
      <c r="M1625" s="19"/>
      <c r="N1625" s="9"/>
      <c r="O1625" s="9"/>
      <c r="P1625" s="9"/>
      <c r="Q1625" s="9"/>
      <c r="R1625" s="9"/>
      <c r="S1625" s="9"/>
      <c r="T1625" s="9"/>
      <c r="U1625" s="9"/>
      <c r="V1625" s="9"/>
      <c r="W1625" s="9"/>
      <c r="X1625" s="9"/>
      <c r="Y1625" s="9"/>
      <c r="Z1625" s="9"/>
    </row>
    <row r="1626">
      <c r="A1626" s="13"/>
      <c r="B1626" s="13"/>
      <c r="C1626" s="9"/>
      <c r="D1626" s="9"/>
      <c r="E1626" s="9"/>
      <c r="F1626" s="32"/>
      <c r="G1626" s="13"/>
      <c r="H1626" s="9"/>
      <c r="I1626" s="75"/>
      <c r="J1626" s="75"/>
      <c r="K1626" s="19"/>
      <c r="L1626" s="17"/>
      <c r="M1626" s="19"/>
      <c r="N1626" s="9"/>
      <c r="O1626" s="9"/>
      <c r="P1626" s="9"/>
      <c r="Q1626" s="9"/>
      <c r="R1626" s="9"/>
      <c r="S1626" s="9"/>
      <c r="T1626" s="9"/>
      <c r="U1626" s="9"/>
      <c r="V1626" s="9"/>
      <c r="W1626" s="9"/>
      <c r="X1626" s="9"/>
      <c r="Y1626" s="9"/>
      <c r="Z1626" s="9"/>
    </row>
    <row r="1627">
      <c r="A1627" s="13"/>
      <c r="B1627" s="13"/>
      <c r="C1627" s="9"/>
      <c r="D1627" s="9"/>
      <c r="E1627" s="9"/>
      <c r="F1627" s="32"/>
      <c r="G1627" s="13"/>
      <c r="H1627" s="9"/>
      <c r="I1627" s="75"/>
      <c r="J1627" s="75"/>
      <c r="K1627" s="19"/>
      <c r="L1627" s="17"/>
      <c r="M1627" s="19"/>
      <c r="N1627" s="9"/>
      <c r="O1627" s="9"/>
      <c r="P1627" s="9"/>
      <c r="Q1627" s="9"/>
      <c r="R1627" s="9"/>
      <c r="S1627" s="9"/>
      <c r="T1627" s="9"/>
      <c r="U1627" s="9"/>
      <c r="V1627" s="9"/>
      <c r="W1627" s="9"/>
      <c r="X1627" s="9"/>
      <c r="Y1627" s="9"/>
      <c r="Z1627" s="9"/>
    </row>
    <row r="1628">
      <c r="A1628" s="13"/>
      <c r="B1628" s="13"/>
      <c r="C1628" s="9"/>
      <c r="D1628" s="9"/>
      <c r="E1628" s="9"/>
      <c r="F1628" s="32"/>
      <c r="G1628" s="13"/>
      <c r="H1628" s="9"/>
      <c r="I1628" s="75"/>
      <c r="J1628" s="75"/>
      <c r="K1628" s="19"/>
      <c r="L1628" s="17"/>
      <c r="M1628" s="19"/>
      <c r="N1628" s="9"/>
      <c r="O1628" s="9"/>
      <c r="P1628" s="9"/>
      <c r="Q1628" s="9"/>
      <c r="R1628" s="9"/>
      <c r="S1628" s="9"/>
      <c r="T1628" s="9"/>
      <c r="U1628" s="9"/>
      <c r="V1628" s="9"/>
      <c r="W1628" s="9"/>
      <c r="X1628" s="9"/>
      <c r="Y1628" s="9"/>
      <c r="Z1628" s="9"/>
    </row>
    <row r="1629">
      <c r="A1629" s="13"/>
      <c r="B1629" s="13"/>
      <c r="C1629" s="9"/>
      <c r="D1629" s="9"/>
      <c r="E1629" s="9"/>
      <c r="F1629" s="32"/>
      <c r="G1629" s="13"/>
      <c r="H1629" s="9"/>
      <c r="I1629" s="75"/>
      <c r="J1629" s="75"/>
      <c r="K1629" s="19"/>
      <c r="L1629" s="17"/>
      <c r="M1629" s="19"/>
      <c r="N1629" s="9"/>
      <c r="O1629" s="9"/>
      <c r="P1629" s="9"/>
      <c r="Q1629" s="9"/>
      <c r="R1629" s="9"/>
      <c r="S1629" s="9"/>
      <c r="T1629" s="9"/>
      <c r="U1629" s="9"/>
      <c r="V1629" s="9"/>
      <c r="W1629" s="9"/>
      <c r="X1629" s="9"/>
      <c r="Y1629" s="9"/>
      <c r="Z1629" s="9"/>
    </row>
    <row r="1630">
      <c r="A1630" s="13"/>
      <c r="B1630" s="13"/>
      <c r="C1630" s="9"/>
      <c r="D1630" s="9"/>
      <c r="E1630" s="9"/>
      <c r="F1630" s="32"/>
      <c r="G1630" s="13"/>
      <c r="H1630" s="9"/>
      <c r="I1630" s="73"/>
      <c r="J1630" s="73"/>
      <c r="K1630" s="9"/>
      <c r="L1630" s="17"/>
      <c r="M1630" s="19"/>
      <c r="N1630" s="9"/>
      <c r="O1630" s="9"/>
      <c r="P1630" s="9"/>
      <c r="Q1630" s="9"/>
      <c r="R1630" s="9"/>
      <c r="S1630" s="9"/>
      <c r="T1630" s="9"/>
      <c r="U1630" s="9"/>
      <c r="V1630" s="9"/>
      <c r="W1630" s="9"/>
      <c r="X1630" s="9"/>
      <c r="Y1630" s="9"/>
      <c r="Z1630" s="9"/>
    </row>
    <row r="1631">
      <c r="A1631" s="13"/>
      <c r="B1631" s="13"/>
      <c r="C1631" s="9"/>
      <c r="D1631" s="9"/>
      <c r="E1631" s="9"/>
      <c r="F1631" s="32"/>
      <c r="G1631" s="13"/>
      <c r="H1631" s="9"/>
      <c r="I1631" s="73"/>
      <c r="J1631" s="73"/>
      <c r="K1631" s="9"/>
      <c r="L1631" s="17"/>
      <c r="M1631" s="19"/>
      <c r="N1631" s="9"/>
      <c r="O1631" s="9"/>
      <c r="P1631" s="9"/>
      <c r="Q1631" s="9"/>
      <c r="R1631" s="9"/>
      <c r="S1631" s="9"/>
      <c r="T1631" s="9"/>
      <c r="U1631" s="9"/>
      <c r="V1631" s="9"/>
      <c r="W1631" s="9"/>
      <c r="X1631" s="9"/>
      <c r="Y1631" s="9"/>
      <c r="Z1631" s="9"/>
    </row>
    <row r="1632">
      <c r="A1632" s="13"/>
      <c r="B1632" s="13"/>
      <c r="C1632" s="9"/>
      <c r="D1632" s="9"/>
      <c r="E1632" s="9"/>
      <c r="F1632" s="32"/>
      <c r="G1632" s="13"/>
      <c r="H1632" s="9"/>
      <c r="I1632" s="73"/>
      <c r="J1632" s="73"/>
      <c r="K1632" s="9"/>
      <c r="L1632" s="17"/>
      <c r="M1632" s="19"/>
      <c r="N1632" s="9"/>
      <c r="O1632" s="9"/>
      <c r="P1632" s="9"/>
      <c r="Q1632" s="9"/>
      <c r="R1632" s="9"/>
      <c r="S1632" s="9"/>
      <c r="T1632" s="9"/>
      <c r="U1632" s="9"/>
      <c r="V1632" s="9"/>
      <c r="W1632" s="9"/>
      <c r="X1632" s="9"/>
      <c r="Y1632" s="9"/>
      <c r="Z1632" s="9"/>
    </row>
    <row r="1633">
      <c r="A1633" s="13"/>
      <c r="B1633" s="13"/>
      <c r="C1633" s="9"/>
      <c r="D1633" s="9"/>
      <c r="E1633" s="9"/>
      <c r="F1633" s="32"/>
      <c r="G1633" s="13"/>
      <c r="H1633" s="9"/>
      <c r="I1633" s="73"/>
      <c r="J1633" s="73"/>
      <c r="K1633" s="9"/>
      <c r="L1633" s="17"/>
      <c r="M1633" s="19"/>
      <c r="N1633" s="9"/>
      <c r="O1633" s="9"/>
      <c r="P1633" s="9"/>
      <c r="Q1633" s="9"/>
      <c r="R1633" s="9"/>
      <c r="S1633" s="9"/>
      <c r="T1633" s="9"/>
      <c r="U1633" s="9"/>
      <c r="V1633" s="9"/>
      <c r="W1633" s="9"/>
      <c r="X1633" s="9"/>
      <c r="Y1633" s="9"/>
      <c r="Z1633" s="9"/>
    </row>
    <row r="1634">
      <c r="A1634" s="13"/>
      <c r="B1634" s="13"/>
      <c r="C1634" s="9"/>
      <c r="D1634" s="9"/>
      <c r="E1634" s="9"/>
      <c r="F1634" s="32"/>
      <c r="G1634" s="13"/>
      <c r="H1634" s="9"/>
      <c r="I1634" s="73"/>
      <c r="J1634" s="73"/>
      <c r="K1634" s="9"/>
      <c r="L1634" s="17"/>
      <c r="M1634" s="19"/>
      <c r="N1634" s="9"/>
      <c r="O1634" s="9"/>
      <c r="P1634" s="9"/>
      <c r="Q1634" s="9"/>
      <c r="R1634" s="9"/>
      <c r="S1634" s="9"/>
      <c r="T1634" s="9"/>
      <c r="U1634" s="9"/>
      <c r="V1634" s="9"/>
      <c r="W1634" s="9"/>
      <c r="X1634" s="9"/>
      <c r="Y1634" s="9"/>
      <c r="Z1634" s="9"/>
    </row>
    <row r="1635">
      <c r="A1635" s="13"/>
      <c r="B1635" s="13"/>
      <c r="C1635" s="9"/>
      <c r="D1635" s="9"/>
      <c r="E1635" s="9"/>
      <c r="F1635" s="32"/>
      <c r="G1635" s="13"/>
      <c r="H1635" s="9"/>
      <c r="I1635" s="73"/>
      <c r="J1635" s="73"/>
      <c r="K1635" s="9"/>
      <c r="L1635" s="17"/>
      <c r="M1635" s="19"/>
      <c r="N1635" s="9"/>
      <c r="O1635" s="9"/>
      <c r="P1635" s="9"/>
      <c r="Q1635" s="9"/>
      <c r="R1635" s="9"/>
      <c r="S1635" s="9"/>
      <c r="T1635" s="9"/>
      <c r="U1635" s="9"/>
      <c r="V1635" s="9"/>
      <c r="W1635" s="9"/>
      <c r="X1635" s="9"/>
      <c r="Y1635" s="9"/>
      <c r="Z1635" s="9"/>
    </row>
    <row r="1636">
      <c r="A1636" s="13"/>
      <c r="B1636" s="13"/>
      <c r="C1636" s="9"/>
      <c r="D1636" s="9"/>
      <c r="E1636" s="9"/>
      <c r="F1636" s="32"/>
      <c r="G1636" s="13"/>
      <c r="H1636" s="9"/>
      <c r="I1636" s="75"/>
      <c r="J1636" s="75"/>
      <c r="K1636" s="19"/>
      <c r="L1636" s="17"/>
      <c r="M1636" s="19"/>
      <c r="N1636" s="9"/>
      <c r="O1636" s="9"/>
      <c r="P1636" s="9"/>
      <c r="Q1636" s="9"/>
      <c r="R1636" s="9"/>
      <c r="S1636" s="9"/>
      <c r="T1636" s="9"/>
      <c r="U1636" s="9"/>
      <c r="V1636" s="9"/>
      <c r="W1636" s="9"/>
      <c r="X1636" s="9"/>
      <c r="Y1636" s="9"/>
      <c r="Z1636" s="9"/>
    </row>
    <row r="1637">
      <c r="A1637" s="13"/>
      <c r="B1637" s="13"/>
      <c r="C1637" s="9"/>
      <c r="D1637" s="9"/>
      <c r="E1637" s="9"/>
      <c r="F1637" s="32"/>
      <c r="G1637" s="13"/>
      <c r="H1637" s="9"/>
      <c r="I1637" s="73"/>
      <c r="J1637" s="73"/>
      <c r="K1637" s="9"/>
      <c r="L1637" s="17"/>
      <c r="M1637" s="19"/>
      <c r="N1637" s="9"/>
      <c r="O1637" s="9"/>
      <c r="P1637" s="9"/>
      <c r="Q1637" s="9"/>
      <c r="R1637" s="9"/>
      <c r="S1637" s="9"/>
      <c r="T1637" s="9"/>
      <c r="U1637" s="9"/>
      <c r="V1637" s="9"/>
      <c r="W1637" s="9"/>
      <c r="X1637" s="9"/>
      <c r="Y1637" s="9"/>
      <c r="Z1637" s="9"/>
    </row>
    <row r="1638">
      <c r="A1638" s="13"/>
      <c r="B1638" s="13"/>
      <c r="C1638" s="9"/>
      <c r="D1638" s="9"/>
      <c r="E1638" s="9"/>
      <c r="F1638" s="32"/>
      <c r="G1638" s="13"/>
      <c r="H1638" s="9"/>
      <c r="I1638" s="73"/>
      <c r="J1638" s="73"/>
      <c r="K1638" s="9"/>
      <c r="L1638" s="17"/>
      <c r="M1638" s="19"/>
      <c r="N1638" s="9"/>
      <c r="O1638" s="9"/>
      <c r="P1638" s="9"/>
      <c r="Q1638" s="9"/>
      <c r="R1638" s="9"/>
      <c r="S1638" s="9"/>
      <c r="T1638" s="9"/>
      <c r="U1638" s="9"/>
      <c r="V1638" s="9"/>
      <c r="W1638" s="9"/>
      <c r="X1638" s="9"/>
      <c r="Y1638" s="9"/>
      <c r="Z1638" s="9"/>
    </row>
    <row r="1639">
      <c r="A1639" s="13"/>
      <c r="B1639" s="13"/>
      <c r="C1639" s="9"/>
      <c r="D1639" s="9"/>
      <c r="E1639" s="9"/>
      <c r="F1639" s="32"/>
      <c r="G1639" s="13"/>
      <c r="H1639" s="9"/>
      <c r="I1639" s="73"/>
      <c r="J1639" s="73"/>
      <c r="K1639" s="9"/>
      <c r="L1639" s="17"/>
      <c r="M1639" s="19"/>
      <c r="N1639" s="9"/>
      <c r="O1639" s="9"/>
      <c r="P1639" s="9"/>
      <c r="Q1639" s="9"/>
      <c r="R1639" s="9"/>
      <c r="S1639" s="9"/>
      <c r="T1639" s="9"/>
      <c r="U1639" s="9"/>
      <c r="V1639" s="9"/>
      <c r="W1639" s="9"/>
      <c r="X1639" s="9"/>
      <c r="Y1639" s="9"/>
      <c r="Z1639" s="9"/>
    </row>
    <row r="1640">
      <c r="A1640" s="13"/>
      <c r="B1640" s="13"/>
      <c r="C1640" s="9"/>
      <c r="D1640" s="9"/>
      <c r="E1640" s="9"/>
      <c r="F1640" s="32"/>
      <c r="G1640" s="13"/>
      <c r="H1640" s="9"/>
      <c r="I1640" s="75"/>
      <c r="J1640" s="75"/>
      <c r="K1640" s="9"/>
      <c r="L1640" s="17"/>
      <c r="M1640" s="19"/>
      <c r="N1640" s="9"/>
      <c r="O1640" s="9"/>
      <c r="P1640" s="9"/>
      <c r="Q1640" s="9"/>
      <c r="R1640" s="9"/>
      <c r="S1640" s="9"/>
      <c r="T1640" s="9"/>
      <c r="U1640" s="9"/>
      <c r="V1640" s="9"/>
      <c r="W1640" s="9"/>
      <c r="X1640" s="9"/>
      <c r="Y1640" s="9"/>
      <c r="Z1640" s="9"/>
    </row>
    <row r="1641">
      <c r="A1641" s="13"/>
      <c r="B1641" s="13"/>
      <c r="C1641" s="9"/>
      <c r="D1641" s="9"/>
      <c r="E1641" s="9"/>
      <c r="F1641" s="32"/>
      <c r="G1641" s="13"/>
      <c r="H1641" s="9"/>
      <c r="I1641" s="73"/>
      <c r="J1641" s="73"/>
      <c r="K1641" s="9"/>
      <c r="L1641" s="17"/>
      <c r="M1641" s="19"/>
      <c r="N1641" s="9"/>
      <c r="O1641" s="9"/>
      <c r="P1641" s="9"/>
      <c r="Q1641" s="9"/>
      <c r="R1641" s="9"/>
      <c r="S1641" s="9"/>
      <c r="T1641" s="9"/>
      <c r="U1641" s="9"/>
      <c r="V1641" s="9"/>
      <c r="W1641" s="9"/>
      <c r="X1641" s="9"/>
      <c r="Y1641" s="9"/>
      <c r="Z1641" s="9"/>
    </row>
    <row r="1642">
      <c r="A1642" s="13"/>
      <c r="B1642" s="13"/>
      <c r="C1642" s="9"/>
      <c r="D1642" s="9"/>
      <c r="E1642" s="9"/>
      <c r="F1642" s="32"/>
      <c r="G1642" s="13"/>
      <c r="H1642" s="9"/>
      <c r="I1642" s="75"/>
      <c r="J1642" s="75"/>
      <c r="K1642" s="9"/>
      <c r="L1642" s="17"/>
      <c r="M1642" s="19"/>
      <c r="N1642" s="9"/>
      <c r="O1642" s="9"/>
      <c r="P1642" s="9"/>
      <c r="Q1642" s="9"/>
      <c r="R1642" s="9"/>
      <c r="S1642" s="9"/>
      <c r="T1642" s="9"/>
      <c r="U1642" s="9"/>
      <c r="V1642" s="9"/>
      <c r="W1642" s="9"/>
      <c r="X1642" s="9"/>
      <c r="Y1642" s="9"/>
      <c r="Z1642" s="9"/>
    </row>
    <row r="1643">
      <c r="A1643" s="13"/>
      <c r="B1643" s="13"/>
      <c r="C1643" s="9"/>
      <c r="D1643" s="9"/>
      <c r="E1643" s="9"/>
      <c r="F1643" s="32"/>
      <c r="G1643" s="13"/>
      <c r="H1643" s="9"/>
      <c r="I1643" s="73"/>
      <c r="J1643" s="73"/>
      <c r="K1643" s="9"/>
      <c r="L1643" s="17"/>
      <c r="M1643" s="19"/>
      <c r="N1643" s="9"/>
      <c r="O1643" s="9"/>
      <c r="P1643" s="9"/>
      <c r="Q1643" s="9"/>
      <c r="R1643" s="9"/>
      <c r="S1643" s="9"/>
      <c r="T1643" s="9"/>
      <c r="U1643" s="9"/>
      <c r="V1643" s="9"/>
      <c r="W1643" s="9"/>
      <c r="X1643" s="9"/>
      <c r="Y1643" s="9"/>
      <c r="Z1643" s="9"/>
    </row>
    <row r="1644">
      <c r="A1644" s="13"/>
      <c r="B1644" s="13"/>
      <c r="C1644" s="9"/>
      <c r="D1644" s="9"/>
      <c r="E1644" s="9"/>
      <c r="F1644" s="32"/>
      <c r="G1644" s="13"/>
      <c r="H1644" s="9"/>
      <c r="I1644" s="73"/>
      <c r="J1644" s="73"/>
      <c r="K1644" s="9"/>
      <c r="L1644" s="17"/>
      <c r="M1644" s="19"/>
      <c r="N1644" s="9"/>
      <c r="O1644" s="9"/>
      <c r="P1644" s="9"/>
      <c r="Q1644" s="9"/>
      <c r="R1644" s="9"/>
      <c r="S1644" s="9"/>
      <c r="T1644" s="9"/>
      <c r="U1644" s="9"/>
      <c r="V1644" s="9"/>
      <c r="W1644" s="9"/>
      <c r="X1644" s="9"/>
      <c r="Y1644" s="9"/>
      <c r="Z1644" s="9"/>
    </row>
    <row r="1645">
      <c r="A1645" s="13"/>
      <c r="B1645" s="13"/>
      <c r="C1645" s="9"/>
      <c r="D1645" s="9"/>
      <c r="E1645" s="9"/>
      <c r="F1645" s="32"/>
      <c r="G1645" s="13"/>
      <c r="H1645" s="9"/>
      <c r="I1645" s="73"/>
      <c r="J1645" s="73"/>
      <c r="K1645" s="9"/>
      <c r="L1645" s="17"/>
      <c r="M1645" s="19"/>
      <c r="N1645" s="9"/>
      <c r="O1645" s="9"/>
      <c r="P1645" s="9"/>
      <c r="Q1645" s="9"/>
      <c r="R1645" s="9"/>
      <c r="S1645" s="9"/>
      <c r="T1645" s="9"/>
      <c r="U1645" s="9"/>
      <c r="V1645" s="9"/>
      <c r="W1645" s="9"/>
      <c r="X1645" s="9"/>
      <c r="Y1645" s="9"/>
      <c r="Z1645" s="9"/>
    </row>
    <row r="1646">
      <c r="A1646" s="13"/>
      <c r="B1646" s="13"/>
      <c r="C1646" s="9"/>
      <c r="D1646" s="9"/>
      <c r="E1646" s="9"/>
      <c r="F1646" s="32"/>
      <c r="G1646" s="13"/>
      <c r="H1646" s="9"/>
      <c r="I1646" s="73"/>
      <c r="J1646" s="73"/>
      <c r="K1646" s="9"/>
      <c r="L1646" s="17"/>
      <c r="M1646" s="19"/>
      <c r="N1646" s="9"/>
      <c r="O1646" s="9"/>
      <c r="P1646" s="9"/>
      <c r="Q1646" s="9"/>
      <c r="R1646" s="9"/>
      <c r="S1646" s="9"/>
      <c r="T1646" s="9"/>
      <c r="U1646" s="9"/>
      <c r="V1646" s="9"/>
      <c r="W1646" s="9"/>
      <c r="X1646" s="9"/>
      <c r="Y1646" s="9"/>
      <c r="Z1646" s="9"/>
    </row>
    <row r="1647">
      <c r="A1647" s="13"/>
      <c r="B1647" s="13"/>
      <c r="C1647" s="9"/>
      <c r="D1647" s="9"/>
      <c r="E1647" s="9"/>
      <c r="F1647" s="32"/>
      <c r="G1647" s="13"/>
      <c r="H1647" s="9"/>
      <c r="I1647" s="73"/>
      <c r="J1647" s="73"/>
      <c r="K1647" s="9"/>
      <c r="L1647" s="17"/>
      <c r="M1647" s="19"/>
      <c r="N1647" s="9"/>
      <c r="O1647" s="9"/>
      <c r="P1647" s="9"/>
      <c r="Q1647" s="9"/>
      <c r="R1647" s="9"/>
      <c r="S1647" s="9"/>
      <c r="T1647" s="9"/>
      <c r="U1647" s="9"/>
      <c r="V1647" s="9"/>
      <c r="W1647" s="9"/>
      <c r="X1647" s="9"/>
      <c r="Y1647" s="9"/>
      <c r="Z1647" s="9"/>
    </row>
    <row r="1648">
      <c r="A1648" s="13"/>
      <c r="B1648" s="13"/>
      <c r="C1648" s="9"/>
      <c r="D1648" s="9"/>
      <c r="E1648" s="9"/>
      <c r="F1648" s="32"/>
      <c r="G1648" s="13"/>
      <c r="H1648" s="9"/>
      <c r="I1648" s="73"/>
      <c r="J1648" s="73"/>
      <c r="K1648" s="9"/>
      <c r="L1648" s="17"/>
      <c r="M1648" s="19"/>
      <c r="N1648" s="9"/>
      <c r="O1648" s="9"/>
      <c r="P1648" s="9"/>
      <c r="Q1648" s="9"/>
      <c r="R1648" s="9"/>
      <c r="S1648" s="9"/>
      <c r="T1648" s="9"/>
      <c r="U1648" s="9"/>
      <c r="V1648" s="9"/>
      <c r="W1648" s="9"/>
      <c r="X1648" s="9"/>
      <c r="Y1648" s="9"/>
      <c r="Z1648" s="9"/>
    </row>
    <row r="1649">
      <c r="A1649" s="13"/>
      <c r="B1649" s="13"/>
      <c r="C1649" s="9"/>
      <c r="D1649" s="9"/>
      <c r="E1649" s="9"/>
      <c r="F1649" s="32"/>
      <c r="G1649" s="13"/>
      <c r="H1649" s="9"/>
      <c r="I1649" s="75"/>
      <c r="J1649" s="75"/>
      <c r="K1649" s="9"/>
      <c r="L1649" s="17"/>
      <c r="M1649" s="19"/>
      <c r="N1649" s="9"/>
      <c r="O1649" s="9"/>
      <c r="P1649" s="9"/>
      <c r="Q1649" s="9"/>
      <c r="R1649" s="9"/>
      <c r="S1649" s="9"/>
      <c r="T1649" s="9"/>
      <c r="U1649" s="9"/>
      <c r="V1649" s="9"/>
      <c r="W1649" s="9"/>
      <c r="X1649" s="9"/>
      <c r="Y1649" s="9"/>
      <c r="Z1649" s="9"/>
    </row>
    <row r="1650">
      <c r="A1650" s="13"/>
      <c r="B1650" s="13"/>
      <c r="C1650" s="9"/>
      <c r="D1650" s="9"/>
      <c r="E1650" s="9"/>
      <c r="F1650" s="32"/>
      <c r="G1650" s="13"/>
      <c r="H1650" s="9"/>
      <c r="I1650" s="73"/>
      <c r="J1650" s="73"/>
      <c r="K1650" s="9"/>
      <c r="L1650" s="17"/>
      <c r="M1650" s="19"/>
      <c r="N1650" s="9"/>
      <c r="O1650" s="9"/>
      <c r="P1650" s="9"/>
      <c r="Q1650" s="9"/>
      <c r="R1650" s="9"/>
      <c r="S1650" s="9"/>
      <c r="T1650" s="9"/>
      <c r="U1650" s="9"/>
      <c r="V1650" s="9"/>
      <c r="W1650" s="9"/>
      <c r="X1650" s="9"/>
      <c r="Y1650" s="9"/>
      <c r="Z1650" s="9"/>
    </row>
    <row r="1651">
      <c r="A1651" s="13"/>
      <c r="B1651" s="13"/>
      <c r="C1651" s="9"/>
      <c r="D1651" s="9"/>
      <c r="E1651" s="9"/>
      <c r="F1651" s="32"/>
      <c r="G1651" s="13"/>
      <c r="H1651" s="9"/>
      <c r="I1651" s="73"/>
      <c r="J1651" s="73"/>
      <c r="K1651" s="9"/>
      <c r="L1651" s="17"/>
      <c r="M1651" s="19"/>
      <c r="N1651" s="9"/>
      <c r="O1651" s="9"/>
      <c r="P1651" s="9"/>
      <c r="Q1651" s="9"/>
      <c r="R1651" s="9"/>
      <c r="S1651" s="9"/>
      <c r="T1651" s="9"/>
      <c r="U1651" s="9"/>
      <c r="V1651" s="9"/>
      <c r="W1651" s="9"/>
      <c r="X1651" s="9"/>
      <c r="Y1651" s="9"/>
      <c r="Z1651" s="9"/>
    </row>
    <row r="1652">
      <c r="A1652" s="13"/>
      <c r="B1652" s="13"/>
      <c r="C1652" s="9"/>
      <c r="D1652" s="9"/>
      <c r="E1652" s="9"/>
      <c r="F1652" s="32"/>
      <c r="G1652" s="13"/>
      <c r="H1652" s="9"/>
      <c r="I1652" s="73"/>
      <c r="J1652" s="73"/>
      <c r="K1652" s="9"/>
      <c r="L1652" s="17"/>
      <c r="M1652" s="19"/>
      <c r="N1652" s="9"/>
      <c r="O1652" s="9"/>
      <c r="P1652" s="9"/>
      <c r="Q1652" s="9"/>
      <c r="R1652" s="9"/>
      <c r="S1652" s="9"/>
      <c r="T1652" s="9"/>
      <c r="U1652" s="9"/>
      <c r="V1652" s="9"/>
      <c r="W1652" s="9"/>
      <c r="X1652" s="9"/>
      <c r="Y1652" s="9"/>
      <c r="Z1652" s="9"/>
    </row>
    <row r="1653">
      <c r="A1653" s="13"/>
      <c r="B1653" s="13"/>
      <c r="C1653" s="9"/>
      <c r="D1653" s="9"/>
      <c r="E1653" s="9"/>
      <c r="F1653" s="32"/>
      <c r="G1653" s="13"/>
      <c r="H1653" s="9"/>
      <c r="I1653" s="73"/>
      <c r="J1653" s="73"/>
      <c r="K1653" s="9"/>
      <c r="L1653" s="17"/>
      <c r="M1653" s="19"/>
      <c r="N1653" s="9"/>
      <c r="O1653" s="9"/>
      <c r="P1653" s="9"/>
      <c r="Q1653" s="9"/>
      <c r="R1653" s="9"/>
      <c r="S1653" s="9"/>
      <c r="T1653" s="9"/>
      <c r="U1653" s="9"/>
      <c r="V1653" s="9"/>
      <c r="W1653" s="9"/>
      <c r="X1653" s="9"/>
      <c r="Y1653" s="9"/>
      <c r="Z1653" s="9"/>
    </row>
    <row r="1654">
      <c r="A1654" s="13"/>
      <c r="B1654" s="13"/>
      <c r="C1654" s="9"/>
      <c r="D1654" s="9"/>
      <c r="E1654" s="9"/>
      <c r="F1654" s="32"/>
      <c r="G1654" s="13"/>
      <c r="H1654" s="9"/>
      <c r="I1654" s="73"/>
      <c r="J1654" s="73"/>
      <c r="K1654" s="9"/>
      <c r="L1654" s="17"/>
      <c r="M1654" s="19"/>
      <c r="N1654" s="9"/>
      <c r="O1654" s="9"/>
      <c r="P1654" s="9"/>
      <c r="Q1654" s="9"/>
      <c r="R1654" s="9"/>
      <c r="S1654" s="9"/>
      <c r="T1654" s="9"/>
      <c r="U1654" s="9"/>
      <c r="V1654" s="9"/>
      <c r="W1654" s="9"/>
      <c r="X1654" s="9"/>
      <c r="Y1654" s="9"/>
      <c r="Z1654" s="9"/>
    </row>
    <row r="1655">
      <c r="A1655" s="13"/>
      <c r="B1655" s="13"/>
      <c r="C1655" s="9"/>
      <c r="D1655" s="9"/>
      <c r="E1655" s="9"/>
      <c r="F1655" s="32"/>
      <c r="G1655" s="13"/>
      <c r="H1655" s="9"/>
      <c r="I1655" s="73"/>
      <c r="J1655" s="73"/>
      <c r="K1655" s="9"/>
      <c r="L1655" s="17"/>
      <c r="M1655" s="19"/>
      <c r="N1655" s="9"/>
      <c r="O1655" s="9"/>
      <c r="P1655" s="9"/>
      <c r="Q1655" s="9"/>
      <c r="R1655" s="9"/>
      <c r="S1655" s="9"/>
      <c r="T1655" s="9"/>
      <c r="U1655" s="9"/>
      <c r="V1655" s="9"/>
      <c r="W1655" s="9"/>
      <c r="X1655" s="9"/>
      <c r="Y1655" s="9"/>
      <c r="Z1655" s="9"/>
    </row>
    <row r="1656">
      <c r="A1656" s="13"/>
      <c r="B1656" s="13"/>
      <c r="C1656" s="9"/>
      <c r="D1656" s="9"/>
      <c r="E1656" s="9"/>
      <c r="F1656" s="32"/>
      <c r="G1656" s="13"/>
      <c r="H1656" s="9"/>
      <c r="I1656" s="73"/>
      <c r="J1656" s="73"/>
      <c r="K1656" s="9"/>
      <c r="L1656" s="17"/>
      <c r="M1656" s="19"/>
      <c r="N1656" s="9"/>
      <c r="O1656" s="9"/>
      <c r="P1656" s="9"/>
      <c r="Q1656" s="9"/>
      <c r="R1656" s="9"/>
      <c r="S1656" s="9"/>
      <c r="T1656" s="9"/>
      <c r="U1656" s="9"/>
      <c r="V1656" s="9"/>
      <c r="W1656" s="9"/>
      <c r="X1656" s="9"/>
      <c r="Y1656" s="9"/>
      <c r="Z1656" s="9"/>
    </row>
    <row r="1657">
      <c r="A1657" s="13"/>
      <c r="B1657" s="13"/>
      <c r="C1657" s="9"/>
      <c r="D1657" s="9"/>
      <c r="E1657" s="9"/>
      <c r="F1657" s="32"/>
      <c r="G1657" s="13"/>
      <c r="H1657" s="9"/>
      <c r="I1657" s="73"/>
      <c r="J1657" s="73"/>
      <c r="K1657" s="9"/>
      <c r="L1657" s="17"/>
      <c r="M1657" s="19"/>
      <c r="N1657" s="9"/>
      <c r="O1657" s="9"/>
      <c r="P1657" s="9"/>
      <c r="Q1657" s="9"/>
      <c r="R1657" s="9"/>
      <c r="S1657" s="9"/>
      <c r="T1657" s="9"/>
      <c r="U1657" s="9"/>
      <c r="V1657" s="9"/>
      <c r="W1657" s="9"/>
      <c r="X1657" s="9"/>
      <c r="Y1657" s="9"/>
      <c r="Z1657" s="9"/>
    </row>
    <row r="1658">
      <c r="A1658" s="13"/>
      <c r="B1658" s="13"/>
      <c r="C1658" s="9"/>
      <c r="D1658" s="9"/>
      <c r="E1658" s="9"/>
      <c r="F1658" s="32"/>
      <c r="G1658" s="13"/>
      <c r="H1658" s="9"/>
      <c r="I1658" s="73"/>
      <c r="J1658" s="73"/>
      <c r="K1658" s="9"/>
      <c r="L1658" s="17"/>
      <c r="M1658" s="19"/>
      <c r="N1658" s="9"/>
      <c r="O1658" s="9"/>
      <c r="P1658" s="9"/>
      <c r="Q1658" s="9"/>
      <c r="R1658" s="9"/>
      <c r="S1658" s="9"/>
      <c r="T1658" s="9"/>
      <c r="U1658" s="9"/>
      <c r="V1658" s="9"/>
      <c r="W1658" s="9"/>
      <c r="X1658" s="9"/>
      <c r="Y1658" s="9"/>
      <c r="Z1658" s="9"/>
    </row>
    <row r="1659">
      <c r="A1659" s="13"/>
      <c r="B1659" s="13"/>
      <c r="C1659" s="9"/>
      <c r="D1659" s="9"/>
      <c r="E1659" s="9"/>
      <c r="F1659" s="32"/>
      <c r="G1659" s="13"/>
      <c r="H1659" s="9"/>
      <c r="I1659" s="73"/>
      <c r="J1659" s="73"/>
      <c r="K1659" s="9"/>
      <c r="L1659" s="17"/>
      <c r="M1659" s="19"/>
      <c r="N1659" s="9"/>
      <c r="O1659" s="9"/>
      <c r="P1659" s="9"/>
      <c r="Q1659" s="9"/>
      <c r="R1659" s="9"/>
      <c r="S1659" s="9"/>
      <c r="T1659" s="9"/>
      <c r="U1659" s="9"/>
      <c r="V1659" s="9"/>
      <c r="W1659" s="9"/>
      <c r="X1659" s="9"/>
      <c r="Y1659" s="9"/>
      <c r="Z1659" s="9"/>
    </row>
    <row r="1660">
      <c r="A1660" s="13"/>
      <c r="B1660" s="13"/>
      <c r="C1660" s="9"/>
      <c r="D1660" s="9"/>
      <c r="E1660" s="9"/>
      <c r="F1660" s="32"/>
      <c r="G1660" s="13"/>
      <c r="H1660" s="9"/>
      <c r="I1660" s="73"/>
      <c r="J1660" s="73"/>
      <c r="K1660" s="9"/>
      <c r="L1660" s="17"/>
      <c r="M1660" s="19"/>
      <c r="N1660" s="9"/>
      <c r="O1660" s="9"/>
      <c r="P1660" s="9"/>
      <c r="Q1660" s="9"/>
      <c r="R1660" s="9"/>
      <c r="S1660" s="9"/>
      <c r="T1660" s="9"/>
      <c r="U1660" s="9"/>
      <c r="V1660" s="9"/>
      <c r="W1660" s="9"/>
      <c r="X1660" s="9"/>
      <c r="Y1660" s="9"/>
      <c r="Z1660" s="9"/>
    </row>
    <row r="1661">
      <c r="A1661" s="13"/>
      <c r="B1661" s="13"/>
      <c r="C1661" s="9"/>
      <c r="D1661" s="9"/>
      <c r="E1661" s="9"/>
      <c r="F1661" s="32"/>
      <c r="G1661" s="13"/>
      <c r="H1661" s="9"/>
      <c r="I1661" s="73"/>
      <c r="J1661" s="73"/>
      <c r="K1661" s="9"/>
      <c r="L1661" s="17"/>
      <c r="M1661" s="19"/>
      <c r="N1661" s="9"/>
      <c r="O1661" s="9"/>
      <c r="P1661" s="9"/>
      <c r="Q1661" s="9"/>
      <c r="R1661" s="9"/>
      <c r="S1661" s="9"/>
      <c r="T1661" s="9"/>
      <c r="U1661" s="9"/>
      <c r="V1661" s="9"/>
      <c r="W1661" s="9"/>
      <c r="X1661" s="9"/>
      <c r="Y1661" s="9"/>
      <c r="Z1661" s="9"/>
    </row>
    <row r="1662">
      <c r="A1662" s="13"/>
      <c r="B1662" s="13"/>
      <c r="C1662" s="9"/>
      <c r="D1662" s="9"/>
      <c r="E1662" s="9"/>
      <c r="F1662" s="32"/>
      <c r="G1662" s="13"/>
      <c r="H1662" s="9"/>
      <c r="I1662" s="73"/>
      <c r="J1662" s="73"/>
      <c r="K1662" s="9"/>
      <c r="L1662" s="17"/>
      <c r="M1662" s="19"/>
      <c r="N1662" s="9"/>
      <c r="O1662" s="9"/>
      <c r="P1662" s="9"/>
      <c r="Q1662" s="9"/>
      <c r="R1662" s="9"/>
      <c r="S1662" s="9"/>
      <c r="T1662" s="9"/>
      <c r="U1662" s="9"/>
      <c r="V1662" s="9"/>
      <c r="W1662" s="9"/>
      <c r="X1662" s="9"/>
      <c r="Y1662" s="9"/>
      <c r="Z1662" s="9"/>
    </row>
    <row r="1663">
      <c r="A1663" s="13"/>
      <c r="B1663" s="13"/>
      <c r="C1663" s="9"/>
      <c r="D1663" s="9"/>
      <c r="E1663" s="9"/>
      <c r="F1663" s="32"/>
      <c r="G1663" s="13"/>
      <c r="H1663" s="9"/>
      <c r="I1663" s="73"/>
      <c r="J1663" s="73"/>
      <c r="K1663" s="9"/>
      <c r="L1663" s="17"/>
      <c r="M1663" s="19"/>
      <c r="N1663" s="9"/>
      <c r="O1663" s="9"/>
      <c r="P1663" s="9"/>
      <c r="Q1663" s="9"/>
      <c r="R1663" s="9"/>
      <c r="S1663" s="9"/>
      <c r="T1663" s="9"/>
      <c r="U1663" s="9"/>
      <c r="V1663" s="9"/>
      <c r="W1663" s="9"/>
      <c r="X1663" s="9"/>
      <c r="Y1663" s="9"/>
      <c r="Z1663" s="9"/>
    </row>
    <row r="1664">
      <c r="A1664" s="13"/>
      <c r="B1664" s="13"/>
      <c r="C1664" s="9"/>
      <c r="D1664" s="9"/>
      <c r="E1664" s="9"/>
      <c r="F1664" s="32"/>
      <c r="G1664" s="13"/>
      <c r="H1664" s="9"/>
      <c r="I1664" s="73"/>
      <c r="J1664" s="73"/>
      <c r="K1664" s="9"/>
      <c r="L1664" s="17"/>
      <c r="M1664" s="19"/>
      <c r="N1664" s="9"/>
      <c r="O1664" s="9"/>
      <c r="P1664" s="9"/>
      <c r="Q1664" s="9"/>
      <c r="R1664" s="9"/>
      <c r="S1664" s="9"/>
      <c r="T1664" s="9"/>
      <c r="U1664" s="9"/>
      <c r="V1664" s="9"/>
      <c r="W1664" s="9"/>
      <c r="X1664" s="9"/>
      <c r="Y1664" s="9"/>
      <c r="Z1664" s="9"/>
    </row>
    <row r="1665">
      <c r="A1665" s="13"/>
      <c r="B1665" s="13"/>
      <c r="C1665" s="9"/>
      <c r="D1665" s="9"/>
      <c r="E1665" s="9"/>
      <c r="F1665" s="32"/>
      <c r="G1665" s="13"/>
      <c r="H1665" s="9"/>
      <c r="I1665" s="73"/>
      <c r="J1665" s="73"/>
      <c r="K1665" s="9"/>
      <c r="L1665" s="17"/>
      <c r="M1665" s="19"/>
      <c r="N1665" s="9"/>
      <c r="O1665" s="9"/>
      <c r="P1665" s="9"/>
      <c r="Q1665" s="9"/>
      <c r="R1665" s="9"/>
      <c r="S1665" s="9"/>
      <c r="T1665" s="9"/>
      <c r="U1665" s="9"/>
      <c r="V1665" s="9"/>
      <c r="W1665" s="9"/>
      <c r="X1665" s="9"/>
      <c r="Y1665" s="9"/>
      <c r="Z1665" s="9"/>
    </row>
    <row r="1666">
      <c r="A1666" s="13"/>
      <c r="B1666" s="13"/>
      <c r="C1666" s="9"/>
      <c r="D1666" s="9"/>
      <c r="E1666" s="9"/>
      <c r="F1666" s="32"/>
      <c r="G1666" s="13"/>
      <c r="H1666" s="9"/>
      <c r="I1666" s="73"/>
      <c r="J1666" s="73"/>
      <c r="K1666" s="9"/>
      <c r="L1666" s="17"/>
      <c r="M1666" s="19"/>
      <c r="N1666" s="9"/>
      <c r="O1666" s="9"/>
      <c r="P1666" s="9"/>
      <c r="Q1666" s="9"/>
      <c r="R1666" s="9"/>
      <c r="S1666" s="9"/>
      <c r="T1666" s="9"/>
      <c r="U1666" s="9"/>
      <c r="V1666" s="9"/>
      <c r="W1666" s="9"/>
      <c r="X1666" s="9"/>
      <c r="Y1666" s="9"/>
      <c r="Z1666" s="9"/>
    </row>
    <row r="1667">
      <c r="A1667" s="13"/>
      <c r="B1667" s="13"/>
      <c r="C1667" s="9"/>
      <c r="D1667" s="9"/>
      <c r="E1667" s="9"/>
      <c r="F1667" s="32"/>
      <c r="G1667" s="13"/>
      <c r="H1667" s="9"/>
      <c r="I1667" s="73"/>
      <c r="J1667" s="73"/>
      <c r="K1667" s="9"/>
      <c r="L1667" s="17"/>
      <c r="M1667" s="19"/>
      <c r="N1667" s="9"/>
      <c r="O1667" s="9"/>
      <c r="P1667" s="9"/>
      <c r="Q1667" s="9"/>
      <c r="R1667" s="9"/>
      <c r="S1667" s="9"/>
      <c r="T1667" s="9"/>
      <c r="U1667" s="9"/>
      <c r="V1667" s="9"/>
      <c r="W1667" s="9"/>
      <c r="X1667" s="9"/>
      <c r="Y1667" s="9"/>
      <c r="Z1667" s="9"/>
    </row>
    <row r="1668">
      <c r="A1668" s="13"/>
      <c r="B1668" s="13"/>
      <c r="C1668" s="9"/>
      <c r="D1668" s="9"/>
      <c r="E1668" s="9"/>
      <c r="F1668" s="32"/>
      <c r="G1668" s="13"/>
      <c r="H1668" s="9"/>
      <c r="I1668" s="73"/>
      <c r="J1668" s="73"/>
      <c r="K1668" s="9"/>
      <c r="L1668" s="17"/>
      <c r="M1668" s="19"/>
      <c r="N1668" s="9"/>
      <c r="O1668" s="9"/>
      <c r="P1668" s="9"/>
      <c r="Q1668" s="9"/>
      <c r="R1668" s="9"/>
      <c r="S1668" s="9"/>
      <c r="T1668" s="9"/>
      <c r="U1668" s="9"/>
      <c r="V1668" s="9"/>
      <c r="W1668" s="9"/>
      <c r="X1668" s="9"/>
      <c r="Y1668" s="9"/>
      <c r="Z1668" s="9"/>
    </row>
    <row r="1669">
      <c r="A1669" s="13"/>
      <c r="B1669" s="13"/>
      <c r="C1669" s="9"/>
      <c r="D1669" s="9"/>
      <c r="E1669" s="9"/>
      <c r="F1669" s="32"/>
      <c r="G1669" s="13"/>
      <c r="H1669" s="9"/>
      <c r="I1669" s="73"/>
      <c r="J1669" s="73"/>
      <c r="K1669" s="9"/>
      <c r="L1669" s="17"/>
      <c r="M1669" s="19"/>
      <c r="N1669" s="9"/>
      <c r="O1669" s="9"/>
      <c r="P1669" s="9"/>
      <c r="Q1669" s="9"/>
      <c r="R1669" s="9"/>
      <c r="S1669" s="9"/>
      <c r="T1669" s="9"/>
      <c r="U1669" s="9"/>
      <c r="V1669" s="9"/>
      <c r="W1669" s="9"/>
      <c r="X1669" s="9"/>
      <c r="Y1669" s="9"/>
      <c r="Z1669" s="9"/>
    </row>
    <row r="1670">
      <c r="A1670" s="13"/>
      <c r="B1670" s="13"/>
      <c r="C1670" s="9"/>
      <c r="D1670" s="9"/>
      <c r="E1670" s="9"/>
      <c r="F1670" s="32"/>
      <c r="G1670" s="13"/>
      <c r="H1670" s="9"/>
      <c r="I1670" s="73"/>
      <c r="J1670" s="73"/>
      <c r="K1670" s="9"/>
      <c r="L1670" s="17"/>
      <c r="M1670" s="19"/>
      <c r="N1670" s="9"/>
      <c r="O1670" s="9"/>
      <c r="P1670" s="9"/>
      <c r="Q1670" s="9"/>
      <c r="R1670" s="9"/>
      <c r="S1670" s="9"/>
      <c r="T1670" s="9"/>
      <c r="U1670" s="9"/>
      <c r="V1670" s="9"/>
      <c r="W1670" s="9"/>
      <c r="X1670" s="9"/>
      <c r="Y1670" s="9"/>
      <c r="Z1670" s="9"/>
    </row>
    <row r="1671">
      <c r="A1671" s="13"/>
      <c r="B1671" s="13"/>
      <c r="C1671" s="9"/>
      <c r="D1671" s="9"/>
      <c r="E1671" s="9"/>
      <c r="F1671" s="32"/>
      <c r="G1671" s="13"/>
      <c r="H1671" s="9"/>
      <c r="I1671" s="85"/>
      <c r="J1671" s="85"/>
      <c r="K1671" s="19"/>
      <c r="L1671" s="17"/>
      <c r="M1671" s="19"/>
      <c r="N1671" s="9"/>
      <c r="O1671" s="9"/>
      <c r="P1671" s="9"/>
      <c r="Q1671" s="9"/>
      <c r="R1671" s="9"/>
      <c r="S1671" s="9"/>
      <c r="T1671" s="9"/>
      <c r="U1671" s="9"/>
      <c r="V1671" s="9"/>
      <c r="W1671" s="9"/>
      <c r="X1671" s="9"/>
      <c r="Y1671" s="9"/>
      <c r="Z1671" s="9"/>
    </row>
    <row r="1672">
      <c r="A1672" s="13"/>
      <c r="B1672" s="13"/>
      <c r="C1672" s="9"/>
      <c r="D1672" s="9"/>
      <c r="E1672" s="9"/>
      <c r="F1672" s="32"/>
      <c r="G1672" s="13"/>
      <c r="I1672" s="85"/>
      <c r="J1672" s="85"/>
      <c r="K1672" s="19"/>
      <c r="L1672" s="17"/>
      <c r="M1672" s="19"/>
      <c r="N1672" s="9"/>
      <c r="O1672" s="9"/>
      <c r="P1672" s="9"/>
      <c r="Q1672" s="9"/>
      <c r="R1672" s="9"/>
      <c r="S1672" s="9"/>
      <c r="T1672" s="9"/>
      <c r="U1672" s="9"/>
      <c r="V1672" s="9"/>
      <c r="W1672" s="9"/>
      <c r="X1672" s="9"/>
      <c r="Y1672" s="9"/>
      <c r="Z1672" s="9"/>
    </row>
    <row r="1673">
      <c r="A1673" s="13"/>
      <c r="B1673" s="13"/>
      <c r="C1673" s="9"/>
      <c r="D1673" s="9"/>
      <c r="E1673" s="9"/>
      <c r="F1673" s="32"/>
      <c r="G1673" s="13"/>
      <c r="H1673" s="9"/>
      <c r="I1673" s="85"/>
      <c r="J1673" s="85"/>
      <c r="K1673" s="19"/>
      <c r="L1673" s="17"/>
      <c r="M1673" s="19"/>
      <c r="N1673" s="9"/>
      <c r="O1673" s="9"/>
      <c r="P1673" s="9"/>
      <c r="Q1673" s="9"/>
      <c r="R1673" s="9"/>
      <c r="S1673" s="9"/>
      <c r="T1673" s="9"/>
      <c r="U1673" s="9"/>
      <c r="V1673" s="9"/>
      <c r="W1673" s="9"/>
      <c r="X1673" s="9"/>
      <c r="Y1673" s="9"/>
      <c r="Z1673" s="9"/>
    </row>
    <row r="1674">
      <c r="A1674" s="13"/>
      <c r="B1674" s="13"/>
      <c r="C1674" s="9"/>
      <c r="D1674" s="9"/>
      <c r="E1674" s="9"/>
      <c r="F1674" s="32"/>
      <c r="G1674" s="13"/>
      <c r="H1674" s="9"/>
      <c r="I1674" s="85"/>
      <c r="J1674" s="85"/>
      <c r="K1674" s="19"/>
      <c r="L1674" s="17"/>
      <c r="M1674" s="19"/>
      <c r="N1674" s="9"/>
      <c r="O1674" s="9"/>
      <c r="P1674" s="9"/>
      <c r="Q1674" s="9"/>
      <c r="R1674" s="9"/>
      <c r="S1674" s="9"/>
      <c r="T1674" s="9"/>
      <c r="U1674" s="9"/>
      <c r="V1674" s="9"/>
      <c r="W1674" s="9"/>
      <c r="X1674" s="9"/>
      <c r="Y1674" s="9"/>
      <c r="Z1674" s="9"/>
    </row>
    <row r="1675">
      <c r="A1675" s="13"/>
      <c r="B1675" s="13"/>
      <c r="C1675" s="9"/>
      <c r="D1675" s="9"/>
      <c r="E1675" s="9"/>
      <c r="F1675" s="32"/>
      <c r="G1675" s="13"/>
      <c r="H1675" s="9"/>
      <c r="I1675" s="85"/>
      <c r="J1675" s="85"/>
      <c r="K1675" s="19"/>
      <c r="L1675" s="17"/>
      <c r="M1675" s="19"/>
      <c r="N1675" s="9"/>
      <c r="O1675" s="9"/>
      <c r="P1675" s="9"/>
      <c r="Q1675" s="9"/>
      <c r="R1675" s="9"/>
      <c r="S1675" s="9"/>
      <c r="T1675" s="9"/>
      <c r="U1675" s="9"/>
      <c r="V1675" s="9"/>
      <c r="W1675" s="9"/>
      <c r="X1675" s="9"/>
      <c r="Y1675" s="9"/>
      <c r="Z1675" s="9"/>
    </row>
    <row r="1676">
      <c r="A1676" s="13"/>
      <c r="B1676" s="13"/>
      <c r="C1676" s="9"/>
      <c r="D1676" s="9"/>
      <c r="E1676" s="9"/>
      <c r="F1676" s="32"/>
      <c r="G1676" s="13"/>
      <c r="H1676" s="9"/>
      <c r="I1676" s="75"/>
      <c r="J1676" s="75"/>
      <c r="K1676" s="19"/>
      <c r="L1676" s="17"/>
      <c r="M1676" s="19"/>
      <c r="N1676" s="9"/>
      <c r="O1676" s="9"/>
      <c r="P1676" s="9"/>
      <c r="Q1676" s="9"/>
      <c r="R1676" s="9"/>
      <c r="S1676" s="9"/>
      <c r="T1676" s="9"/>
      <c r="U1676" s="9"/>
      <c r="V1676" s="9"/>
      <c r="W1676" s="9"/>
      <c r="X1676" s="9"/>
      <c r="Y1676" s="9"/>
      <c r="Z1676" s="9"/>
    </row>
    <row r="1677">
      <c r="A1677" s="13"/>
      <c r="B1677" s="13"/>
      <c r="C1677" s="9"/>
      <c r="D1677" s="9"/>
      <c r="E1677" s="9"/>
      <c r="F1677" s="32"/>
      <c r="G1677" s="13"/>
      <c r="H1677" s="9"/>
      <c r="I1677" s="73"/>
      <c r="J1677" s="73"/>
      <c r="K1677" s="19"/>
      <c r="L1677" s="17"/>
      <c r="M1677" s="19"/>
      <c r="N1677" s="9"/>
      <c r="O1677" s="9"/>
      <c r="P1677" s="9"/>
      <c r="Q1677" s="9"/>
      <c r="R1677" s="9"/>
      <c r="S1677" s="9"/>
      <c r="T1677" s="9"/>
      <c r="U1677" s="9"/>
      <c r="V1677" s="9"/>
      <c r="W1677" s="9"/>
      <c r="X1677" s="9"/>
      <c r="Y1677" s="9"/>
      <c r="Z1677" s="9"/>
    </row>
    <row r="1678">
      <c r="A1678" s="13"/>
      <c r="B1678" s="13"/>
      <c r="C1678" s="9"/>
      <c r="D1678" s="9"/>
      <c r="E1678" s="9"/>
      <c r="F1678" s="32"/>
      <c r="G1678" s="13"/>
      <c r="H1678" s="9"/>
      <c r="I1678" s="73"/>
      <c r="J1678" s="73"/>
      <c r="K1678" s="19"/>
      <c r="L1678" s="17"/>
      <c r="M1678" s="19"/>
      <c r="N1678" s="9"/>
      <c r="O1678" s="9"/>
      <c r="P1678" s="9"/>
      <c r="Q1678" s="9"/>
      <c r="R1678" s="9"/>
      <c r="S1678" s="9"/>
      <c r="T1678" s="9"/>
      <c r="U1678" s="9"/>
      <c r="V1678" s="9"/>
      <c r="W1678" s="9"/>
      <c r="X1678" s="9"/>
      <c r="Y1678" s="9"/>
      <c r="Z1678" s="9"/>
    </row>
    <row r="1679">
      <c r="A1679" s="13"/>
      <c r="B1679" s="13"/>
      <c r="C1679" s="9"/>
      <c r="D1679" s="9"/>
      <c r="E1679" s="9"/>
      <c r="F1679" s="32"/>
      <c r="G1679" s="13"/>
      <c r="H1679" s="9"/>
      <c r="I1679" s="73"/>
      <c r="J1679" s="73"/>
      <c r="K1679" s="19"/>
      <c r="L1679" s="17"/>
      <c r="M1679" s="19"/>
      <c r="N1679" s="9"/>
      <c r="O1679" s="9"/>
      <c r="P1679" s="9"/>
      <c r="Q1679" s="9"/>
      <c r="R1679" s="9"/>
      <c r="S1679" s="9"/>
      <c r="T1679" s="9"/>
      <c r="U1679" s="9"/>
      <c r="V1679" s="9"/>
      <c r="W1679" s="9"/>
      <c r="X1679" s="9"/>
      <c r="Y1679" s="9"/>
      <c r="Z1679" s="9"/>
    </row>
    <row r="1680">
      <c r="A1680" s="13"/>
      <c r="B1680" s="13"/>
      <c r="C1680" s="9"/>
      <c r="D1680" s="9"/>
      <c r="E1680" s="9"/>
      <c r="F1680" s="32"/>
      <c r="G1680" s="13"/>
      <c r="H1680" s="9"/>
      <c r="I1680" s="73"/>
      <c r="J1680" s="73"/>
      <c r="K1680" s="9"/>
      <c r="L1680" s="17"/>
      <c r="M1680" s="19"/>
      <c r="N1680" s="9"/>
      <c r="O1680" s="9"/>
      <c r="P1680" s="9"/>
      <c r="Q1680" s="9"/>
      <c r="R1680" s="9"/>
      <c r="S1680" s="9"/>
      <c r="T1680" s="9"/>
      <c r="U1680" s="9"/>
      <c r="V1680" s="9"/>
      <c r="W1680" s="9"/>
      <c r="X1680" s="9"/>
      <c r="Y1680" s="9"/>
      <c r="Z1680" s="9"/>
    </row>
    <row r="1681">
      <c r="A1681" s="13"/>
      <c r="B1681" s="13"/>
      <c r="C1681" s="9"/>
      <c r="D1681" s="9"/>
      <c r="E1681" s="9"/>
      <c r="F1681" s="32"/>
      <c r="G1681" s="13"/>
      <c r="H1681" s="9"/>
      <c r="I1681" s="73"/>
      <c r="J1681" s="73"/>
      <c r="K1681" s="9"/>
      <c r="L1681" s="17"/>
      <c r="M1681" s="19"/>
      <c r="N1681" s="9"/>
      <c r="O1681" s="9"/>
      <c r="P1681" s="9"/>
      <c r="Q1681" s="9"/>
      <c r="R1681" s="9"/>
      <c r="S1681" s="9"/>
      <c r="T1681" s="9"/>
      <c r="U1681" s="9"/>
      <c r="V1681" s="9"/>
      <c r="W1681" s="9"/>
      <c r="X1681" s="9"/>
      <c r="Y1681" s="9"/>
      <c r="Z1681" s="9"/>
    </row>
    <row r="1682">
      <c r="A1682" s="13"/>
      <c r="B1682" s="13"/>
      <c r="C1682" s="9"/>
      <c r="D1682" s="9"/>
      <c r="E1682" s="9"/>
      <c r="F1682" s="32"/>
      <c r="G1682" s="13"/>
      <c r="H1682" s="9"/>
      <c r="I1682" s="73"/>
      <c r="J1682" s="73"/>
      <c r="K1682" s="9"/>
      <c r="L1682" s="17"/>
      <c r="M1682" s="19"/>
      <c r="N1682" s="9"/>
      <c r="O1682" s="9"/>
      <c r="P1682" s="9"/>
      <c r="Q1682" s="9"/>
      <c r="R1682" s="9"/>
      <c r="S1682" s="9"/>
      <c r="T1682" s="9"/>
      <c r="U1682" s="9"/>
      <c r="V1682" s="9"/>
      <c r="W1682" s="9"/>
      <c r="X1682" s="9"/>
      <c r="Y1682" s="9"/>
      <c r="Z1682" s="9"/>
    </row>
    <row r="1683">
      <c r="A1683" s="13"/>
      <c r="B1683" s="13"/>
      <c r="C1683" s="9"/>
      <c r="D1683" s="9"/>
      <c r="E1683" s="9"/>
      <c r="F1683" s="32"/>
      <c r="G1683" s="13"/>
      <c r="H1683" s="9"/>
      <c r="I1683" s="73"/>
      <c r="J1683" s="73"/>
      <c r="K1683" s="9"/>
      <c r="L1683" s="17"/>
      <c r="M1683" s="19"/>
      <c r="N1683" s="9"/>
      <c r="O1683" s="9"/>
      <c r="P1683" s="9"/>
      <c r="Q1683" s="9"/>
      <c r="R1683" s="9"/>
      <c r="S1683" s="9"/>
      <c r="T1683" s="9"/>
      <c r="U1683" s="9"/>
      <c r="V1683" s="9"/>
      <c r="W1683" s="9"/>
      <c r="X1683" s="9"/>
      <c r="Y1683" s="9"/>
      <c r="Z1683" s="9"/>
    </row>
    <row r="1684">
      <c r="A1684" s="13"/>
      <c r="B1684" s="13"/>
      <c r="C1684" s="9"/>
      <c r="D1684" s="9"/>
      <c r="E1684" s="9"/>
      <c r="F1684" s="32"/>
      <c r="G1684" s="13"/>
      <c r="H1684" s="9"/>
      <c r="I1684" s="73"/>
      <c r="J1684" s="73"/>
      <c r="K1684" s="9"/>
      <c r="L1684" s="17"/>
      <c r="M1684" s="19"/>
      <c r="N1684" s="9"/>
      <c r="O1684" s="9"/>
      <c r="P1684" s="9"/>
      <c r="Q1684" s="9"/>
      <c r="R1684" s="9"/>
      <c r="S1684" s="9"/>
      <c r="T1684" s="9"/>
      <c r="U1684" s="9"/>
      <c r="V1684" s="9"/>
      <c r="W1684" s="9"/>
      <c r="X1684" s="9"/>
      <c r="Y1684" s="9"/>
      <c r="Z1684" s="9"/>
    </row>
    <row r="1685">
      <c r="A1685" s="13"/>
      <c r="B1685" s="13"/>
      <c r="C1685" s="9"/>
      <c r="D1685" s="9"/>
      <c r="E1685" s="9"/>
      <c r="F1685" s="32"/>
      <c r="G1685" s="13"/>
      <c r="H1685" s="9"/>
      <c r="I1685" s="75"/>
      <c r="J1685" s="75"/>
      <c r="K1685" s="9"/>
      <c r="L1685" s="17"/>
      <c r="M1685" s="19"/>
      <c r="N1685" s="9"/>
      <c r="O1685" s="9"/>
      <c r="P1685" s="9"/>
      <c r="Q1685" s="9"/>
      <c r="R1685" s="9"/>
      <c r="S1685" s="9"/>
      <c r="T1685" s="9"/>
      <c r="U1685" s="9"/>
      <c r="V1685" s="9"/>
      <c r="W1685" s="9"/>
      <c r="X1685" s="9"/>
      <c r="Y1685" s="9"/>
      <c r="Z1685" s="9"/>
    </row>
    <row r="1686">
      <c r="A1686" s="13"/>
      <c r="B1686" s="13"/>
      <c r="C1686" s="9"/>
      <c r="D1686" s="9"/>
      <c r="E1686" s="9"/>
      <c r="F1686" s="32"/>
      <c r="G1686" s="13"/>
      <c r="H1686" s="9"/>
      <c r="I1686" s="75"/>
      <c r="J1686" s="75"/>
      <c r="K1686" s="9"/>
      <c r="L1686" s="17"/>
      <c r="M1686" s="19"/>
      <c r="N1686" s="9"/>
      <c r="O1686" s="9"/>
      <c r="P1686" s="9"/>
      <c r="Q1686" s="9"/>
      <c r="R1686" s="9"/>
      <c r="S1686" s="9"/>
      <c r="T1686" s="9"/>
      <c r="U1686" s="9"/>
      <c r="V1686" s="9"/>
      <c r="W1686" s="9"/>
      <c r="X1686" s="9"/>
      <c r="Y1686" s="9"/>
      <c r="Z1686" s="9"/>
    </row>
    <row r="1687">
      <c r="A1687" s="13"/>
      <c r="B1687" s="13"/>
      <c r="C1687" s="9"/>
      <c r="D1687" s="9"/>
      <c r="E1687" s="9"/>
      <c r="F1687" s="32"/>
      <c r="G1687" s="13"/>
      <c r="H1687" s="9"/>
      <c r="I1687" s="75"/>
      <c r="J1687" s="75"/>
      <c r="K1687" s="9"/>
      <c r="L1687" s="17"/>
      <c r="M1687" s="19"/>
      <c r="N1687" s="9"/>
      <c r="O1687" s="9"/>
      <c r="P1687" s="9"/>
      <c r="Q1687" s="9"/>
      <c r="R1687" s="9"/>
      <c r="S1687" s="9"/>
      <c r="T1687" s="9"/>
      <c r="U1687" s="9"/>
      <c r="V1687" s="9"/>
      <c r="W1687" s="9"/>
      <c r="X1687" s="9"/>
      <c r="Y1687" s="9"/>
      <c r="Z1687" s="9"/>
    </row>
    <row r="1688">
      <c r="A1688" s="13"/>
      <c r="B1688" s="13"/>
      <c r="C1688" s="9"/>
      <c r="D1688" s="9"/>
      <c r="E1688" s="9"/>
      <c r="F1688" s="32"/>
      <c r="G1688" s="13"/>
      <c r="H1688" s="9"/>
      <c r="I1688" s="75"/>
      <c r="J1688" s="75"/>
      <c r="K1688" s="9"/>
      <c r="L1688" s="17"/>
      <c r="M1688" s="19"/>
      <c r="N1688" s="9"/>
      <c r="O1688" s="9"/>
      <c r="P1688" s="9"/>
      <c r="Q1688" s="9"/>
      <c r="R1688" s="9"/>
      <c r="S1688" s="9"/>
      <c r="T1688" s="9"/>
      <c r="U1688" s="9"/>
      <c r="V1688" s="9"/>
      <c r="W1688" s="9"/>
      <c r="X1688" s="9"/>
      <c r="Y1688" s="9"/>
      <c r="Z1688" s="9"/>
    </row>
    <row r="1689">
      <c r="A1689" s="13"/>
      <c r="B1689" s="13"/>
      <c r="C1689" s="9"/>
      <c r="D1689" s="9"/>
      <c r="E1689" s="9"/>
      <c r="F1689" s="32"/>
      <c r="G1689" s="13"/>
      <c r="H1689" s="9"/>
      <c r="I1689" s="73"/>
      <c r="J1689" s="73"/>
      <c r="K1689" s="9"/>
      <c r="L1689" s="17"/>
      <c r="M1689" s="19"/>
      <c r="N1689" s="9"/>
      <c r="O1689" s="9"/>
      <c r="P1689" s="9"/>
      <c r="Q1689" s="9"/>
      <c r="R1689" s="9"/>
      <c r="S1689" s="9"/>
      <c r="T1689" s="9"/>
      <c r="U1689" s="9"/>
      <c r="V1689" s="9"/>
      <c r="W1689" s="9"/>
      <c r="X1689" s="9"/>
      <c r="Y1689" s="9"/>
      <c r="Z1689" s="9"/>
    </row>
    <row r="1690">
      <c r="A1690" s="13"/>
      <c r="B1690" s="13"/>
      <c r="C1690" s="9"/>
      <c r="D1690" s="9"/>
      <c r="E1690" s="9"/>
      <c r="F1690" s="32"/>
      <c r="G1690" s="13"/>
      <c r="H1690" s="9"/>
      <c r="I1690" s="73"/>
      <c r="J1690" s="73"/>
      <c r="K1690" s="9"/>
      <c r="L1690" s="17"/>
      <c r="M1690" s="19"/>
      <c r="N1690" s="9"/>
      <c r="O1690" s="9"/>
      <c r="P1690" s="9"/>
      <c r="Q1690" s="9"/>
      <c r="R1690" s="9"/>
      <c r="S1690" s="9"/>
      <c r="T1690" s="9"/>
      <c r="U1690" s="9"/>
      <c r="V1690" s="9"/>
      <c r="W1690" s="9"/>
      <c r="X1690" s="9"/>
      <c r="Y1690" s="9"/>
      <c r="Z1690" s="9"/>
    </row>
    <row r="1691">
      <c r="A1691" s="13"/>
      <c r="B1691" s="13"/>
      <c r="C1691" s="9"/>
      <c r="D1691" s="9"/>
      <c r="E1691" s="9"/>
      <c r="F1691" s="32"/>
      <c r="G1691" s="13"/>
      <c r="H1691" s="9"/>
      <c r="I1691" s="73"/>
      <c r="J1691" s="73"/>
      <c r="K1691" s="9"/>
      <c r="L1691" s="17"/>
      <c r="M1691" s="19"/>
      <c r="N1691" s="9"/>
      <c r="O1691" s="9"/>
      <c r="P1691" s="9"/>
      <c r="Q1691" s="9"/>
      <c r="R1691" s="9"/>
      <c r="S1691" s="9"/>
      <c r="T1691" s="9"/>
      <c r="U1691" s="9"/>
      <c r="V1691" s="9"/>
      <c r="W1691" s="9"/>
      <c r="X1691" s="9"/>
      <c r="Y1691" s="9"/>
      <c r="Z1691" s="9"/>
    </row>
    <row r="1692">
      <c r="A1692" s="13"/>
      <c r="B1692" s="13"/>
      <c r="C1692" s="9"/>
      <c r="D1692" s="9"/>
      <c r="E1692" s="9"/>
      <c r="F1692" s="32"/>
      <c r="G1692" s="13"/>
      <c r="H1692" s="9"/>
      <c r="I1692" s="73"/>
      <c r="J1692" s="73"/>
      <c r="K1692" s="9"/>
      <c r="L1692" s="17"/>
      <c r="M1692" s="19"/>
      <c r="N1692" s="9"/>
      <c r="O1692" s="9"/>
      <c r="P1692" s="9"/>
      <c r="Q1692" s="9"/>
      <c r="R1692" s="9"/>
      <c r="S1692" s="9"/>
      <c r="T1692" s="9"/>
      <c r="U1692" s="9"/>
      <c r="V1692" s="9"/>
      <c r="W1692" s="9"/>
      <c r="X1692" s="9"/>
      <c r="Y1692" s="9"/>
      <c r="Z1692" s="9"/>
    </row>
    <row r="1693">
      <c r="A1693" s="13"/>
      <c r="B1693" s="13"/>
      <c r="C1693" s="9"/>
      <c r="D1693" s="9"/>
      <c r="E1693" s="9"/>
      <c r="F1693" s="32"/>
      <c r="G1693" s="13"/>
      <c r="H1693" s="9"/>
      <c r="I1693" s="73"/>
      <c r="J1693" s="73"/>
      <c r="K1693" s="9"/>
      <c r="L1693" s="17"/>
      <c r="M1693" s="19"/>
      <c r="N1693" s="9"/>
      <c r="O1693" s="9"/>
      <c r="P1693" s="9"/>
      <c r="Q1693" s="9"/>
      <c r="R1693" s="9"/>
      <c r="S1693" s="9"/>
      <c r="T1693" s="9"/>
      <c r="U1693" s="9"/>
      <c r="V1693" s="9"/>
      <c r="W1693" s="9"/>
      <c r="X1693" s="9"/>
      <c r="Y1693" s="9"/>
      <c r="Z1693" s="9"/>
    </row>
    <row r="1694">
      <c r="A1694" s="13"/>
      <c r="B1694" s="13"/>
      <c r="C1694" s="9"/>
      <c r="D1694" s="9"/>
      <c r="E1694" s="9"/>
      <c r="F1694" s="32"/>
      <c r="G1694" s="13"/>
      <c r="H1694" s="9"/>
      <c r="I1694" s="73"/>
      <c r="J1694" s="73"/>
      <c r="K1694" s="9"/>
      <c r="L1694" s="17"/>
      <c r="M1694" s="19"/>
      <c r="N1694" s="9"/>
      <c r="O1694" s="9"/>
      <c r="P1694" s="9"/>
      <c r="Q1694" s="9"/>
      <c r="R1694" s="9"/>
      <c r="S1694" s="9"/>
      <c r="T1694" s="9"/>
      <c r="U1694" s="9"/>
      <c r="V1694" s="9"/>
      <c r="W1694" s="9"/>
      <c r="X1694" s="9"/>
      <c r="Y1694" s="9"/>
      <c r="Z1694" s="9"/>
    </row>
    <row r="1695">
      <c r="A1695" s="13"/>
      <c r="B1695" s="13"/>
      <c r="C1695" s="9"/>
      <c r="D1695" s="9"/>
      <c r="E1695" s="9"/>
      <c r="F1695" s="32"/>
      <c r="G1695" s="13"/>
      <c r="H1695" s="9"/>
      <c r="I1695" s="73"/>
      <c r="J1695" s="73"/>
      <c r="K1695" s="9"/>
      <c r="L1695" s="17"/>
      <c r="M1695" s="19"/>
      <c r="N1695" s="9"/>
      <c r="O1695" s="9"/>
      <c r="P1695" s="9"/>
      <c r="Q1695" s="9"/>
      <c r="R1695" s="9"/>
      <c r="S1695" s="9"/>
      <c r="T1695" s="9"/>
      <c r="U1695" s="9"/>
      <c r="V1695" s="9"/>
      <c r="W1695" s="9"/>
      <c r="X1695" s="9"/>
      <c r="Y1695" s="9"/>
      <c r="Z1695" s="9"/>
    </row>
    <row r="1696">
      <c r="A1696" s="13"/>
      <c r="B1696" s="13"/>
      <c r="C1696" s="9"/>
      <c r="D1696" s="9"/>
      <c r="E1696" s="9"/>
      <c r="F1696" s="32"/>
      <c r="G1696" s="13"/>
      <c r="H1696" s="9"/>
      <c r="I1696" s="73"/>
      <c r="J1696" s="73"/>
      <c r="K1696" s="9"/>
      <c r="L1696" s="17"/>
      <c r="M1696" s="19"/>
      <c r="N1696" s="9"/>
      <c r="O1696" s="9"/>
      <c r="P1696" s="9"/>
      <c r="Q1696" s="9"/>
      <c r="R1696" s="9"/>
      <c r="S1696" s="9"/>
      <c r="T1696" s="9"/>
      <c r="U1696" s="9"/>
      <c r="V1696" s="9"/>
      <c r="W1696" s="9"/>
      <c r="X1696" s="9"/>
      <c r="Y1696" s="9"/>
      <c r="Z1696" s="9"/>
    </row>
    <row r="1697">
      <c r="A1697" s="13"/>
      <c r="B1697" s="13"/>
      <c r="C1697" s="9"/>
      <c r="D1697" s="9"/>
      <c r="E1697" s="9"/>
      <c r="F1697" s="32"/>
      <c r="G1697" s="13"/>
      <c r="H1697" s="9"/>
      <c r="I1697" s="73"/>
      <c r="J1697" s="73"/>
      <c r="K1697" s="9"/>
      <c r="L1697" s="17"/>
      <c r="M1697" s="19"/>
      <c r="N1697" s="9"/>
      <c r="O1697" s="9"/>
      <c r="P1697" s="9"/>
      <c r="Q1697" s="9"/>
      <c r="R1697" s="9"/>
      <c r="S1697" s="9"/>
      <c r="T1697" s="9"/>
      <c r="U1697" s="9"/>
      <c r="V1697" s="9"/>
      <c r="W1697" s="9"/>
      <c r="X1697" s="9"/>
      <c r="Y1697" s="9"/>
      <c r="Z1697" s="9"/>
    </row>
    <row r="1698">
      <c r="A1698" s="13"/>
      <c r="B1698" s="13"/>
      <c r="C1698" s="9"/>
      <c r="D1698" s="9"/>
      <c r="E1698" s="9"/>
      <c r="F1698" s="32"/>
      <c r="G1698" s="13"/>
      <c r="H1698" s="9"/>
      <c r="I1698" s="73"/>
      <c r="J1698" s="73"/>
      <c r="K1698" s="9"/>
      <c r="L1698" s="17"/>
      <c r="M1698" s="19"/>
      <c r="N1698" s="9"/>
      <c r="O1698" s="9"/>
      <c r="P1698" s="9"/>
      <c r="Q1698" s="9"/>
      <c r="R1698" s="9"/>
      <c r="S1698" s="9"/>
      <c r="T1698" s="9"/>
      <c r="U1698" s="9"/>
      <c r="V1698" s="9"/>
      <c r="W1698" s="9"/>
      <c r="X1698" s="9"/>
      <c r="Y1698" s="9"/>
      <c r="Z1698" s="9"/>
    </row>
    <row r="1699">
      <c r="A1699" s="13"/>
      <c r="B1699" s="13"/>
      <c r="C1699" s="9"/>
      <c r="D1699" s="9"/>
      <c r="E1699" s="9"/>
      <c r="F1699" s="32"/>
      <c r="G1699" s="13"/>
      <c r="H1699" s="9"/>
      <c r="I1699" s="73"/>
      <c r="J1699" s="73"/>
      <c r="K1699" s="9"/>
      <c r="L1699" s="17"/>
      <c r="M1699" s="19"/>
      <c r="N1699" s="9"/>
      <c r="O1699" s="9"/>
      <c r="P1699" s="9"/>
      <c r="Q1699" s="9"/>
      <c r="R1699" s="9"/>
      <c r="S1699" s="9"/>
      <c r="T1699" s="9"/>
      <c r="U1699" s="9"/>
      <c r="V1699" s="9"/>
      <c r="W1699" s="9"/>
      <c r="X1699" s="9"/>
      <c r="Y1699" s="9"/>
      <c r="Z1699" s="9"/>
    </row>
    <row r="1700">
      <c r="A1700" s="13"/>
      <c r="B1700" s="13"/>
      <c r="C1700" s="9"/>
      <c r="D1700" s="9"/>
      <c r="E1700" s="9"/>
      <c r="F1700" s="32"/>
      <c r="G1700" s="13"/>
      <c r="H1700" s="9"/>
      <c r="I1700" s="73"/>
      <c r="J1700" s="73"/>
      <c r="K1700" s="9"/>
      <c r="L1700" s="17"/>
      <c r="M1700" s="19"/>
      <c r="N1700" s="9"/>
      <c r="O1700" s="9"/>
      <c r="P1700" s="9"/>
      <c r="Q1700" s="9"/>
      <c r="R1700" s="9"/>
      <c r="S1700" s="9"/>
      <c r="T1700" s="9"/>
      <c r="U1700" s="9"/>
      <c r="V1700" s="9"/>
      <c r="W1700" s="9"/>
      <c r="X1700" s="9"/>
      <c r="Y1700" s="9"/>
      <c r="Z1700" s="9"/>
    </row>
    <row r="1701">
      <c r="A1701" s="13"/>
      <c r="B1701" s="13"/>
      <c r="C1701" s="9"/>
      <c r="D1701" s="9"/>
      <c r="E1701" s="9"/>
      <c r="F1701" s="32"/>
      <c r="G1701" s="13"/>
      <c r="H1701" s="9"/>
      <c r="I1701" s="73"/>
      <c r="J1701" s="73"/>
      <c r="K1701" s="9"/>
      <c r="L1701" s="17"/>
      <c r="M1701" s="19"/>
      <c r="N1701" s="9"/>
      <c r="O1701" s="9"/>
      <c r="P1701" s="9"/>
      <c r="Q1701" s="9"/>
      <c r="R1701" s="9"/>
      <c r="S1701" s="9"/>
      <c r="T1701" s="9"/>
      <c r="U1701" s="9"/>
      <c r="V1701" s="9"/>
      <c r="W1701" s="9"/>
      <c r="X1701" s="9"/>
      <c r="Y1701" s="9"/>
      <c r="Z1701" s="9"/>
    </row>
    <row r="1702">
      <c r="A1702" s="13"/>
      <c r="B1702" s="13"/>
      <c r="C1702" s="9"/>
      <c r="D1702" s="9"/>
      <c r="E1702" s="9"/>
      <c r="F1702" s="32"/>
      <c r="G1702" s="13"/>
      <c r="H1702" s="9"/>
      <c r="I1702" s="73"/>
      <c r="J1702" s="73"/>
      <c r="K1702" s="9"/>
      <c r="L1702" s="17"/>
      <c r="M1702" s="19"/>
      <c r="N1702" s="9"/>
      <c r="O1702" s="9"/>
      <c r="P1702" s="9"/>
      <c r="Q1702" s="9"/>
      <c r="R1702" s="9"/>
      <c r="S1702" s="9"/>
      <c r="T1702" s="9"/>
      <c r="U1702" s="9"/>
      <c r="V1702" s="9"/>
      <c r="W1702" s="9"/>
      <c r="X1702" s="9"/>
      <c r="Y1702" s="9"/>
      <c r="Z1702" s="9"/>
    </row>
    <row r="1703">
      <c r="A1703" s="13"/>
      <c r="B1703" s="13"/>
      <c r="C1703" s="9"/>
      <c r="D1703" s="9"/>
      <c r="E1703" s="9"/>
      <c r="F1703" s="32"/>
      <c r="G1703" s="13"/>
      <c r="H1703" s="9"/>
      <c r="I1703" s="73"/>
      <c r="J1703" s="73"/>
      <c r="K1703" s="9"/>
      <c r="L1703" s="17"/>
      <c r="M1703" s="19"/>
      <c r="N1703" s="9"/>
      <c r="O1703" s="9"/>
      <c r="P1703" s="9"/>
      <c r="Q1703" s="9"/>
      <c r="R1703" s="9"/>
      <c r="S1703" s="9"/>
      <c r="T1703" s="9"/>
      <c r="U1703" s="9"/>
      <c r="V1703" s="9"/>
      <c r="W1703" s="9"/>
      <c r="X1703" s="9"/>
      <c r="Y1703" s="9"/>
      <c r="Z1703" s="9"/>
    </row>
    <row r="1704">
      <c r="A1704" s="13"/>
      <c r="B1704" s="13"/>
      <c r="C1704" s="9"/>
      <c r="D1704" s="9"/>
      <c r="E1704" s="9"/>
      <c r="F1704" s="32"/>
      <c r="G1704" s="13"/>
      <c r="H1704" s="9"/>
      <c r="I1704" s="73"/>
      <c r="J1704" s="73"/>
      <c r="K1704" s="9"/>
      <c r="L1704" s="17"/>
      <c r="M1704" s="19"/>
      <c r="N1704" s="9"/>
      <c r="O1704" s="9"/>
      <c r="P1704" s="9"/>
      <c r="Q1704" s="9"/>
      <c r="R1704" s="9"/>
      <c r="S1704" s="9"/>
      <c r="T1704" s="9"/>
      <c r="U1704" s="9"/>
      <c r="V1704" s="9"/>
      <c r="W1704" s="9"/>
      <c r="X1704" s="9"/>
      <c r="Y1704" s="9"/>
      <c r="Z1704" s="9"/>
    </row>
    <row r="1705">
      <c r="A1705" s="13"/>
      <c r="B1705" s="13"/>
      <c r="C1705" s="9"/>
      <c r="D1705" s="9"/>
      <c r="E1705" s="9"/>
      <c r="F1705" s="32"/>
      <c r="G1705" s="13"/>
      <c r="H1705" s="9"/>
      <c r="I1705" s="73"/>
      <c r="J1705" s="73"/>
      <c r="K1705" s="9"/>
      <c r="L1705" s="8"/>
      <c r="M1705" s="19"/>
      <c r="N1705" s="9"/>
      <c r="O1705" s="9"/>
      <c r="P1705" s="9"/>
      <c r="Q1705" s="9"/>
      <c r="R1705" s="9"/>
      <c r="S1705" s="9"/>
      <c r="T1705" s="9"/>
      <c r="U1705" s="9"/>
      <c r="V1705" s="9"/>
      <c r="W1705" s="9"/>
      <c r="X1705" s="9"/>
      <c r="Y1705" s="9"/>
      <c r="Z1705" s="9"/>
    </row>
    <row r="1706">
      <c r="A1706" s="13"/>
      <c r="B1706" s="13"/>
      <c r="C1706" s="9"/>
      <c r="D1706" s="9"/>
      <c r="E1706" s="9"/>
      <c r="F1706" s="32"/>
      <c r="G1706" s="13"/>
      <c r="H1706" s="9"/>
      <c r="I1706" s="73"/>
      <c r="J1706" s="73"/>
      <c r="K1706" s="9"/>
      <c r="L1706" s="8"/>
      <c r="M1706" s="19"/>
      <c r="N1706" s="9"/>
      <c r="O1706" s="9"/>
      <c r="P1706" s="9"/>
      <c r="Q1706" s="9"/>
      <c r="R1706" s="9"/>
      <c r="S1706" s="9"/>
      <c r="T1706" s="9"/>
      <c r="U1706" s="9"/>
      <c r="V1706" s="9"/>
      <c r="W1706" s="9"/>
      <c r="X1706" s="9"/>
      <c r="Y1706" s="9"/>
      <c r="Z1706" s="9"/>
    </row>
    <row r="1707">
      <c r="A1707" s="13"/>
      <c r="B1707" s="13"/>
      <c r="C1707" s="9"/>
      <c r="D1707" s="9"/>
      <c r="E1707" s="9"/>
      <c r="F1707" s="32"/>
      <c r="G1707" s="13"/>
      <c r="H1707" s="9"/>
      <c r="I1707" s="75"/>
      <c r="J1707" s="75"/>
      <c r="K1707" s="19"/>
      <c r="L1707" s="17"/>
      <c r="M1707" s="19"/>
      <c r="N1707" s="9"/>
      <c r="O1707" s="9"/>
      <c r="P1707" s="9"/>
      <c r="Q1707" s="9"/>
      <c r="R1707" s="9"/>
      <c r="S1707" s="9"/>
      <c r="T1707" s="9"/>
      <c r="U1707" s="9"/>
      <c r="V1707" s="9"/>
      <c r="W1707" s="9"/>
      <c r="X1707" s="9"/>
      <c r="Y1707" s="9"/>
      <c r="Z1707" s="9"/>
    </row>
    <row r="1708">
      <c r="A1708" s="13"/>
      <c r="B1708" s="13"/>
      <c r="C1708" s="9"/>
      <c r="D1708" s="9"/>
      <c r="E1708" s="9"/>
      <c r="F1708" s="32"/>
      <c r="G1708" s="13"/>
      <c r="H1708" s="9"/>
      <c r="I1708" s="75"/>
      <c r="J1708" s="75"/>
      <c r="K1708" s="19"/>
      <c r="L1708" s="17"/>
      <c r="M1708" s="19"/>
      <c r="N1708" s="9"/>
      <c r="O1708" s="9"/>
      <c r="P1708" s="9"/>
      <c r="Q1708" s="9"/>
      <c r="R1708" s="9"/>
      <c r="S1708" s="9"/>
      <c r="T1708" s="9"/>
      <c r="U1708" s="9"/>
      <c r="V1708" s="9"/>
      <c r="W1708" s="9"/>
      <c r="X1708" s="9"/>
      <c r="Y1708" s="9"/>
      <c r="Z1708" s="9"/>
    </row>
    <row r="1709">
      <c r="A1709" s="13"/>
      <c r="B1709" s="13"/>
      <c r="C1709" s="9"/>
      <c r="D1709" s="9"/>
      <c r="E1709" s="9"/>
      <c r="F1709" s="32"/>
      <c r="G1709" s="13"/>
      <c r="H1709" s="9"/>
      <c r="I1709" s="75"/>
      <c r="J1709" s="75"/>
      <c r="K1709" s="19"/>
      <c r="L1709" s="17"/>
      <c r="M1709" s="19"/>
      <c r="N1709" s="9"/>
      <c r="O1709" s="9"/>
      <c r="P1709" s="9"/>
      <c r="Q1709" s="9"/>
      <c r="R1709" s="9"/>
      <c r="S1709" s="9"/>
      <c r="T1709" s="9"/>
      <c r="U1709" s="9"/>
      <c r="V1709" s="9"/>
      <c r="W1709" s="9"/>
      <c r="X1709" s="9"/>
      <c r="Y1709" s="9"/>
      <c r="Z1709" s="9"/>
    </row>
    <row r="1710">
      <c r="A1710" s="13"/>
      <c r="B1710" s="13"/>
      <c r="C1710" s="9"/>
      <c r="D1710" s="9"/>
      <c r="E1710" s="9"/>
      <c r="F1710" s="32"/>
      <c r="G1710" s="13"/>
      <c r="H1710" s="9"/>
      <c r="I1710" s="75"/>
      <c r="J1710" s="75"/>
      <c r="K1710" s="19"/>
      <c r="L1710" s="17"/>
      <c r="M1710" s="19"/>
      <c r="N1710" s="9"/>
      <c r="O1710" s="9"/>
      <c r="P1710" s="9"/>
      <c r="Q1710" s="9"/>
      <c r="R1710" s="9"/>
      <c r="S1710" s="9"/>
      <c r="T1710" s="9"/>
      <c r="U1710" s="9"/>
      <c r="V1710" s="9"/>
      <c r="W1710" s="9"/>
      <c r="X1710" s="9"/>
      <c r="Y1710" s="9"/>
      <c r="Z1710" s="9"/>
    </row>
    <row r="1711">
      <c r="A1711" s="13"/>
      <c r="B1711" s="13"/>
      <c r="C1711" s="9"/>
      <c r="D1711" s="9"/>
      <c r="E1711" s="9"/>
      <c r="F1711" s="32"/>
      <c r="G1711" s="13"/>
      <c r="H1711" s="9"/>
      <c r="I1711" s="75"/>
      <c r="J1711" s="75"/>
      <c r="K1711" s="19"/>
      <c r="L1711" s="17"/>
      <c r="M1711" s="19"/>
      <c r="N1711" s="9"/>
      <c r="O1711" s="9"/>
      <c r="P1711" s="9"/>
      <c r="Q1711" s="9"/>
      <c r="R1711" s="9"/>
      <c r="S1711" s="9"/>
      <c r="T1711" s="9"/>
      <c r="U1711" s="9"/>
      <c r="V1711" s="9"/>
      <c r="W1711" s="9"/>
      <c r="X1711" s="9"/>
      <c r="Y1711" s="9"/>
      <c r="Z1711" s="9"/>
    </row>
    <row r="1712">
      <c r="A1712" s="13"/>
      <c r="B1712" s="13"/>
      <c r="C1712" s="9"/>
      <c r="D1712" s="9"/>
      <c r="E1712" s="9"/>
      <c r="F1712" s="32"/>
      <c r="G1712" s="13"/>
      <c r="H1712" s="9"/>
      <c r="I1712" s="75"/>
      <c r="J1712" s="75"/>
      <c r="K1712" s="19"/>
      <c r="L1712" s="17"/>
      <c r="M1712" s="19"/>
      <c r="N1712" s="9"/>
      <c r="O1712" s="9"/>
      <c r="P1712" s="9"/>
      <c r="Q1712" s="9"/>
      <c r="R1712" s="9"/>
      <c r="S1712" s="9"/>
      <c r="T1712" s="9"/>
      <c r="U1712" s="9"/>
      <c r="V1712" s="9"/>
      <c r="W1712" s="9"/>
      <c r="X1712" s="9"/>
      <c r="Y1712" s="9"/>
      <c r="Z1712" s="9"/>
    </row>
    <row r="1713">
      <c r="A1713" s="13"/>
      <c r="B1713" s="13"/>
      <c r="C1713" s="9"/>
      <c r="D1713" s="9"/>
      <c r="E1713" s="9"/>
      <c r="F1713" s="32"/>
      <c r="G1713" s="13"/>
      <c r="H1713" s="9"/>
      <c r="I1713" s="75"/>
      <c r="J1713" s="75"/>
      <c r="K1713" s="19"/>
      <c r="L1713" s="17"/>
      <c r="M1713" s="19"/>
      <c r="N1713" s="9"/>
      <c r="O1713" s="9"/>
      <c r="P1713" s="9"/>
      <c r="Q1713" s="9"/>
      <c r="R1713" s="9"/>
      <c r="S1713" s="9"/>
      <c r="T1713" s="9"/>
      <c r="U1713" s="9"/>
      <c r="V1713" s="9"/>
      <c r="W1713" s="9"/>
      <c r="X1713" s="9"/>
      <c r="Y1713" s="9"/>
      <c r="Z1713" s="9"/>
    </row>
    <row r="1714">
      <c r="A1714" s="13"/>
      <c r="B1714" s="13"/>
      <c r="C1714" s="9"/>
      <c r="D1714" s="9"/>
      <c r="E1714" s="9"/>
      <c r="F1714" s="32"/>
      <c r="G1714" s="13"/>
      <c r="H1714" s="9"/>
      <c r="I1714" s="75"/>
      <c r="J1714" s="75"/>
      <c r="K1714" s="19"/>
      <c r="L1714" s="17"/>
      <c r="M1714" s="19"/>
      <c r="N1714" s="9"/>
      <c r="O1714" s="9"/>
      <c r="P1714" s="9"/>
      <c r="Q1714" s="9"/>
      <c r="R1714" s="9"/>
      <c r="S1714" s="9"/>
      <c r="T1714" s="9"/>
      <c r="U1714" s="9"/>
      <c r="V1714" s="9"/>
      <c r="W1714" s="9"/>
      <c r="X1714" s="9"/>
      <c r="Y1714" s="9"/>
      <c r="Z1714" s="9"/>
    </row>
    <row r="1715">
      <c r="A1715" s="13"/>
      <c r="B1715" s="13"/>
      <c r="C1715" s="9"/>
      <c r="D1715" s="9"/>
      <c r="E1715" s="9"/>
      <c r="F1715" s="32"/>
      <c r="G1715" s="13"/>
      <c r="H1715" s="9"/>
      <c r="I1715" s="75"/>
      <c r="J1715" s="75"/>
      <c r="K1715" s="19"/>
      <c r="L1715" s="17"/>
      <c r="M1715" s="19"/>
      <c r="N1715" s="9"/>
      <c r="O1715" s="9"/>
      <c r="P1715" s="9"/>
      <c r="Q1715" s="9"/>
      <c r="R1715" s="9"/>
      <c r="S1715" s="9"/>
      <c r="T1715" s="9"/>
      <c r="U1715" s="9"/>
      <c r="V1715" s="9"/>
      <c r="W1715" s="9"/>
      <c r="X1715" s="9"/>
      <c r="Y1715" s="9"/>
      <c r="Z1715" s="9"/>
    </row>
    <row r="1716">
      <c r="A1716" s="13"/>
      <c r="B1716" s="13"/>
      <c r="C1716" s="9"/>
      <c r="D1716" s="9"/>
      <c r="E1716" s="9"/>
      <c r="F1716" s="32"/>
      <c r="G1716" s="13"/>
      <c r="H1716" s="9"/>
      <c r="I1716" s="75"/>
      <c r="J1716" s="75"/>
      <c r="K1716" s="19"/>
      <c r="L1716" s="17"/>
      <c r="M1716" s="19"/>
      <c r="N1716" s="9"/>
      <c r="O1716" s="9"/>
      <c r="P1716" s="9"/>
      <c r="Q1716" s="9"/>
      <c r="R1716" s="9"/>
      <c r="S1716" s="9"/>
      <c r="T1716" s="9"/>
      <c r="U1716" s="9"/>
      <c r="V1716" s="9"/>
      <c r="W1716" s="9"/>
      <c r="X1716" s="9"/>
      <c r="Y1716" s="9"/>
      <c r="Z1716" s="9"/>
    </row>
    <row r="1717">
      <c r="A1717" s="13"/>
      <c r="B1717" s="13"/>
      <c r="C1717" s="9"/>
      <c r="D1717" s="9"/>
      <c r="E1717" s="9"/>
      <c r="F1717" s="32"/>
      <c r="G1717" s="13"/>
      <c r="H1717" s="9"/>
      <c r="I1717" s="73"/>
      <c r="J1717" s="73"/>
      <c r="K1717" s="9"/>
      <c r="L1717" s="17"/>
      <c r="M1717" s="19"/>
      <c r="N1717" s="9"/>
      <c r="O1717" s="9"/>
      <c r="P1717" s="9"/>
      <c r="Q1717" s="9"/>
      <c r="R1717" s="9"/>
      <c r="S1717" s="9"/>
      <c r="T1717" s="9"/>
      <c r="U1717" s="9"/>
      <c r="V1717" s="9"/>
      <c r="W1717" s="9"/>
      <c r="X1717" s="9"/>
      <c r="Y1717" s="9"/>
      <c r="Z1717" s="9"/>
    </row>
    <row r="1718">
      <c r="A1718" s="13"/>
      <c r="B1718" s="13"/>
      <c r="C1718" s="9"/>
      <c r="D1718" s="9"/>
      <c r="E1718" s="9"/>
      <c r="F1718" s="32"/>
      <c r="G1718" s="13"/>
      <c r="H1718" s="9"/>
      <c r="I1718" s="73"/>
      <c r="J1718" s="73"/>
      <c r="K1718" s="9"/>
      <c r="L1718" s="17"/>
      <c r="M1718" s="19"/>
      <c r="N1718" s="9"/>
      <c r="O1718" s="9"/>
      <c r="P1718" s="9"/>
      <c r="Q1718" s="9"/>
      <c r="R1718" s="9"/>
      <c r="S1718" s="9"/>
      <c r="T1718" s="9"/>
      <c r="U1718" s="9"/>
      <c r="V1718" s="9"/>
      <c r="W1718" s="9"/>
      <c r="X1718" s="9"/>
      <c r="Y1718" s="9"/>
      <c r="Z1718" s="9"/>
    </row>
    <row r="1719">
      <c r="A1719" s="13"/>
      <c r="B1719" s="13"/>
      <c r="C1719" s="9"/>
      <c r="D1719" s="9"/>
      <c r="E1719" s="9"/>
      <c r="F1719" s="32"/>
      <c r="G1719" s="13"/>
      <c r="H1719" s="9"/>
      <c r="I1719" s="75"/>
      <c r="J1719" s="75"/>
      <c r="K1719" s="19"/>
      <c r="L1719" s="17"/>
      <c r="M1719" s="19"/>
      <c r="N1719" s="9"/>
      <c r="O1719" s="9"/>
      <c r="P1719" s="9"/>
      <c r="Q1719" s="9"/>
      <c r="R1719" s="9"/>
      <c r="S1719" s="9"/>
      <c r="T1719" s="9"/>
      <c r="U1719" s="9"/>
      <c r="V1719" s="9"/>
      <c r="W1719" s="9"/>
      <c r="X1719" s="9"/>
      <c r="Y1719" s="9"/>
      <c r="Z1719" s="9"/>
    </row>
    <row r="1720">
      <c r="A1720" s="13"/>
      <c r="B1720" s="13"/>
      <c r="C1720" s="9"/>
      <c r="D1720" s="9"/>
      <c r="E1720" s="9"/>
      <c r="F1720" s="32"/>
      <c r="G1720" s="13"/>
      <c r="H1720" s="9"/>
      <c r="I1720" s="75"/>
      <c r="J1720" s="75"/>
      <c r="K1720" s="19"/>
      <c r="L1720" s="17"/>
      <c r="M1720" s="19"/>
      <c r="N1720" s="9"/>
      <c r="O1720" s="9"/>
      <c r="P1720" s="9"/>
      <c r="Q1720" s="9"/>
      <c r="R1720" s="9"/>
      <c r="S1720" s="9"/>
      <c r="T1720" s="9"/>
      <c r="U1720" s="9"/>
      <c r="V1720" s="9"/>
      <c r="W1720" s="9"/>
      <c r="X1720" s="9"/>
      <c r="Y1720" s="9"/>
      <c r="Z1720" s="9"/>
    </row>
    <row r="1721">
      <c r="A1721" s="13"/>
      <c r="B1721" s="13"/>
      <c r="C1721" s="9"/>
      <c r="D1721" s="9"/>
      <c r="E1721" s="9"/>
      <c r="F1721" s="32"/>
      <c r="G1721" s="13"/>
      <c r="H1721" s="9"/>
      <c r="I1721" s="75"/>
      <c r="J1721" s="75"/>
      <c r="K1721" s="19"/>
      <c r="L1721" s="17"/>
      <c r="M1721" s="19"/>
      <c r="N1721" s="9"/>
      <c r="O1721" s="9"/>
      <c r="P1721" s="9"/>
      <c r="Q1721" s="9"/>
      <c r="R1721" s="9"/>
      <c r="S1721" s="9"/>
      <c r="T1721" s="9"/>
      <c r="U1721" s="9"/>
      <c r="V1721" s="9"/>
      <c r="W1721" s="9"/>
      <c r="X1721" s="9"/>
      <c r="Y1721" s="9"/>
      <c r="Z1721" s="9"/>
    </row>
    <row r="1722">
      <c r="A1722" s="13"/>
      <c r="B1722" s="13"/>
      <c r="C1722" s="9"/>
      <c r="D1722" s="9"/>
      <c r="E1722" s="9"/>
      <c r="F1722" s="32"/>
      <c r="G1722" s="13"/>
      <c r="H1722" s="9"/>
      <c r="I1722" s="75"/>
      <c r="J1722" s="75"/>
      <c r="K1722" s="19"/>
      <c r="L1722" s="17"/>
      <c r="M1722" s="19"/>
      <c r="N1722" s="9"/>
      <c r="O1722" s="9"/>
      <c r="P1722" s="9"/>
      <c r="Q1722" s="9"/>
      <c r="R1722" s="9"/>
      <c r="S1722" s="9"/>
      <c r="T1722" s="9"/>
      <c r="U1722" s="9"/>
      <c r="V1722" s="9"/>
      <c r="W1722" s="9"/>
      <c r="X1722" s="9"/>
      <c r="Y1722" s="9"/>
      <c r="Z1722" s="9"/>
    </row>
    <row r="1723">
      <c r="A1723" s="13"/>
      <c r="B1723" s="13"/>
      <c r="C1723" s="9"/>
      <c r="D1723" s="9"/>
      <c r="E1723" s="9"/>
      <c r="F1723" s="32"/>
      <c r="G1723" s="13"/>
      <c r="H1723" s="9"/>
      <c r="I1723" s="75"/>
      <c r="J1723" s="75"/>
      <c r="K1723" s="19"/>
      <c r="L1723" s="17"/>
      <c r="M1723" s="19"/>
      <c r="N1723" s="9"/>
      <c r="O1723" s="9"/>
      <c r="P1723" s="9"/>
      <c r="Q1723" s="9"/>
      <c r="R1723" s="9"/>
      <c r="S1723" s="9"/>
      <c r="T1723" s="9"/>
      <c r="U1723" s="9"/>
      <c r="V1723" s="9"/>
      <c r="W1723" s="9"/>
      <c r="X1723" s="9"/>
      <c r="Y1723" s="9"/>
      <c r="Z1723" s="9"/>
    </row>
    <row r="1724">
      <c r="A1724" s="13"/>
      <c r="B1724" s="13"/>
      <c r="C1724" s="9"/>
      <c r="D1724" s="9"/>
      <c r="E1724" s="9"/>
      <c r="F1724" s="32"/>
      <c r="G1724" s="13"/>
      <c r="H1724" s="9"/>
      <c r="I1724" s="75"/>
      <c r="J1724" s="75"/>
      <c r="K1724" s="19"/>
      <c r="L1724" s="17"/>
      <c r="M1724" s="19"/>
      <c r="N1724" s="9"/>
      <c r="O1724" s="9"/>
      <c r="P1724" s="9"/>
      <c r="Q1724" s="9"/>
      <c r="R1724" s="9"/>
      <c r="S1724" s="9"/>
      <c r="T1724" s="9"/>
      <c r="U1724" s="9"/>
      <c r="V1724" s="9"/>
      <c r="W1724" s="9"/>
      <c r="X1724" s="9"/>
      <c r="Y1724" s="9"/>
      <c r="Z1724" s="9"/>
    </row>
    <row r="1725">
      <c r="A1725" s="13"/>
      <c r="B1725" s="13"/>
      <c r="C1725" s="9"/>
      <c r="D1725" s="9"/>
      <c r="E1725" s="9"/>
      <c r="F1725" s="32"/>
      <c r="G1725" s="13"/>
      <c r="H1725" s="9"/>
      <c r="I1725" s="75"/>
      <c r="J1725" s="75"/>
      <c r="K1725" s="19"/>
      <c r="L1725" s="17"/>
      <c r="M1725" s="19"/>
      <c r="N1725" s="9"/>
      <c r="O1725" s="9"/>
      <c r="P1725" s="9"/>
      <c r="Q1725" s="9"/>
      <c r="R1725" s="9"/>
      <c r="S1725" s="9"/>
      <c r="T1725" s="9"/>
      <c r="U1725" s="9"/>
      <c r="V1725" s="9"/>
      <c r="W1725" s="9"/>
      <c r="X1725" s="9"/>
      <c r="Y1725" s="9"/>
      <c r="Z1725" s="9"/>
    </row>
    <row r="1726">
      <c r="A1726" s="13"/>
      <c r="B1726" s="13"/>
      <c r="C1726" s="9"/>
      <c r="D1726" s="9"/>
      <c r="E1726" s="9"/>
      <c r="F1726" s="32"/>
      <c r="G1726" s="13"/>
      <c r="H1726" s="9"/>
      <c r="I1726" s="75"/>
      <c r="J1726" s="75"/>
      <c r="K1726" s="19"/>
      <c r="L1726" s="17"/>
      <c r="M1726" s="19"/>
      <c r="N1726" s="9"/>
      <c r="O1726" s="9"/>
      <c r="P1726" s="9"/>
      <c r="Q1726" s="9"/>
      <c r="R1726" s="9"/>
      <c r="S1726" s="9"/>
      <c r="T1726" s="9"/>
      <c r="U1726" s="9"/>
      <c r="V1726" s="9"/>
      <c r="W1726" s="9"/>
      <c r="X1726" s="9"/>
      <c r="Y1726" s="9"/>
      <c r="Z1726" s="9"/>
    </row>
    <row r="1727">
      <c r="A1727" s="13"/>
      <c r="B1727" s="13"/>
      <c r="C1727" s="9"/>
      <c r="D1727" s="9"/>
      <c r="E1727" s="9"/>
      <c r="F1727" s="32"/>
      <c r="G1727" s="13"/>
      <c r="H1727" s="9"/>
      <c r="I1727" s="75"/>
      <c r="J1727" s="75"/>
      <c r="K1727" s="19"/>
      <c r="L1727" s="17"/>
      <c r="M1727" s="19"/>
      <c r="N1727" s="9"/>
      <c r="O1727" s="9"/>
      <c r="P1727" s="9"/>
      <c r="Q1727" s="9"/>
      <c r="R1727" s="9"/>
      <c r="S1727" s="9"/>
      <c r="T1727" s="9"/>
      <c r="U1727" s="9"/>
      <c r="V1727" s="9"/>
      <c r="W1727" s="9"/>
      <c r="X1727" s="9"/>
      <c r="Y1727" s="9"/>
      <c r="Z1727" s="9"/>
    </row>
    <row r="1728">
      <c r="A1728" s="13"/>
      <c r="B1728" s="13"/>
      <c r="C1728" s="9"/>
      <c r="D1728" s="9"/>
      <c r="E1728" s="9"/>
      <c r="F1728" s="32"/>
      <c r="G1728" s="13"/>
      <c r="H1728" s="9"/>
      <c r="I1728" s="75"/>
      <c r="J1728" s="75"/>
      <c r="K1728" s="19"/>
      <c r="L1728" s="17"/>
      <c r="M1728" s="19"/>
      <c r="N1728" s="9"/>
      <c r="O1728" s="9"/>
      <c r="P1728" s="9"/>
      <c r="Q1728" s="9"/>
      <c r="R1728" s="9"/>
      <c r="S1728" s="9"/>
      <c r="T1728" s="9"/>
      <c r="U1728" s="9"/>
      <c r="V1728" s="9"/>
      <c r="W1728" s="9"/>
      <c r="X1728" s="9"/>
      <c r="Y1728" s="9"/>
      <c r="Z1728" s="9"/>
    </row>
    <row r="1729">
      <c r="A1729" s="13"/>
      <c r="B1729" s="13"/>
      <c r="C1729" s="9"/>
      <c r="D1729" s="9"/>
      <c r="E1729" s="9"/>
      <c r="F1729" s="32"/>
      <c r="G1729" s="13"/>
      <c r="H1729" s="9"/>
      <c r="I1729" s="75"/>
      <c r="J1729" s="75"/>
      <c r="K1729" s="19"/>
      <c r="L1729" s="17"/>
      <c r="M1729" s="19"/>
      <c r="N1729" s="9"/>
      <c r="O1729" s="9"/>
      <c r="P1729" s="9"/>
      <c r="Q1729" s="9"/>
      <c r="R1729" s="9"/>
      <c r="S1729" s="9"/>
      <c r="T1729" s="9"/>
      <c r="U1729" s="9"/>
      <c r="V1729" s="9"/>
      <c r="W1729" s="9"/>
      <c r="X1729" s="9"/>
      <c r="Y1729" s="9"/>
      <c r="Z1729" s="9"/>
    </row>
    <row r="1730">
      <c r="A1730" s="13"/>
      <c r="B1730" s="13"/>
      <c r="C1730" s="9"/>
      <c r="D1730" s="9"/>
      <c r="E1730" s="9"/>
      <c r="F1730" s="32"/>
      <c r="G1730" s="13"/>
      <c r="H1730" s="9"/>
      <c r="I1730" s="75"/>
      <c r="J1730" s="75"/>
      <c r="K1730" s="19"/>
      <c r="L1730" s="17"/>
      <c r="M1730" s="19"/>
      <c r="N1730" s="9"/>
      <c r="O1730" s="9"/>
      <c r="P1730" s="9"/>
      <c r="Q1730" s="9"/>
      <c r="R1730" s="9"/>
      <c r="S1730" s="9"/>
      <c r="T1730" s="9"/>
      <c r="U1730" s="9"/>
      <c r="V1730" s="9"/>
      <c r="W1730" s="9"/>
      <c r="X1730" s="9"/>
      <c r="Y1730" s="9"/>
      <c r="Z1730" s="9"/>
    </row>
    <row r="1731">
      <c r="A1731" s="13"/>
      <c r="B1731" s="13"/>
      <c r="C1731" s="9"/>
      <c r="D1731" s="9"/>
      <c r="E1731" s="9"/>
      <c r="F1731" s="32"/>
      <c r="G1731" s="13"/>
      <c r="H1731" s="9"/>
      <c r="I1731" s="75"/>
      <c r="J1731" s="75"/>
      <c r="K1731" s="19"/>
      <c r="L1731" s="17"/>
      <c r="M1731" s="19"/>
      <c r="N1731" s="9"/>
      <c r="O1731" s="9"/>
      <c r="P1731" s="9"/>
      <c r="Q1731" s="9"/>
      <c r="R1731" s="9"/>
      <c r="S1731" s="9"/>
      <c r="T1731" s="9"/>
      <c r="U1731" s="9"/>
      <c r="V1731" s="9"/>
      <c r="W1731" s="9"/>
      <c r="X1731" s="9"/>
      <c r="Y1731" s="9"/>
      <c r="Z1731" s="9"/>
    </row>
    <row r="1732">
      <c r="A1732" s="13"/>
      <c r="B1732" s="13"/>
      <c r="C1732" s="9"/>
      <c r="D1732" s="9"/>
      <c r="E1732" s="9"/>
      <c r="F1732" s="32"/>
      <c r="G1732" s="13"/>
      <c r="H1732" s="9"/>
      <c r="I1732" s="75"/>
      <c r="J1732" s="75"/>
      <c r="K1732" s="19"/>
      <c r="L1732" s="17"/>
      <c r="M1732" s="19"/>
      <c r="N1732" s="9"/>
      <c r="O1732" s="9"/>
      <c r="P1732" s="9"/>
      <c r="Q1732" s="9"/>
      <c r="R1732" s="9"/>
      <c r="S1732" s="9"/>
      <c r="T1732" s="9"/>
      <c r="U1732" s="9"/>
      <c r="V1732" s="9"/>
      <c r="W1732" s="9"/>
      <c r="X1732" s="9"/>
      <c r="Y1732" s="9"/>
      <c r="Z1732" s="9"/>
    </row>
    <row r="1733">
      <c r="A1733" s="13"/>
      <c r="B1733" s="13"/>
      <c r="C1733" s="9"/>
      <c r="D1733" s="9"/>
      <c r="E1733" s="9"/>
      <c r="F1733" s="32"/>
      <c r="G1733" s="13"/>
      <c r="H1733" s="9"/>
      <c r="I1733" s="75"/>
      <c r="J1733" s="75"/>
      <c r="K1733" s="19"/>
      <c r="L1733" s="17"/>
      <c r="M1733" s="19"/>
      <c r="N1733" s="9"/>
      <c r="O1733" s="9"/>
      <c r="P1733" s="9"/>
      <c r="Q1733" s="9"/>
      <c r="R1733" s="9"/>
      <c r="S1733" s="9"/>
      <c r="T1733" s="9"/>
      <c r="U1733" s="9"/>
      <c r="V1733" s="9"/>
      <c r="W1733" s="9"/>
      <c r="X1733" s="9"/>
      <c r="Y1733" s="9"/>
      <c r="Z1733" s="9"/>
    </row>
    <row r="1734">
      <c r="A1734" s="13"/>
      <c r="B1734" s="13"/>
      <c r="C1734" s="19"/>
      <c r="D1734" s="19"/>
      <c r="E1734" s="9"/>
      <c r="F1734" s="32"/>
      <c r="G1734" s="13"/>
      <c r="H1734" s="9"/>
      <c r="I1734" s="75"/>
      <c r="J1734" s="75"/>
      <c r="K1734" s="19"/>
      <c r="L1734" s="17"/>
      <c r="M1734" s="19"/>
      <c r="N1734" s="19"/>
      <c r="O1734" s="9"/>
      <c r="P1734" s="9"/>
      <c r="Q1734" s="9"/>
      <c r="R1734" s="9"/>
      <c r="S1734" s="9"/>
      <c r="T1734" s="9"/>
      <c r="U1734" s="9"/>
      <c r="V1734" s="9"/>
      <c r="W1734" s="9"/>
      <c r="X1734" s="9"/>
      <c r="Y1734" s="9"/>
      <c r="Z1734" s="9"/>
    </row>
    <row r="1735">
      <c r="A1735" s="13"/>
      <c r="B1735" s="13"/>
      <c r="C1735" s="19"/>
      <c r="D1735" s="19"/>
      <c r="E1735" s="9"/>
      <c r="F1735" s="32"/>
      <c r="G1735" s="13"/>
      <c r="H1735" s="9"/>
      <c r="I1735" s="75"/>
      <c r="J1735" s="75"/>
      <c r="K1735" s="19"/>
      <c r="L1735" s="17"/>
      <c r="M1735" s="19"/>
      <c r="N1735" s="19"/>
      <c r="O1735" s="9"/>
      <c r="P1735" s="9"/>
      <c r="Q1735" s="9"/>
      <c r="R1735" s="9"/>
      <c r="S1735" s="9"/>
      <c r="T1735" s="9"/>
      <c r="U1735" s="9"/>
      <c r="V1735" s="9"/>
      <c r="W1735" s="9"/>
      <c r="X1735" s="9"/>
      <c r="Y1735" s="9"/>
      <c r="Z1735" s="9"/>
    </row>
    <row r="1736">
      <c r="A1736" s="13"/>
      <c r="B1736" s="13"/>
      <c r="C1736" s="19"/>
      <c r="D1736" s="19"/>
      <c r="E1736" s="9"/>
      <c r="F1736" s="32"/>
      <c r="G1736" s="13"/>
      <c r="H1736" s="9"/>
      <c r="I1736" s="75"/>
      <c r="J1736" s="75"/>
      <c r="K1736" s="19"/>
      <c r="L1736" s="17"/>
      <c r="M1736" s="19"/>
      <c r="N1736" s="19"/>
      <c r="O1736" s="9"/>
      <c r="P1736" s="9"/>
      <c r="Q1736" s="9"/>
      <c r="R1736" s="9"/>
      <c r="S1736" s="9"/>
      <c r="T1736" s="9"/>
      <c r="U1736" s="9"/>
      <c r="V1736" s="9"/>
      <c r="W1736" s="9"/>
      <c r="X1736" s="9"/>
      <c r="Y1736" s="9"/>
      <c r="Z1736" s="9"/>
    </row>
    <row r="1737">
      <c r="A1737" s="13"/>
      <c r="B1737" s="13"/>
      <c r="C1737" s="19"/>
      <c r="D1737" s="19"/>
      <c r="E1737" s="9"/>
      <c r="F1737" s="32"/>
      <c r="G1737" s="13"/>
      <c r="H1737" s="9"/>
      <c r="I1737" s="75"/>
      <c r="J1737" s="75"/>
      <c r="K1737" s="19"/>
      <c r="L1737" s="17"/>
      <c r="M1737" s="19"/>
      <c r="N1737" s="19"/>
      <c r="O1737" s="9"/>
      <c r="P1737" s="9"/>
      <c r="Q1737" s="9"/>
      <c r="R1737" s="9"/>
      <c r="S1737" s="9"/>
      <c r="T1737" s="9"/>
      <c r="U1737" s="9"/>
      <c r="V1737" s="9"/>
      <c r="W1737" s="9"/>
      <c r="X1737" s="9"/>
      <c r="Y1737" s="9"/>
      <c r="Z1737" s="9"/>
    </row>
    <row r="1738">
      <c r="A1738" s="13"/>
      <c r="B1738" s="13"/>
      <c r="C1738" s="19"/>
      <c r="D1738" s="19"/>
      <c r="E1738" s="9"/>
      <c r="F1738" s="32"/>
      <c r="G1738" s="13"/>
      <c r="H1738" s="9"/>
      <c r="I1738" s="75"/>
      <c r="J1738" s="75"/>
      <c r="K1738" s="19"/>
      <c r="L1738" s="17"/>
      <c r="M1738" s="19"/>
      <c r="N1738" s="19"/>
      <c r="O1738" s="9"/>
      <c r="P1738" s="9"/>
      <c r="Q1738" s="9"/>
      <c r="R1738" s="9"/>
      <c r="S1738" s="9"/>
      <c r="T1738" s="9"/>
      <c r="U1738" s="9"/>
      <c r="V1738" s="9"/>
      <c r="W1738" s="9"/>
      <c r="X1738" s="9"/>
      <c r="Y1738" s="9"/>
      <c r="Z1738" s="9"/>
    </row>
    <row r="1739">
      <c r="A1739" s="13"/>
      <c r="B1739" s="13"/>
      <c r="C1739" s="19"/>
      <c r="D1739" s="19"/>
      <c r="E1739" s="9"/>
      <c r="F1739" s="32"/>
      <c r="G1739" s="13"/>
      <c r="H1739" s="9"/>
      <c r="I1739" s="75"/>
      <c r="J1739" s="75"/>
      <c r="K1739" s="19"/>
      <c r="L1739" s="17"/>
      <c r="M1739" s="19"/>
      <c r="N1739" s="19"/>
      <c r="O1739" s="9"/>
      <c r="P1739" s="9"/>
      <c r="Q1739" s="9"/>
      <c r="R1739" s="9"/>
      <c r="S1739" s="9"/>
      <c r="T1739" s="9"/>
      <c r="U1739" s="9"/>
      <c r="V1739" s="9"/>
      <c r="W1739" s="9"/>
      <c r="X1739" s="9"/>
      <c r="Y1739" s="9"/>
      <c r="Z1739" s="9"/>
    </row>
    <row r="1740">
      <c r="A1740" s="13"/>
      <c r="B1740" s="13"/>
      <c r="C1740" s="9"/>
      <c r="D1740" s="9"/>
      <c r="E1740" s="9"/>
      <c r="F1740" s="32"/>
      <c r="G1740" s="13"/>
      <c r="H1740" s="9"/>
      <c r="I1740" s="75"/>
      <c r="J1740" s="75"/>
      <c r="K1740" s="19"/>
      <c r="L1740" s="17"/>
      <c r="M1740" s="19"/>
      <c r="N1740" s="19"/>
      <c r="O1740" s="9"/>
      <c r="P1740" s="9"/>
      <c r="Q1740" s="9"/>
      <c r="R1740" s="9"/>
      <c r="S1740" s="9"/>
      <c r="T1740" s="9"/>
      <c r="U1740" s="9"/>
      <c r="V1740" s="9"/>
      <c r="W1740" s="9"/>
      <c r="X1740" s="9"/>
      <c r="Y1740" s="9"/>
      <c r="Z1740" s="9"/>
    </row>
    <row r="1741">
      <c r="A1741" s="13"/>
      <c r="B1741" s="13"/>
      <c r="C1741" s="9"/>
      <c r="D1741" s="9"/>
      <c r="E1741" s="9"/>
      <c r="F1741" s="32"/>
      <c r="G1741" s="13"/>
      <c r="H1741" s="9"/>
      <c r="I1741" s="75"/>
      <c r="J1741" s="75"/>
      <c r="K1741" s="19"/>
      <c r="L1741" s="17"/>
      <c r="M1741" s="19"/>
      <c r="N1741" s="19"/>
      <c r="O1741" s="9"/>
      <c r="P1741" s="9"/>
      <c r="Q1741" s="9"/>
      <c r="R1741" s="9"/>
      <c r="S1741" s="9"/>
      <c r="T1741" s="9"/>
      <c r="U1741" s="9"/>
      <c r="V1741" s="9"/>
      <c r="W1741" s="9"/>
      <c r="X1741" s="9"/>
      <c r="Y1741" s="9"/>
      <c r="Z1741" s="9"/>
    </row>
    <row r="1742">
      <c r="A1742" s="13"/>
      <c r="B1742" s="13"/>
      <c r="C1742" s="9"/>
      <c r="D1742" s="9"/>
      <c r="E1742" s="9"/>
      <c r="F1742" s="32"/>
      <c r="G1742" s="13"/>
      <c r="H1742" s="9"/>
      <c r="I1742" s="75"/>
      <c r="J1742" s="75"/>
      <c r="K1742" s="19"/>
      <c r="L1742" s="17"/>
      <c r="M1742" s="19"/>
      <c r="N1742" s="19"/>
      <c r="O1742" s="9"/>
      <c r="P1742" s="9"/>
      <c r="Q1742" s="9"/>
      <c r="R1742" s="9"/>
      <c r="S1742" s="9"/>
      <c r="T1742" s="9"/>
      <c r="U1742" s="9"/>
      <c r="V1742" s="9"/>
      <c r="W1742" s="9"/>
      <c r="X1742" s="9"/>
      <c r="Y1742" s="9"/>
      <c r="Z1742" s="9"/>
    </row>
    <row r="1743">
      <c r="A1743" s="13"/>
      <c r="B1743" s="13"/>
      <c r="C1743" s="9"/>
      <c r="D1743" s="9"/>
      <c r="E1743" s="9"/>
      <c r="F1743" s="32"/>
      <c r="G1743" s="13"/>
      <c r="H1743" s="9"/>
      <c r="I1743" s="73"/>
      <c r="J1743" s="73"/>
      <c r="K1743" s="19"/>
      <c r="L1743" s="17"/>
      <c r="M1743" s="19"/>
      <c r="N1743" s="19"/>
      <c r="O1743" s="9"/>
      <c r="P1743" s="9"/>
      <c r="Q1743" s="9"/>
      <c r="R1743" s="9"/>
      <c r="S1743" s="9"/>
      <c r="T1743" s="9"/>
      <c r="U1743" s="9"/>
      <c r="V1743" s="9"/>
      <c r="W1743" s="9"/>
      <c r="X1743" s="9"/>
      <c r="Y1743" s="9"/>
      <c r="Z1743" s="9"/>
    </row>
    <row r="1744">
      <c r="A1744" s="13"/>
      <c r="B1744" s="13"/>
      <c r="C1744" s="9"/>
      <c r="D1744" s="9"/>
      <c r="E1744" s="9"/>
      <c r="F1744" s="32"/>
      <c r="G1744" s="13"/>
      <c r="H1744" s="9"/>
      <c r="I1744" s="73"/>
      <c r="J1744" s="73"/>
      <c r="K1744" s="19"/>
      <c r="L1744" s="17"/>
      <c r="M1744" s="19"/>
      <c r="N1744" s="19"/>
      <c r="O1744" s="9"/>
      <c r="P1744" s="9"/>
      <c r="Q1744" s="9"/>
      <c r="R1744" s="9"/>
      <c r="S1744" s="9"/>
      <c r="T1744" s="9"/>
      <c r="U1744" s="9"/>
      <c r="V1744" s="9"/>
      <c r="W1744" s="9"/>
      <c r="X1744" s="9"/>
      <c r="Y1744" s="9"/>
      <c r="Z1744" s="9"/>
    </row>
    <row r="1745">
      <c r="A1745" s="13"/>
      <c r="B1745" s="13"/>
      <c r="C1745" s="9"/>
      <c r="D1745" s="9"/>
      <c r="E1745" s="9"/>
      <c r="F1745" s="32"/>
      <c r="G1745" s="13"/>
      <c r="H1745" s="9"/>
      <c r="I1745" s="75"/>
      <c r="J1745" s="75"/>
      <c r="K1745" s="19"/>
      <c r="L1745" s="17"/>
      <c r="M1745" s="19"/>
      <c r="N1745" s="19"/>
      <c r="O1745" s="9"/>
      <c r="P1745" s="9"/>
      <c r="Q1745" s="9"/>
      <c r="R1745" s="9"/>
      <c r="S1745" s="9"/>
      <c r="T1745" s="9"/>
      <c r="U1745" s="9"/>
      <c r="V1745" s="9"/>
      <c r="W1745" s="9"/>
      <c r="X1745" s="9"/>
      <c r="Y1745" s="9"/>
      <c r="Z1745" s="9"/>
    </row>
    <row r="1746">
      <c r="A1746" s="13"/>
      <c r="B1746" s="13"/>
      <c r="C1746" s="9"/>
      <c r="D1746" s="9"/>
      <c r="E1746" s="9"/>
      <c r="F1746" s="32"/>
      <c r="G1746" s="13"/>
      <c r="H1746" s="9"/>
      <c r="I1746" s="75"/>
      <c r="J1746" s="75"/>
      <c r="K1746" s="19"/>
      <c r="L1746" s="17"/>
      <c r="M1746" s="19"/>
      <c r="N1746" s="19"/>
      <c r="O1746" s="9"/>
      <c r="P1746" s="9"/>
      <c r="Q1746" s="9"/>
      <c r="R1746" s="9"/>
      <c r="S1746" s="9"/>
      <c r="T1746" s="9"/>
      <c r="U1746" s="9"/>
      <c r="V1746" s="9"/>
      <c r="W1746" s="9"/>
      <c r="X1746" s="9"/>
      <c r="Y1746" s="9"/>
      <c r="Z1746" s="9"/>
    </row>
    <row r="1747">
      <c r="A1747" s="13"/>
      <c r="B1747" s="13"/>
      <c r="C1747" s="9"/>
      <c r="D1747" s="9"/>
      <c r="E1747" s="9"/>
      <c r="F1747" s="32"/>
      <c r="G1747" s="13"/>
      <c r="H1747" s="9"/>
      <c r="I1747" s="75"/>
      <c r="J1747" s="75"/>
      <c r="K1747" s="19"/>
      <c r="L1747" s="17"/>
      <c r="M1747" s="19"/>
      <c r="N1747" s="19"/>
      <c r="O1747" s="9"/>
      <c r="P1747" s="9"/>
      <c r="Q1747" s="9"/>
      <c r="R1747" s="9"/>
      <c r="S1747" s="9"/>
      <c r="T1747" s="9"/>
      <c r="U1747" s="9"/>
      <c r="V1747" s="9"/>
      <c r="W1747" s="9"/>
      <c r="X1747" s="9"/>
      <c r="Y1747" s="9"/>
      <c r="Z1747" s="9"/>
    </row>
    <row r="1748">
      <c r="A1748" s="13"/>
      <c r="B1748" s="13"/>
      <c r="C1748" s="9"/>
      <c r="D1748" s="9"/>
      <c r="E1748" s="9"/>
      <c r="F1748" s="32"/>
      <c r="G1748" s="13"/>
      <c r="H1748" s="9"/>
      <c r="I1748" s="75"/>
      <c r="J1748" s="75"/>
      <c r="K1748" s="19"/>
      <c r="L1748" s="17"/>
      <c r="M1748" s="19"/>
      <c r="N1748" s="19"/>
      <c r="O1748" s="9"/>
      <c r="P1748" s="9"/>
      <c r="Q1748" s="9"/>
      <c r="R1748" s="9"/>
      <c r="S1748" s="9"/>
      <c r="T1748" s="9"/>
      <c r="U1748" s="9"/>
      <c r="V1748" s="9"/>
      <c r="W1748" s="9"/>
      <c r="X1748" s="9"/>
      <c r="Y1748" s="9"/>
      <c r="Z1748" s="9"/>
    </row>
    <row r="1749">
      <c r="A1749" s="13"/>
      <c r="B1749" s="13"/>
      <c r="C1749" s="9"/>
      <c r="D1749" s="9"/>
      <c r="E1749" s="9"/>
      <c r="F1749" s="32"/>
      <c r="G1749" s="13"/>
      <c r="H1749" s="9"/>
      <c r="I1749" s="75"/>
      <c r="J1749" s="75"/>
      <c r="K1749" s="19"/>
      <c r="L1749" s="17"/>
      <c r="M1749" s="19"/>
      <c r="N1749" s="19"/>
      <c r="O1749" s="9"/>
      <c r="P1749" s="9"/>
      <c r="Q1749" s="9"/>
      <c r="R1749" s="9"/>
      <c r="S1749" s="9"/>
      <c r="T1749" s="9"/>
      <c r="U1749" s="9"/>
      <c r="V1749" s="9"/>
      <c r="W1749" s="9"/>
      <c r="X1749" s="9"/>
      <c r="Y1749" s="9"/>
      <c r="Z1749" s="9"/>
    </row>
    <row r="1750">
      <c r="A1750" s="13"/>
      <c r="B1750" s="13"/>
      <c r="C1750" s="9"/>
      <c r="D1750" s="9"/>
      <c r="E1750" s="9"/>
      <c r="F1750" s="32"/>
      <c r="G1750" s="13"/>
      <c r="H1750" s="9"/>
      <c r="I1750" s="75"/>
      <c r="J1750" s="75"/>
      <c r="K1750" s="19"/>
      <c r="L1750" s="17"/>
      <c r="M1750" s="19"/>
      <c r="N1750" s="19"/>
      <c r="O1750" s="9"/>
      <c r="P1750" s="9"/>
      <c r="Q1750" s="9"/>
      <c r="R1750" s="9"/>
      <c r="S1750" s="9"/>
      <c r="T1750" s="9"/>
      <c r="U1750" s="9"/>
      <c r="V1750" s="9"/>
      <c r="W1750" s="9"/>
      <c r="X1750" s="9"/>
      <c r="Y1750" s="9"/>
      <c r="Z1750" s="9"/>
    </row>
    <row r="1751">
      <c r="A1751" s="13"/>
      <c r="B1751" s="13"/>
      <c r="C1751" s="9"/>
      <c r="D1751" s="9"/>
      <c r="E1751" s="9"/>
      <c r="F1751" s="32"/>
      <c r="G1751" s="13"/>
      <c r="H1751" s="9"/>
      <c r="I1751" s="75"/>
      <c r="J1751" s="75"/>
      <c r="K1751" s="19"/>
      <c r="L1751" s="17"/>
      <c r="M1751" s="19"/>
      <c r="N1751" s="19"/>
      <c r="O1751" s="9"/>
      <c r="P1751" s="9"/>
      <c r="Q1751" s="9"/>
      <c r="R1751" s="9"/>
      <c r="S1751" s="9"/>
      <c r="T1751" s="9"/>
      <c r="U1751" s="9"/>
      <c r="V1751" s="9"/>
      <c r="W1751" s="9"/>
      <c r="X1751" s="9"/>
      <c r="Y1751" s="9"/>
      <c r="Z1751" s="9"/>
    </row>
    <row r="1752">
      <c r="A1752" s="13"/>
      <c r="B1752" s="13"/>
      <c r="C1752" s="9"/>
      <c r="D1752" s="9"/>
      <c r="E1752" s="9"/>
      <c r="F1752" s="32"/>
      <c r="G1752" s="13"/>
      <c r="H1752" s="9"/>
      <c r="I1752" s="75"/>
      <c r="J1752" s="75"/>
      <c r="K1752" s="19"/>
      <c r="L1752" s="17"/>
      <c r="M1752" s="19"/>
      <c r="N1752" s="19"/>
      <c r="O1752" s="9"/>
      <c r="P1752" s="9"/>
      <c r="Q1752" s="9"/>
      <c r="R1752" s="9"/>
      <c r="S1752" s="9"/>
      <c r="T1752" s="9"/>
      <c r="U1752" s="9"/>
      <c r="V1752" s="9"/>
      <c r="W1752" s="9"/>
      <c r="X1752" s="9"/>
      <c r="Y1752" s="9"/>
      <c r="Z1752" s="9"/>
    </row>
    <row r="1753">
      <c r="A1753" s="13"/>
      <c r="B1753" s="13"/>
      <c r="C1753" s="9"/>
      <c r="D1753" s="9"/>
      <c r="E1753" s="9"/>
      <c r="F1753" s="32"/>
      <c r="G1753" s="13"/>
      <c r="H1753" s="9"/>
      <c r="I1753" s="73"/>
      <c r="J1753" s="73"/>
      <c r="K1753" s="19"/>
      <c r="L1753" s="17"/>
      <c r="M1753" s="19"/>
      <c r="N1753" s="9"/>
      <c r="O1753" s="9"/>
      <c r="P1753" s="9"/>
      <c r="Q1753" s="9"/>
      <c r="R1753" s="9"/>
      <c r="S1753" s="9"/>
      <c r="T1753" s="9"/>
      <c r="U1753" s="9"/>
      <c r="V1753" s="9"/>
      <c r="W1753" s="9"/>
      <c r="X1753" s="9"/>
      <c r="Y1753" s="9"/>
      <c r="Z1753" s="9"/>
    </row>
    <row r="1754">
      <c r="A1754" s="13"/>
      <c r="B1754" s="13"/>
      <c r="C1754" s="9"/>
      <c r="D1754" s="9"/>
      <c r="E1754" s="9"/>
      <c r="F1754" s="32"/>
      <c r="G1754" s="13"/>
      <c r="H1754" s="9"/>
      <c r="I1754" s="73"/>
      <c r="J1754" s="73"/>
      <c r="K1754" s="19"/>
      <c r="L1754" s="17"/>
      <c r="M1754" s="19"/>
      <c r="N1754" s="9"/>
      <c r="O1754" s="9"/>
      <c r="P1754" s="9"/>
      <c r="Q1754" s="9"/>
      <c r="R1754" s="9"/>
      <c r="S1754" s="9"/>
      <c r="T1754" s="9"/>
      <c r="U1754" s="9"/>
      <c r="V1754" s="9"/>
      <c r="W1754" s="9"/>
      <c r="X1754" s="9"/>
      <c r="Y1754" s="9"/>
      <c r="Z1754" s="9"/>
    </row>
    <row r="1755">
      <c r="A1755" s="13"/>
      <c r="B1755" s="13"/>
      <c r="C1755" s="9"/>
      <c r="D1755" s="9"/>
      <c r="E1755" s="9"/>
      <c r="F1755" s="32"/>
      <c r="G1755" s="13"/>
      <c r="H1755" s="9"/>
      <c r="I1755" s="73"/>
      <c r="J1755" s="73"/>
      <c r="K1755" s="19"/>
      <c r="L1755" s="17"/>
      <c r="M1755" s="19"/>
      <c r="N1755" s="9"/>
      <c r="O1755" s="9"/>
      <c r="P1755" s="9"/>
      <c r="Q1755" s="9"/>
      <c r="R1755" s="9"/>
      <c r="S1755" s="9"/>
      <c r="T1755" s="9"/>
      <c r="U1755" s="9"/>
      <c r="V1755" s="9"/>
      <c r="W1755" s="9"/>
      <c r="X1755" s="9"/>
      <c r="Y1755" s="9"/>
      <c r="Z1755" s="9"/>
    </row>
    <row r="1756">
      <c r="A1756" s="13"/>
      <c r="B1756" s="13"/>
      <c r="C1756" s="9"/>
      <c r="D1756" s="9"/>
      <c r="E1756" s="9"/>
      <c r="F1756" s="32"/>
      <c r="G1756" s="13"/>
      <c r="H1756" s="9"/>
      <c r="I1756" s="73"/>
      <c r="J1756" s="73"/>
      <c r="K1756" s="19"/>
      <c r="L1756" s="17"/>
      <c r="M1756" s="19"/>
      <c r="N1756" s="9"/>
      <c r="O1756" s="9"/>
      <c r="P1756" s="9"/>
      <c r="Q1756" s="9"/>
      <c r="R1756" s="9"/>
      <c r="S1756" s="9"/>
      <c r="T1756" s="9"/>
      <c r="U1756" s="9"/>
      <c r="V1756" s="9"/>
      <c r="W1756" s="9"/>
      <c r="X1756" s="9"/>
      <c r="Y1756" s="9"/>
      <c r="Z1756" s="9"/>
    </row>
    <row r="1757">
      <c r="A1757" s="13"/>
      <c r="B1757" s="13"/>
      <c r="C1757" s="9"/>
      <c r="D1757" s="9"/>
      <c r="E1757" s="9"/>
      <c r="F1757" s="32"/>
      <c r="G1757" s="13"/>
      <c r="H1757" s="9"/>
      <c r="I1757" s="73"/>
      <c r="J1757" s="73"/>
      <c r="K1757" s="19"/>
      <c r="L1757" s="17"/>
      <c r="M1757" s="19"/>
      <c r="N1757" s="9"/>
      <c r="O1757" s="9"/>
      <c r="P1757" s="9"/>
      <c r="Q1757" s="9"/>
      <c r="R1757" s="9"/>
      <c r="S1757" s="9"/>
      <c r="T1757" s="9"/>
      <c r="U1757" s="9"/>
      <c r="V1757" s="9"/>
      <c r="W1757" s="9"/>
      <c r="X1757" s="9"/>
      <c r="Y1757" s="9"/>
      <c r="Z1757" s="9"/>
    </row>
    <row r="1758">
      <c r="A1758" s="13"/>
      <c r="B1758" s="13"/>
      <c r="C1758" s="9"/>
      <c r="D1758" s="9"/>
      <c r="E1758" s="9"/>
      <c r="F1758" s="32"/>
      <c r="G1758" s="13"/>
      <c r="H1758" s="9"/>
      <c r="I1758" s="73"/>
      <c r="J1758" s="73"/>
      <c r="K1758" s="19"/>
      <c r="L1758" s="17"/>
      <c r="M1758" s="19"/>
      <c r="N1758" s="9"/>
      <c r="O1758" s="9"/>
      <c r="P1758" s="9"/>
      <c r="Q1758" s="9"/>
      <c r="R1758" s="9"/>
      <c r="S1758" s="9"/>
      <c r="T1758" s="9"/>
      <c r="U1758" s="9"/>
      <c r="V1758" s="9"/>
      <c r="W1758" s="9"/>
      <c r="X1758" s="9"/>
      <c r="Y1758" s="9"/>
      <c r="Z1758" s="9"/>
    </row>
    <row r="1759">
      <c r="A1759" s="13"/>
      <c r="B1759" s="13"/>
      <c r="C1759" s="9"/>
      <c r="D1759" s="9"/>
      <c r="E1759" s="9"/>
      <c r="F1759" s="32"/>
      <c r="G1759" s="13"/>
      <c r="H1759" s="9"/>
      <c r="I1759" s="75"/>
      <c r="J1759" s="75"/>
      <c r="K1759" s="19"/>
      <c r="L1759" s="17"/>
      <c r="M1759" s="19"/>
      <c r="N1759" s="9"/>
      <c r="O1759" s="9"/>
      <c r="P1759" s="9"/>
      <c r="Q1759" s="9"/>
      <c r="R1759" s="9"/>
      <c r="S1759" s="9"/>
      <c r="T1759" s="9"/>
      <c r="U1759" s="9"/>
      <c r="V1759" s="9"/>
      <c r="W1759" s="9"/>
      <c r="X1759" s="9"/>
      <c r="Y1759" s="9"/>
      <c r="Z1759" s="9"/>
    </row>
    <row r="1760">
      <c r="A1760" s="13"/>
      <c r="B1760" s="13"/>
      <c r="C1760" s="9"/>
      <c r="D1760" s="9"/>
      <c r="E1760" s="9"/>
      <c r="F1760" s="32"/>
      <c r="G1760" s="13"/>
      <c r="H1760" s="9"/>
      <c r="I1760" s="75"/>
      <c r="J1760" s="75"/>
      <c r="K1760" s="19"/>
      <c r="L1760" s="17"/>
      <c r="M1760" s="19"/>
      <c r="N1760" s="9"/>
      <c r="O1760" s="9"/>
      <c r="P1760" s="9"/>
      <c r="Q1760" s="9"/>
      <c r="R1760" s="9"/>
      <c r="S1760" s="9"/>
      <c r="T1760" s="9"/>
      <c r="U1760" s="9"/>
      <c r="V1760" s="9"/>
      <c r="W1760" s="9"/>
      <c r="X1760" s="9"/>
      <c r="Y1760" s="9"/>
      <c r="Z1760" s="9"/>
    </row>
    <row r="1761">
      <c r="A1761" s="13"/>
      <c r="B1761" s="13"/>
      <c r="C1761" s="9"/>
      <c r="D1761" s="9"/>
      <c r="E1761" s="9"/>
      <c r="F1761" s="32"/>
      <c r="G1761" s="13"/>
      <c r="H1761" s="9"/>
      <c r="I1761" s="75"/>
      <c r="J1761" s="75"/>
      <c r="K1761" s="19"/>
      <c r="L1761" s="17"/>
      <c r="M1761" s="19"/>
      <c r="N1761" s="9"/>
      <c r="O1761" s="9"/>
      <c r="P1761" s="9"/>
      <c r="Q1761" s="9"/>
      <c r="R1761" s="9"/>
      <c r="S1761" s="9"/>
      <c r="T1761" s="9"/>
      <c r="U1761" s="9"/>
      <c r="V1761" s="9"/>
      <c r="W1761" s="9"/>
      <c r="X1761" s="9"/>
      <c r="Y1761" s="9"/>
      <c r="Z1761" s="9"/>
    </row>
    <row r="1762">
      <c r="A1762" s="13"/>
      <c r="B1762" s="13"/>
      <c r="C1762" s="9"/>
      <c r="D1762" s="9"/>
      <c r="E1762" s="9"/>
      <c r="F1762" s="32"/>
      <c r="G1762" s="13"/>
      <c r="H1762" s="9"/>
      <c r="I1762" s="75"/>
      <c r="J1762" s="75"/>
      <c r="K1762" s="19"/>
      <c r="L1762" s="17"/>
      <c r="M1762" s="19"/>
      <c r="N1762" s="9"/>
      <c r="O1762" s="9"/>
      <c r="P1762" s="9"/>
      <c r="Q1762" s="9"/>
      <c r="R1762" s="9"/>
      <c r="S1762" s="9"/>
      <c r="T1762" s="9"/>
      <c r="U1762" s="9"/>
      <c r="V1762" s="9"/>
      <c r="W1762" s="9"/>
      <c r="X1762" s="9"/>
      <c r="Y1762" s="9"/>
      <c r="Z1762" s="9"/>
    </row>
    <row r="1763">
      <c r="A1763" s="13"/>
      <c r="B1763" s="13"/>
      <c r="C1763" s="9"/>
      <c r="D1763" s="9"/>
      <c r="E1763" s="9"/>
      <c r="F1763" s="32"/>
      <c r="G1763" s="13"/>
      <c r="H1763" s="9"/>
      <c r="I1763" s="75"/>
      <c r="J1763" s="75"/>
      <c r="K1763" s="19"/>
      <c r="L1763" s="17"/>
      <c r="M1763" s="19"/>
      <c r="N1763" s="9"/>
      <c r="O1763" s="9"/>
      <c r="P1763" s="9"/>
      <c r="Q1763" s="9"/>
      <c r="R1763" s="9"/>
      <c r="S1763" s="9"/>
      <c r="T1763" s="9"/>
      <c r="U1763" s="9"/>
      <c r="V1763" s="9"/>
      <c r="W1763" s="9"/>
      <c r="X1763" s="9"/>
      <c r="Y1763" s="9"/>
      <c r="Z1763" s="9"/>
    </row>
    <row r="1764">
      <c r="A1764" s="13"/>
      <c r="B1764" s="13"/>
      <c r="C1764" s="9"/>
      <c r="D1764" s="9"/>
      <c r="E1764" s="9"/>
      <c r="F1764" s="32"/>
      <c r="G1764" s="13"/>
      <c r="H1764" s="9"/>
      <c r="I1764" s="75"/>
      <c r="J1764" s="75"/>
      <c r="K1764" s="19"/>
      <c r="L1764" s="17"/>
      <c r="M1764" s="19"/>
      <c r="N1764" s="9"/>
      <c r="O1764" s="9"/>
      <c r="P1764" s="9"/>
      <c r="Q1764" s="9"/>
      <c r="R1764" s="9"/>
      <c r="S1764" s="9"/>
      <c r="T1764" s="9"/>
      <c r="U1764" s="9"/>
      <c r="V1764" s="9"/>
      <c r="W1764" s="9"/>
      <c r="X1764" s="9"/>
      <c r="Y1764" s="9"/>
      <c r="Z1764" s="9"/>
    </row>
    <row r="1765">
      <c r="A1765" s="13"/>
      <c r="B1765" s="13"/>
      <c r="C1765" s="19"/>
      <c r="D1765" s="19"/>
      <c r="E1765" s="9"/>
      <c r="F1765" s="32"/>
      <c r="G1765" s="13"/>
      <c r="H1765" s="9"/>
      <c r="I1765" s="75"/>
      <c r="J1765" s="75"/>
      <c r="K1765" s="19"/>
      <c r="L1765" s="17"/>
      <c r="M1765" s="19"/>
      <c r="N1765" s="19"/>
      <c r="O1765" s="9"/>
      <c r="P1765" s="9"/>
      <c r="Q1765" s="9"/>
      <c r="R1765" s="9"/>
      <c r="S1765" s="9"/>
      <c r="T1765" s="9"/>
      <c r="U1765" s="9"/>
      <c r="V1765" s="9"/>
      <c r="W1765" s="9"/>
      <c r="X1765" s="9"/>
      <c r="Y1765" s="9"/>
      <c r="Z1765" s="9"/>
    </row>
    <row r="1766">
      <c r="A1766" s="13"/>
      <c r="B1766" s="13"/>
      <c r="C1766" s="19"/>
      <c r="D1766" s="19"/>
      <c r="E1766" s="9"/>
      <c r="F1766" s="32"/>
      <c r="G1766" s="13"/>
      <c r="H1766" s="9"/>
      <c r="I1766" s="75"/>
      <c r="J1766" s="75"/>
      <c r="K1766" s="19"/>
      <c r="L1766" s="17"/>
      <c r="M1766" s="19"/>
      <c r="N1766" s="19"/>
      <c r="O1766" s="9"/>
      <c r="P1766" s="9"/>
      <c r="Q1766" s="9"/>
      <c r="R1766" s="9"/>
      <c r="S1766" s="9"/>
      <c r="T1766" s="9"/>
      <c r="U1766" s="9"/>
      <c r="V1766" s="9"/>
      <c r="W1766" s="9"/>
      <c r="X1766" s="9"/>
      <c r="Y1766" s="9"/>
      <c r="Z1766" s="9"/>
    </row>
    <row r="1767">
      <c r="A1767" s="13"/>
      <c r="B1767" s="13"/>
      <c r="C1767" s="19"/>
      <c r="D1767" s="19"/>
      <c r="E1767" s="9"/>
      <c r="F1767" s="32"/>
      <c r="G1767" s="13"/>
      <c r="H1767" s="9"/>
      <c r="I1767" s="75"/>
      <c r="J1767" s="75"/>
      <c r="K1767" s="19"/>
      <c r="L1767" s="17"/>
      <c r="M1767" s="19"/>
      <c r="N1767" s="19"/>
      <c r="O1767" s="9"/>
      <c r="P1767" s="9"/>
      <c r="Q1767" s="9"/>
      <c r="R1767" s="9"/>
      <c r="S1767" s="9"/>
      <c r="T1767" s="9"/>
      <c r="U1767" s="9"/>
      <c r="V1767" s="9"/>
      <c r="W1767" s="9"/>
      <c r="X1767" s="9"/>
      <c r="Y1767" s="9"/>
      <c r="Z1767" s="9"/>
    </row>
    <row r="1768">
      <c r="A1768" s="13"/>
      <c r="B1768" s="13"/>
      <c r="C1768" s="19"/>
      <c r="D1768" s="19"/>
      <c r="E1768" s="9"/>
      <c r="F1768" s="32"/>
      <c r="G1768" s="13"/>
      <c r="H1768" s="9"/>
      <c r="I1768" s="75"/>
      <c r="J1768" s="75"/>
      <c r="K1768" s="19"/>
      <c r="L1768" s="17"/>
      <c r="M1768" s="19"/>
      <c r="N1768" s="19"/>
      <c r="O1768" s="9"/>
      <c r="P1768" s="9"/>
      <c r="Q1768" s="9"/>
      <c r="R1768" s="9"/>
      <c r="S1768" s="9"/>
      <c r="T1768" s="9"/>
      <c r="U1768" s="9"/>
      <c r="V1768" s="9"/>
      <c r="W1768" s="9"/>
      <c r="X1768" s="9"/>
      <c r="Y1768" s="9"/>
      <c r="Z1768" s="9"/>
    </row>
    <row r="1769">
      <c r="A1769" s="13"/>
      <c r="B1769" s="13"/>
      <c r="C1769" s="19"/>
      <c r="D1769" s="19"/>
      <c r="E1769" s="9"/>
      <c r="F1769" s="32"/>
      <c r="G1769" s="13"/>
      <c r="H1769" s="9"/>
      <c r="I1769" s="75"/>
      <c r="J1769" s="75"/>
      <c r="K1769" s="19"/>
      <c r="L1769" s="17"/>
      <c r="M1769" s="19"/>
      <c r="N1769" s="19"/>
      <c r="O1769" s="9"/>
      <c r="P1769" s="9"/>
      <c r="Q1769" s="9"/>
      <c r="R1769" s="9"/>
      <c r="S1769" s="9"/>
      <c r="T1769" s="9"/>
      <c r="U1769" s="9"/>
      <c r="V1769" s="9"/>
      <c r="W1769" s="9"/>
      <c r="X1769" s="9"/>
      <c r="Y1769" s="9"/>
      <c r="Z1769" s="9"/>
    </row>
    <row r="1770">
      <c r="A1770" s="13"/>
      <c r="B1770" s="13"/>
      <c r="C1770" s="19"/>
      <c r="D1770" s="19"/>
      <c r="E1770" s="9"/>
      <c r="F1770" s="32"/>
      <c r="G1770" s="13"/>
      <c r="H1770" s="9"/>
      <c r="I1770" s="75"/>
      <c r="J1770" s="75"/>
      <c r="K1770" s="19"/>
      <c r="L1770" s="17"/>
      <c r="M1770" s="19"/>
      <c r="N1770" s="19"/>
      <c r="O1770" s="9"/>
      <c r="P1770" s="9"/>
      <c r="Q1770" s="9"/>
      <c r="R1770" s="9"/>
      <c r="S1770" s="9"/>
      <c r="T1770" s="9"/>
      <c r="U1770" s="9"/>
      <c r="V1770" s="9"/>
      <c r="W1770" s="9"/>
      <c r="X1770" s="9"/>
      <c r="Y1770" s="9"/>
      <c r="Z1770" s="9"/>
    </row>
    <row r="1771">
      <c r="A1771" s="13"/>
      <c r="B1771" s="13"/>
      <c r="C1771" s="19"/>
      <c r="D1771" s="19"/>
      <c r="E1771" s="9"/>
      <c r="F1771" s="32"/>
      <c r="G1771" s="13"/>
      <c r="H1771" s="9"/>
      <c r="I1771" s="75"/>
      <c r="J1771" s="75"/>
      <c r="K1771" s="19"/>
      <c r="L1771" s="17"/>
      <c r="M1771" s="19"/>
      <c r="N1771" s="19"/>
      <c r="O1771" s="9"/>
      <c r="P1771" s="9"/>
      <c r="Q1771" s="9"/>
      <c r="R1771" s="9"/>
      <c r="S1771" s="9"/>
      <c r="T1771" s="9"/>
      <c r="U1771" s="9"/>
      <c r="V1771" s="9"/>
      <c r="W1771" s="9"/>
      <c r="X1771" s="9"/>
      <c r="Y1771" s="9"/>
      <c r="Z1771" s="9"/>
    </row>
    <row r="1772">
      <c r="A1772" s="13"/>
      <c r="B1772" s="13"/>
      <c r="C1772" s="19"/>
      <c r="D1772" s="19"/>
      <c r="E1772" s="9"/>
      <c r="F1772" s="32"/>
      <c r="G1772" s="13"/>
      <c r="H1772" s="9"/>
      <c r="I1772" s="75"/>
      <c r="J1772" s="75"/>
      <c r="K1772" s="19"/>
      <c r="L1772" s="17"/>
      <c r="M1772" s="19"/>
      <c r="N1772" s="19"/>
      <c r="O1772" s="9"/>
      <c r="P1772" s="9"/>
      <c r="Q1772" s="9"/>
      <c r="R1772" s="9"/>
      <c r="S1772" s="9"/>
      <c r="T1772" s="9"/>
      <c r="U1772" s="9"/>
      <c r="V1772" s="9"/>
      <c r="W1772" s="9"/>
      <c r="X1772" s="9"/>
      <c r="Y1772" s="9"/>
      <c r="Z1772" s="9"/>
    </row>
    <row r="1773">
      <c r="A1773" s="13"/>
      <c r="B1773" s="13"/>
      <c r="C1773" s="19"/>
      <c r="D1773" s="19"/>
      <c r="E1773" s="9"/>
      <c r="F1773" s="32"/>
      <c r="G1773" s="13"/>
      <c r="H1773" s="9"/>
      <c r="I1773" s="75"/>
      <c r="J1773" s="75"/>
      <c r="K1773" s="19"/>
      <c r="L1773" s="17"/>
      <c r="M1773" s="19"/>
      <c r="N1773" s="19"/>
      <c r="O1773" s="9"/>
      <c r="P1773" s="9"/>
      <c r="Q1773" s="9"/>
      <c r="R1773" s="9"/>
      <c r="S1773" s="9"/>
      <c r="T1773" s="9"/>
      <c r="U1773" s="9"/>
      <c r="V1773" s="9"/>
      <c r="W1773" s="9"/>
      <c r="X1773" s="9"/>
      <c r="Y1773" s="9"/>
      <c r="Z1773" s="9"/>
    </row>
    <row r="1774">
      <c r="A1774" s="13"/>
      <c r="B1774" s="13"/>
      <c r="C1774" s="19"/>
      <c r="D1774" s="19"/>
      <c r="E1774" s="9"/>
      <c r="F1774" s="32"/>
      <c r="G1774" s="13"/>
      <c r="H1774" s="9"/>
      <c r="I1774" s="75"/>
      <c r="J1774" s="75"/>
      <c r="K1774" s="19"/>
      <c r="L1774" s="17"/>
      <c r="M1774" s="19"/>
      <c r="N1774" s="19"/>
      <c r="O1774" s="9"/>
      <c r="P1774" s="9"/>
      <c r="Q1774" s="9"/>
      <c r="R1774" s="9"/>
      <c r="S1774" s="9"/>
      <c r="T1774" s="9"/>
      <c r="U1774" s="9"/>
      <c r="V1774" s="9"/>
      <c r="W1774" s="9"/>
      <c r="X1774" s="9"/>
      <c r="Y1774" s="9"/>
      <c r="Z1774" s="9"/>
    </row>
    <row r="1775">
      <c r="A1775" s="13"/>
      <c r="B1775" s="13"/>
      <c r="C1775" s="19"/>
      <c r="D1775" s="19"/>
      <c r="E1775" s="9"/>
      <c r="F1775" s="32"/>
      <c r="G1775" s="13"/>
      <c r="H1775" s="9"/>
      <c r="I1775" s="75"/>
      <c r="J1775" s="75"/>
      <c r="K1775" s="19"/>
      <c r="L1775" s="17"/>
      <c r="M1775" s="19"/>
      <c r="N1775" s="19"/>
      <c r="O1775" s="9"/>
      <c r="P1775" s="9"/>
      <c r="Q1775" s="9"/>
      <c r="R1775" s="9"/>
      <c r="S1775" s="9"/>
      <c r="T1775" s="9"/>
      <c r="U1775" s="9"/>
      <c r="V1775" s="9"/>
      <c r="W1775" s="9"/>
      <c r="X1775" s="9"/>
      <c r="Y1775" s="9"/>
      <c r="Z1775" s="9"/>
    </row>
    <row r="1776">
      <c r="A1776" s="13"/>
      <c r="B1776" s="13"/>
      <c r="C1776" s="19"/>
      <c r="D1776" s="19"/>
      <c r="E1776" s="9"/>
      <c r="F1776" s="32"/>
      <c r="G1776" s="13"/>
      <c r="H1776" s="9"/>
      <c r="I1776" s="75"/>
      <c r="J1776" s="75"/>
      <c r="K1776" s="19"/>
      <c r="L1776" s="17"/>
      <c r="M1776" s="19"/>
      <c r="N1776" s="19"/>
      <c r="O1776" s="9"/>
      <c r="P1776" s="9"/>
      <c r="Q1776" s="9"/>
      <c r="R1776" s="9"/>
      <c r="S1776" s="9"/>
      <c r="T1776" s="9"/>
      <c r="U1776" s="9"/>
      <c r="V1776" s="9"/>
      <c r="W1776" s="9"/>
      <c r="X1776" s="9"/>
      <c r="Y1776" s="9"/>
      <c r="Z1776" s="9"/>
    </row>
    <row r="1777">
      <c r="A1777" s="13"/>
      <c r="B1777" s="13"/>
      <c r="C1777" s="9"/>
      <c r="D1777" s="9"/>
      <c r="E1777" s="9"/>
      <c r="F1777" s="32"/>
      <c r="G1777" s="13"/>
      <c r="H1777" s="9"/>
      <c r="I1777" s="75"/>
      <c r="J1777" s="75"/>
      <c r="K1777" s="19"/>
      <c r="L1777" s="17"/>
      <c r="M1777" s="19"/>
      <c r="N1777" s="19"/>
      <c r="O1777" s="9"/>
      <c r="P1777" s="9"/>
      <c r="Q1777" s="9"/>
      <c r="R1777" s="9"/>
      <c r="S1777" s="9"/>
      <c r="T1777" s="9"/>
      <c r="U1777" s="9"/>
      <c r="V1777" s="9"/>
      <c r="W1777" s="9"/>
      <c r="X1777" s="9"/>
      <c r="Y1777" s="9"/>
      <c r="Z1777" s="9"/>
    </row>
    <row r="1778">
      <c r="A1778" s="13"/>
      <c r="B1778" s="13"/>
      <c r="C1778" s="9"/>
      <c r="D1778" s="9"/>
      <c r="E1778" s="9"/>
      <c r="F1778" s="32"/>
      <c r="G1778" s="13"/>
      <c r="H1778" s="9"/>
      <c r="I1778" s="75"/>
      <c r="J1778" s="75"/>
      <c r="K1778" s="19"/>
      <c r="L1778" s="17"/>
      <c r="M1778" s="19"/>
      <c r="N1778" s="19"/>
      <c r="O1778" s="9"/>
      <c r="P1778" s="9"/>
      <c r="Q1778" s="9"/>
      <c r="R1778" s="9"/>
      <c r="S1778" s="9"/>
      <c r="T1778" s="9"/>
      <c r="U1778" s="9"/>
      <c r="V1778" s="9"/>
      <c r="W1778" s="9"/>
      <c r="X1778" s="9"/>
      <c r="Y1778" s="9"/>
      <c r="Z1778" s="9"/>
    </row>
    <row r="1779">
      <c r="A1779" s="13"/>
      <c r="B1779" s="13"/>
      <c r="C1779" s="9"/>
      <c r="D1779" s="9"/>
      <c r="E1779" s="9"/>
      <c r="F1779" s="32"/>
      <c r="G1779" s="13"/>
      <c r="H1779" s="9"/>
      <c r="I1779" s="75"/>
      <c r="J1779" s="75"/>
      <c r="K1779" s="19"/>
      <c r="L1779" s="17"/>
      <c r="M1779" s="19"/>
      <c r="N1779" s="19"/>
      <c r="O1779" s="9"/>
      <c r="P1779" s="9"/>
      <c r="Q1779" s="9"/>
      <c r="R1779" s="9"/>
      <c r="S1779" s="9"/>
      <c r="T1779" s="9"/>
      <c r="U1779" s="9"/>
      <c r="V1779" s="9"/>
      <c r="W1779" s="9"/>
      <c r="X1779" s="9"/>
      <c r="Y1779" s="9"/>
      <c r="Z1779" s="9"/>
    </row>
    <row r="1780">
      <c r="A1780" s="13"/>
      <c r="B1780" s="13"/>
      <c r="C1780" s="9"/>
      <c r="D1780" s="9"/>
      <c r="E1780" s="9"/>
      <c r="F1780" s="32"/>
      <c r="G1780" s="13"/>
      <c r="H1780" s="9"/>
      <c r="I1780" s="75"/>
      <c r="J1780" s="75"/>
      <c r="K1780" s="19"/>
      <c r="L1780" s="17"/>
      <c r="M1780" s="19"/>
      <c r="N1780" s="19"/>
      <c r="O1780" s="9"/>
      <c r="P1780" s="9"/>
      <c r="Q1780" s="9"/>
      <c r="R1780" s="9"/>
      <c r="S1780" s="9"/>
      <c r="T1780" s="9"/>
      <c r="U1780" s="9"/>
      <c r="V1780" s="9"/>
      <c r="W1780" s="9"/>
      <c r="X1780" s="9"/>
      <c r="Y1780" s="9"/>
      <c r="Z1780" s="9"/>
    </row>
    <row r="1781">
      <c r="A1781" s="13"/>
      <c r="B1781" s="13"/>
      <c r="C1781" s="9"/>
      <c r="D1781" s="9"/>
      <c r="E1781" s="9"/>
      <c r="F1781" s="32"/>
      <c r="G1781" s="13"/>
      <c r="H1781" s="9"/>
      <c r="I1781" s="75"/>
      <c r="J1781" s="75"/>
      <c r="K1781" s="19"/>
      <c r="L1781" s="17"/>
      <c r="M1781" s="19"/>
      <c r="N1781" s="19"/>
      <c r="O1781" s="9"/>
      <c r="P1781" s="9"/>
      <c r="Q1781" s="9"/>
      <c r="R1781" s="9"/>
      <c r="S1781" s="9"/>
      <c r="T1781" s="9"/>
      <c r="U1781" s="9"/>
      <c r="V1781" s="9"/>
      <c r="W1781" s="9"/>
      <c r="X1781" s="9"/>
      <c r="Y1781" s="9"/>
      <c r="Z1781" s="9"/>
    </row>
    <row r="1782">
      <c r="A1782" s="13"/>
      <c r="B1782" s="13"/>
      <c r="C1782" s="9"/>
      <c r="D1782" s="9"/>
      <c r="E1782" s="9"/>
      <c r="F1782" s="32"/>
      <c r="G1782" s="13"/>
      <c r="H1782" s="9"/>
      <c r="I1782" s="75"/>
      <c r="J1782" s="75"/>
      <c r="K1782" s="19"/>
      <c r="L1782" s="17"/>
      <c r="M1782" s="19"/>
      <c r="N1782" s="19"/>
      <c r="O1782" s="9"/>
      <c r="P1782" s="9"/>
      <c r="Q1782" s="9"/>
      <c r="R1782" s="9"/>
      <c r="S1782" s="9"/>
      <c r="T1782" s="9"/>
      <c r="U1782" s="9"/>
      <c r="V1782" s="9"/>
      <c r="W1782" s="9"/>
      <c r="X1782" s="9"/>
      <c r="Y1782" s="9"/>
      <c r="Z1782" s="9"/>
    </row>
    <row r="1783">
      <c r="A1783" s="13"/>
      <c r="B1783" s="13"/>
      <c r="C1783" s="9"/>
      <c r="D1783" s="9"/>
      <c r="E1783" s="9"/>
      <c r="F1783" s="32"/>
      <c r="G1783" s="13"/>
      <c r="H1783" s="9"/>
      <c r="I1783" s="75"/>
      <c r="J1783" s="75"/>
      <c r="K1783" s="19"/>
      <c r="L1783" s="17"/>
      <c r="M1783" s="19"/>
      <c r="N1783" s="19"/>
      <c r="O1783" s="9"/>
      <c r="P1783" s="9"/>
      <c r="Q1783" s="9"/>
      <c r="R1783" s="9"/>
      <c r="S1783" s="9"/>
      <c r="T1783" s="9"/>
      <c r="U1783" s="9"/>
      <c r="V1783" s="9"/>
      <c r="W1783" s="9"/>
      <c r="X1783" s="9"/>
      <c r="Y1783" s="9"/>
      <c r="Z1783" s="9"/>
    </row>
    <row r="1784">
      <c r="A1784" s="13"/>
      <c r="B1784" s="13"/>
      <c r="C1784" s="9"/>
      <c r="D1784" s="9"/>
      <c r="E1784" s="9"/>
      <c r="F1784" s="32"/>
      <c r="G1784" s="13"/>
      <c r="H1784" s="9"/>
      <c r="I1784" s="75"/>
      <c r="J1784" s="75"/>
      <c r="K1784" s="19"/>
      <c r="L1784" s="17"/>
      <c r="M1784" s="19"/>
      <c r="N1784" s="19"/>
      <c r="O1784" s="9"/>
      <c r="P1784" s="9"/>
      <c r="Q1784" s="9"/>
      <c r="R1784" s="9"/>
      <c r="S1784" s="9"/>
      <c r="T1784" s="9"/>
      <c r="U1784" s="9"/>
      <c r="V1784" s="9"/>
      <c r="W1784" s="9"/>
      <c r="X1784" s="9"/>
      <c r="Y1784" s="9"/>
      <c r="Z1784" s="9"/>
    </row>
    <row r="1785">
      <c r="A1785" s="13"/>
      <c r="B1785" s="13"/>
      <c r="C1785" s="19"/>
      <c r="D1785" s="19"/>
      <c r="E1785" s="9"/>
      <c r="F1785" s="32"/>
      <c r="G1785" s="13"/>
      <c r="H1785" s="9"/>
      <c r="I1785" s="75"/>
      <c r="J1785" s="75"/>
      <c r="K1785" s="19"/>
      <c r="L1785" s="17"/>
      <c r="M1785" s="19"/>
      <c r="N1785" s="19"/>
      <c r="O1785" s="9"/>
      <c r="P1785" s="9"/>
      <c r="Q1785" s="9"/>
      <c r="R1785" s="9"/>
      <c r="S1785" s="9"/>
      <c r="T1785" s="9"/>
      <c r="U1785" s="9"/>
      <c r="V1785" s="9"/>
      <c r="W1785" s="9"/>
      <c r="X1785" s="9"/>
      <c r="Y1785" s="9"/>
      <c r="Z1785" s="9"/>
    </row>
    <row r="1786">
      <c r="A1786" s="13"/>
      <c r="B1786" s="13"/>
      <c r="C1786" s="19"/>
      <c r="D1786" s="19"/>
      <c r="E1786" s="9"/>
      <c r="F1786" s="32"/>
      <c r="G1786" s="13"/>
      <c r="H1786" s="9"/>
      <c r="I1786" s="75"/>
      <c r="J1786" s="75"/>
      <c r="K1786" s="19"/>
      <c r="L1786" s="17"/>
      <c r="M1786" s="19"/>
      <c r="N1786" s="19"/>
      <c r="O1786" s="9"/>
      <c r="P1786" s="9"/>
      <c r="Q1786" s="9"/>
      <c r="R1786" s="9"/>
      <c r="S1786" s="9"/>
      <c r="T1786" s="9"/>
      <c r="U1786" s="9"/>
      <c r="V1786" s="9"/>
      <c r="W1786" s="9"/>
      <c r="X1786" s="9"/>
      <c r="Y1786" s="9"/>
      <c r="Z1786" s="9"/>
    </row>
    <row r="1787">
      <c r="A1787" s="13"/>
      <c r="B1787" s="13"/>
      <c r="C1787" s="19"/>
      <c r="D1787" s="19"/>
      <c r="E1787" s="9"/>
      <c r="F1787" s="32"/>
      <c r="G1787" s="13"/>
      <c r="H1787" s="9"/>
      <c r="I1787" s="75"/>
      <c r="J1787" s="75"/>
      <c r="K1787" s="19"/>
      <c r="L1787" s="17"/>
      <c r="M1787" s="19"/>
      <c r="N1787" s="19"/>
      <c r="O1787" s="9"/>
      <c r="P1787" s="9"/>
      <c r="Q1787" s="9"/>
      <c r="R1787" s="9"/>
      <c r="S1787" s="9"/>
      <c r="T1787" s="9"/>
      <c r="U1787" s="9"/>
      <c r="V1787" s="9"/>
      <c r="W1787" s="9"/>
      <c r="X1787" s="9"/>
      <c r="Y1787" s="9"/>
      <c r="Z1787" s="9"/>
    </row>
    <row r="1788">
      <c r="A1788" s="13"/>
      <c r="B1788" s="13"/>
      <c r="C1788" s="19"/>
      <c r="D1788" s="19"/>
      <c r="E1788" s="9"/>
      <c r="F1788" s="32"/>
      <c r="G1788" s="13"/>
      <c r="H1788" s="9"/>
      <c r="I1788" s="75"/>
      <c r="J1788" s="75"/>
      <c r="K1788" s="19"/>
      <c r="L1788" s="17"/>
      <c r="M1788" s="19"/>
      <c r="N1788" s="19"/>
      <c r="O1788" s="9"/>
      <c r="P1788" s="9"/>
      <c r="Q1788" s="9"/>
      <c r="R1788" s="9"/>
      <c r="S1788" s="9"/>
      <c r="T1788" s="9"/>
      <c r="U1788" s="9"/>
      <c r="V1788" s="9"/>
      <c r="W1788" s="9"/>
      <c r="X1788" s="9"/>
      <c r="Y1788" s="9"/>
      <c r="Z1788" s="9"/>
    </row>
    <row r="1789">
      <c r="A1789" s="13"/>
      <c r="B1789" s="13"/>
      <c r="C1789" s="19"/>
      <c r="D1789" s="19"/>
      <c r="E1789" s="9"/>
      <c r="F1789" s="32"/>
      <c r="G1789" s="13"/>
      <c r="H1789" s="9"/>
      <c r="I1789" s="75"/>
      <c r="J1789" s="75"/>
      <c r="K1789" s="19"/>
      <c r="L1789" s="17"/>
      <c r="M1789" s="19"/>
      <c r="N1789" s="19"/>
      <c r="O1789" s="9"/>
      <c r="P1789" s="9"/>
      <c r="Q1789" s="9"/>
      <c r="R1789" s="9"/>
      <c r="S1789" s="9"/>
      <c r="T1789" s="9"/>
      <c r="U1789" s="9"/>
      <c r="V1789" s="9"/>
      <c r="W1789" s="9"/>
      <c r="X1789" s="9"/>
      <c r="Y1789" s="9"/>
      <c r="Z1789" s="9"/>
    </row>
    <row r="1790">
      <c r="A1790" s="13"/>
      <c r="B1790" s="13"/>
      <c r="C1790" s="19"/>
      <c r="D1790" s="19"/>
      <c r="E1790" s="9"/>
      <c r="F1790" s="32"/>
      <c r="G1790" s="13"/>
      <c r="H1790" s="9"/>
      <c r="I1790" s="75"/>
      <c r="J1790" s="75"/>
      <c r="K1790" s="19"/>
      <c r="L1790" s="17"/>
      <c r="M1790" s="19"/>
      <c r="N1790" s="19"/>
      <c r="O1790" s="9"/>
      <c r="P1790" s="9"/>
      <c r="Q1790" s="9"/>
      <c r="R1790" s="9"/>
      <c r="S1790" s="9"/>
      <c r="T1790" s="9"/>
      <c r="U1790" s="9"/>
      <c r="V1790" s="9"/>
      <c r="W1790" s="9"/>
      <c r="X1790" s="9"/>
      <c r="Y1790" s="9"/>
      <c r="Z1790" s="9"/>
    </row>
    <row r="1791">
      <c r="A1791" s="13"/>
      <c r="B1791" s="13"/>
      <c r="C1791" s="19"/>
      <c r="D1791" s="19"/>
      <c r="E1791" s="9"/>
      <c r="F1791" s="34"/>
      <c r="H1791" s="9"/>
      <c r="I1791" s="75"/>
      <c r="J1791" s="75"/>
      <c r="K1791" s="19"/>
      <c r="L1791" s="17"/>
      <c r="M1791" s="19"/>
      <c r="N1791" s="19"/>
      <c r="O1791" s="9"/>
      <c r="P1791" s="9"/>
      <c r="Q1791" s="9"/>
      <c r="R1791" s="9"/>
      <c r="S1791" s="9"/>
      <c r="T1791" s="9"/>
      <c r="U1791" s="9"/>
      <c r="V1791" s="9"/>
      <c r="W1791" s="9"/>
      <c r="X1791" s="9"/>
      <c r="Y1791" s="9"/>
      <c r="Z1791" s="9"/>
    </row>
    <row r="1792">
      <c r="A1792" s="13"/>
      <c r="B1792" s="13"/>
      <c r="C1792" s="19"/>
      <c r="D1792" s="19"/>
      <c r="E1792" s="9"/>
      <c r="F1792" s="34"/>
      <c r="H1792" s="9"/>
      <c r="I1792" s="75"/>
      <c r="J1792" s="75"/>
      <c r="K1792" s="19"/>
      <c r="L1792" s="17"/>
      <c r="M1792" s="19"/>
      <c r="N1792" s="19"/>
      <c r="O1792" s="9"/>
      <c r="P1792" s="9"/>
      <c r="Q1792" s="9"/>
      <c r="R1792" s="9"/>
      <c r="S1792" s="9"/>
      <c r="T1792" s="9"/>
      <c r="U1792" s="9"/>
      <c r="V1792" s="9"/>
      <c r="W1792" s="9"/>
      <c r="X1792" s="9"/>
      <c r="Y1792" s="9"/>
      <c r="Z1792" s="9"/>
    </row>
    <row r="1793">
      <c r="A1793" s="13"/>
      <c r="B1793" s="13"/>
      <c r="C1793" s="19"/>
      <c r="D1793" s="19"/>
      <c r="E1793" s="9"/>
      <c r="F1793" s="32"/>
      <c r="G1793" s="13"/>
      <c r="H1793" s="9"/>
      <c r="I1793" s="75"/>
      <c r="J1793" s="75"/>
      <c r="K1793" s="19"/>
      <c r="L1793" s="17"/>
      <c r="M1793" s="19"/>
      <c r="N1793" s="19"/>
      <c r="O1793" s="9"/>
      <c r="P1793" s="9"/>
      <c r="Q1793" s="9"/>
      <c r="R1793" s="9"/>
      <c r="S1793" s="9"/>
      <c r="T1793" s="9"/>
      <c r="U1793" s="9"/>
      <c r="V1793" s="9"/>
      <c r="W1793" s="9"/>
      <c r="X1793" s="9"/>
      <c r="Y1793" s="9"/>
      <c r="Z1793" s="9"/>
    </row>
    <row r="1794">
      <c r="A1794" s="13"/>
      <c r="B1794" s="13"/>
      <c r="C1794" s="19"/>
      <c r="D1794" s="19"/>
      <c r="E1794" s="9"/>
      <c r="F1794" s="32"/>
      <c r="G1794" s="13"/>
      <c r="H1794" s="9"/>
      <c r="I1794" s="75"/>
      <c r="J1794" s="75"/>
      <c r="K1794" s="19"/>
      <c r="L1794" s="17"/>
      <c r="M1794" s="19"/>
      <c r="N1794" s="19"/>
      <c r="O1794" s="9"/>
      <c r="P1794" s="9"/>
      <c r="Q1794" s="9"/>
      <c r="R1794" s="9"/>
      <c r="S1794" s="9"/>
      <c r="T1794" s="9"/>
      <c r="U1794" s="9"/>
      <c r="V1794" s="9"/>
      <c r="W1794" s="9"/>
      <c r="X1794" s="9"/>
      <c r="Y1794" s="9"/>
      <c r="Z1794" s="9"/>
    </row>
    <row r="1795">
      <c r="A1795" s="13"/>
      <c r="B1795" s="13"/>
      <c r="C1795" s="19"/>
      <c r="D1795" s="19"/>
      <c r="E1795" s="9"/>
      <c r="F1795" s="32"/>
      <c r="G1795" s="13"/>
      <c r="H1795" s="9"/>
      <c r="I1795" s="75"/>
      <c r="J1795" s="75"/>
      <c r="K1795" s="19"/>
      <c r="L1795" s="17"/>
      <c r="M1795" s="19"/>
      <c r="N1795" s="19"/>
      <c r="O1795" s="9"/>
      <c r="P1795" s="9"/>
      <c r="Q1795" s="9"/>
      <c r="R1795" s="9"/>
      <c r="S1795" s="9"/>
      <c r="T1795" s="9"/>
      <c r="U1795" s="9"/>
      <c r="V1795" s="9"/>
      <c r="W1795" s="9"/>
      <c r="X1795" s="9"/>
      <c r="Y1795" s="9"/>
      <c r="Z1795" s="9"/>
    </row>
    <row r="1796">
      <c r="A1796" s="13"/>
      <c r="B1796" s="13"/>
      <c r="C1796" s="19"/>
      <c r="D1796" s="19"/>
      <c r="E1796" s="9"/>
      <c r="F1796" s="34"/>
      <c r="H1796" s="9"/>
      <c r="I1796" s="75"/>
      <c r="J1796" s="75"/>
      <c r="K1796" s="19"/>
      <c r="L1796" s="17"/>
      <c r="M1796" s="19"/>
      <c r="N1796" s="19"/>
      <c r="O1796" s="9"/>
      <c r="P1796" s="9"/>
      <c r="Q1796" s="9"/>
      <c r="R1796" s="9"/>
      <c r="S1796" s="9"/>
      <c r="T1796" s="9"/>
      <c r="U1796" s="9"/>
      <c r="V1796" s="9"/>
      <c r="W1796" s="9"/>
      <c r="X1796" s="9"/>
      <c r="Y1796" s="9"/>
      <c r="Z1796" s="9"/>
    </row>
    <row r="1797">
      <c r="A1797" s="13"/>
      <c r="B1797" s="13"/>
      <c r="C1797" s="9"/>
      <c r="D1797" s="9"/>
      <c r="E1797" s="9"/>
      <c r="F1797" s="34"/>
      <c r="H1797" s="9"/>
      <c r="I1797" s="75"/>
      <c r="J1797" s="75"/>
      <c r="K1797" s="19"/>
      <c r="L1797" s="17"/>
      <c r="M1797" s="19"/>
      <c r="N1797" s="19"/>
      <c r="O1797" s="9"/>
      <c r="P1797" s="9"/>
      <c r="Q1797" s="9"/>
      <c r="R1797" s="9"/>
      <c r="S1797" s="9"/>
      <c r="T1797" s="9"/>
      <c r="U1797" s="9"/>
      <c r="V1797" s="9"/>
      <c r="W1797" s="9"/>
      <c r="X1797" s="9"/>
      <c r="Y1797" s="9"/>
      <c r="Z1797" s="9"/>
    </row>
    <row r="1798">
      <c r="A1798" s="13"/>
      <c r="B1798" s="13"/>
      <c r="C1798" s="9"/>
      <c r="D1798" s="9"/>
      <c r="E1798" s="9"/>
      <c r="F1798" s="32"/>
      <c r="G1798" s="13"/>
      <c r="H1798" s="9"/>
      <c r="I1798" s="75"/>
      <c r="J1798" s="75"/>
      <c r="K1798" s="19"/>
      <c r="L1798" s="17"/>
      <c r="M1798" s="19"/>
      <c r="N1798" s="19"/>
      <c r="O1798" s="9"/>
      <c r="P1798" s="9"/>
      <c r="Q1798" s="9"/>
      <c r="R1798" s="9"/>
      <c r="S1798" s="9"/>
      <c r="T1798" s="9"/>
      <c r="U1798" s="9"/>
      <c r="V1798" s="9"/>
      <c r="W1798" s="9"/>
      <c r="X1798" s="9"/>
      <c r="Y1798" s="9"/>
      <c r="Z1798" s="9"/>
    </row>
    <row r="1799">
      <c r="A1799" s="13"/>
      <c r="B1799" s="13"/>
      <c r="C1799" s="10"/>
      <c r="D1799" s="10"/>
      <c r="E1799" s="12"/>
      <c r="F1799" s="9"/>
      <c r="H1799" s="9"/>
      <c r="I1799" s="75"/>
      <c r="J1799" s="75"/>
      <c r="N1799" s="19"/>
      <c r="O1799" s="9"/>
      <c r="P1799" s="9"/>
      <c r="Q1799" s="9"/>
      <c r="R1799" s="9"/>
      <c r="S1799" s="9"/>
      <c r="T1799" s="9"/>
      <c r="U1799" s="9"/>
      <c r="V1799" s="9"/>
      <c r="W1799" s="9"/>
      <c r="X1799" s="9"/>
      <c r="Y1799" s="9"/>
      <c r="Z1799" s="9"/>
    </row>
    <row r="1800">
      <c r="A1800" s="13"/>
      <c r="B1800" s="13"/>
      <c r="C1800" s="10"/>
      <c r="D1800" s="10"/>
      <c r="E1800" s="12"/>
      <c r="F1800" s="13"/>
      <c r="I1800" s="73"/>
      <c r="J1800" s="73"/>
      <c r="K1800" s="9"/>
      <c r="L1800" s="17"/>
      <c r="M1800" s="9"/>
      <c r="N1800" s="19"/>
      <c r="O1800" s="9"/>
      <c r="P1800" s="9"/>
      <c r="Q1800" s="9"/>
      <c r="R1800" s="9"/>
      <c r="S1800" s="9"/>
      <c r="T1800" s="9"/>
      <c r="U1800" s="9"/>
      <c r="V1800" s="9"/>
      <c r="W1800" s="9"/>
      <c r="X1800" s="9"/>
      <c r="Y1800" s="9"/>
      <c r="Z1800" s="9"/>
    </row>
    <row r="1801">
      <c r="A1801" s="13"/>
      <c r="B1801" s="13"/>
      <c r="C1801" s="10"/>
      <c r="D1801" s="10"/>
      <c r="E1801" s="12"/>
      <c r="F1801" s="13"/>
      <c r="I1801" s="75"/>
      <c r="J1801" s="75"/>
      <c r="N1801" s="19"/>
      <c r="O1801" s="9"/>
      <c r="P1801" s="9"/>
      <c r="Q1801" s="9"/>
      <c r="R1801" s="9"/>
      <c r="S1801" s="9"/>
      <c r="T1801" s="9"/>
      <c r="U1801" s="9"/>
      <c r="V1801" s="9"/>
      <c r="W1801" s="9"/>
      <c r="X1801" s="9"/>
      <c r="Y1801" s="9"/>
      <c r="Z1801" s="9"/>
    </row>
    <row r="1802">
      <c r="A1802" s="13"/>
      <c r="B1802" s="13"/>
      <c r="C1802" s="10"/>
      <c r="D1802" s="10"/>
      <c r="E1802" s="12"/>
      <c r="I1802" s="75"/>
      <c r="J1802" s="75"/>
      <c r="K1802" s="19"/>
      <c r="L1802" s="8"/>
      <c r="M1802" s="19"/>
      <c r="N1802" s="19"/>
      <c r="O1802" s="9"/>
      <c r="P1802" s="9"/>
      <c r="Q1802" s="9"/>
      <c r="R1802" s="9"/>
      <c r="S1802" s="9"/>
      <c r="T1802" s="9"/>
      <c r="U1802" s="9"/>
      <c r="V1802" s="9"/>
      <c r="W1802" s="9"/>
      <c r="X1802" s="9"/>
      <c r="Y1802" s="9"/>
      <c r="Z1802" s="9"/>
    </row>
    <row r="1803">
      <c r="A1803" s="13"/>
      <c r="B1803" s="13"/>
      <c r="C1803" s="10"/>
      <c r="D1803" s="10"/>
      <c r="E1803" s="12"/>
      <c r="H1803" s="9"/>
      <c r="I1803" s="75"/>
      <c r="J1803" s="75"/>
      <c r="K1803" s="19"/>
      <c r="L1803" s="8"/>
      <c r="M1803" s="19"/>
      <c r="N1803" s="19"/>
      <c r="O1803" s="9"/>
      <c r="P1803" s="9"/>
      <c r="Q1803" s="9"/>
      <c r="R1803" s="9"/>
      <c r="S1803" s="9"/>
      <c r="T1803" s="9"/>
      <c r="U1803" s="9"/>
      <c r="V1803" s="9"/>
      <c r="W1803" s="9"/>
      <c r="X1803" s="9"/>
      <c r="Y1803" s="9"/>
      <c r="Z1803" s="9"/>
    </row>
    <row r="1804">
      <c r="A1804" s="13"/>
      <c r="B1804" s="13"/>
      <c r="C1804" s="10"/>
      <c r="D1804" s="10"/>
      <c r="E1804" s="12"/>
      <c r="H1804" s="9"/>
      <c r="I1804" s="75"/>
      <c r="J1804" s="75"/>
      <c r="N1804" s="19"/>
      <c r="O1804" s="9"/>
      <c r="P1804" s="9"/>
      <c r="Q1804" s="9"/>
      <c r="R1804" s="9"/>
      <c r="S1804" s="9"/>
      <c r="T1804" s="9"/>
      <c r="U1804" s="9"/>
      <c r="V1804" s="9"/>
      <c r="W1804" s="9"/>
      <c r="X1804" s="9"/>
      <c r="Y1804" s="9"/>
      <c r="Z1804" s="9"/>
    </row>
    <row r="1805">
      <c r="A1805" s="13"/>
      <c r="B1805" s="13"/>
      <c r="C1805" s="10"/>
      <c r="D1805" s="10"/>
      <c r="E1805" s="12"/>
      <c r="H1805" s="9"/>
      <c r="I1805" s="75"/>
      <c r="J1805" s="75"/>
      <c r="K1805" s="19"/>
      <c r="L1805" s="8"/>
      <c r="M1805" s="19"/>
      <c r="N1805" s="19"/>
      <c r="O1805" s="9"/>
      <c r="P1805" s="9"/>
      <c r="Q1805" s="9"/>
      <c r="R1805" s="9"/>
      <c r="S1805" s="9"/>
      <c r="T1805" s="9"/>
      <c r="U1805" s="9"/>
      <c r="V1805" s="9"/>
      <c r="W1805" s="9"/>
      <c r="X1805" s="9"/>
      <c r="Y1805" s="9"/>
      <c r="Z1805" s="9"/>
    </row>
    <row r="1806">
      <c r="A1806" s="13"/>
      <c r="B1806" s="13"/>
      <c r="C1806" s="10"/>
      <c r="D1806" s="10"/>
      <c r="E1806" s="12"/>
      <c r="F1806" s="13"/>
      <c r="G1806" s="10"/>
      <c r="H1806" s="9"/>
      <c r="I1806" s="75"/>
      <c r="J1806" s="75"/>
      <c r="K1806" s="19"/>
      <c r="L1806" s="8"/>
      <c r="M1806" s="19"/>
      <c r="N1806" s="19"/>
      <c r="O1806" s="9"/>
      <c r="P1806" s="9"/>
      <c r="Q1806" s="9"/>
      <c r="R1806" s="9"/>
      <c r="S1806" s="9"/>
      <c r="T1806" s="9"/>
      <c r="U1806" s="9"/>
      <c r="V1806" s="9"/>
      <c r="W1806" s="9"/>
      <c r="X1806" s="9"/>
      <c r="Y1806" s="9"/>
      <c r="Z1806" s="9"/>
    </row>
    <row r="1807">
      <c r="A1807" s="13"/>
      <c r="B1807" s="13"/>
      <c r="C1807" s="10"/>
      <c r="D1807" s="10"/>
      <c r="E1807" s="12"/>
      <c r="F1807" s="13"/>
      <c r="G1807" s="10"/>
      <c r="H1807" s="9"/>
      <c r="I1807" s="75"/>
      <c r="J1807" s="75"/>
      <c r="K1807" s="19"/>
      <c r="L1807" s="8"/>
      <c r="M1807" s="19"/>
      <c r="N1807" s="19"/>
      <c r="O1807" s="9"/>
      <c r="P1807" s="9"/>
      <c r="Q1807" s="9"/>
      <c r="R1807" s="9"/>
      <c r="S1807" s="9"/>
      <c r="T1807" s="9"/>
      <c r="U1807" s="9"/>
      <c r="V1807" s="9"/>
      <c r="W1807" s="9"/>
      <c r="X1807" s="9"/>
      <c r="Y1807" s="9"/>
      <c r="Z1807" s="9"/>
    </row>
    <row r="1808">
      <c r="A1808" s="13"/>
      <c r="B1808" s="13"/>
      <c r="C1808" s="10"/>
      <c r="D1808" s="10"/>
      <c r="E1808" s="12"/>
      <c r="F1808" s="13"/>
      <c r="G1808" s="10"/>
      <c r="H1808" s="9"/>
      <c r="I1808" s="75"/>
      <c r="J1808" s="75"/>
      <c r="K1808" s="19"/>
      <c r="L1808" s="8"/>
      <c r="M1808" s="19"/>
      <c r="N1808" s="19"/>
      <c r="O1808" s="9"/>
      <c r="P1808" s="9"/>
      <c r="Q1808" s="9"/>
      <c r="R1808" s="9"/>
      <c r="S1808" s="9"/>
      <c r="T1808" s="9"/>
      <c r="U1808" s="9"/>
      <c r="V1808" s="9"/>
      <c r="W1808" s="9"/>
      <c r="X1808" s="9"/>
      <c r="Y1808" s="9"/>
      <c r="Z1808" s="9"/>
    </row>
    <row r="1809">
      <c r="A1809" s="13"/>
      <c r="B1809" s="13"/>
      <c r="C1809" s="10"/>
      <c r="D1809" s="10"/>
      <c r="E1809" s="12"/>
      <c r="F1809" s="13"/>
      <c r="G1809" s="10"/>
      <c r="H1809" s="9"/>
      <c r="I1809" s="75"/>
      <c r="J1809" s="75"/>
      <c r="K1809" s="19"/>
      <c r="L1809" s="8"/>
      <c r="M1809" s="19"/>
      <c r="N1809" s="19"/>
      <c r="O1809" s="9"/>
      <c r="P1809" s="9"/>
      <c r="Q1809" s="9"/>
      <c r="R1809" s="9"/>
      <c r="S1809" s="9"/>
      <c r="T1809" s="9"/>
      <c r="U1809" s="9"/>
      <c r="V1809" s="9"/>
      <c r="W1809" s="9"/>
      <c r="X1809" s="9"/>
      <c r="Y1809" s="9"/>
      <c r="Z1809" s="9"/>
    </row>
    <row r="1810">
      <c r="A1810" s="13"/>
      <c r="B1810" s="13"/>
      <c r="C1810" s="10"/>
      <c r="D1810" s="10"/>
      <c r="E1810" s="12"/>
      <c r="F1810" s="9"/>
      <c r="G1810" s="10"/>
      <c r="H1810" s="9"/>
      <c r="I1810" s="75"/>
      <c r="J1810" s="75"/>
      <c r="N1810" s="19"/>
      <c r="O1810" s="9"/>
      <c r="P1810" s="9"/>
      <c r="Q1810" s="9"/>
      <c r="R1810" s="9"/>
      <c r="S1810" s="9"/>
      <c r="T1810" s="9"/>
      <c r="U1810" s="9"/>
      <c r="V1810" s="9"/>
      <c r="W1810" s="9"/>
      <c r="X1810" s="9"/>
      <c r="Y1810" s="9"/>
      <c r="Z1810" s="9"/>
    </row>
    <row r="1811">
      <c r="A1811" s="13"/>
      <c r="B1811" s="13"/>
      <c r="C1811" s="10"/>
      <c r="D1811" s="10"/>
      <c r="E1811" s="12"/>
      <c r="F1811" s="9"/>
      <c r="G1811" s="10"/>
      <c r="H1811" s="9"/>
      <c r="I1811" s="75"/>
      <c r="J1811" s="75"/>
      <c r="K1811" s="19"/>
      <c r="L1811" s="17"/>
      <c r="M1811" s="19"/>
      <c r="N1811" s="19"/>
      <c r="O1811" s="9"/>
      <c r="P1811" s="9"/>
      <c r="Q1811" s="9"/>
      <c r="R1811" s="9"/>
      <c r="S1811" s="9"/>
      <c r="T1811" s="9"/>
      <c r="U1811" s="9"/>
      <c r="V1811" s="9"/>
      <c r="W1811" s="9"/>
      <c r="X1811" s="9"/>
      <c r="Y1811" s="9"/>
      <c r="Z1811" s="9"/>
    </row>
    <row r="1812">
      <c r="A1812" s="13"/>
      <c r="B1812" s="13"/>
      <c r="C1812" s="10"/>
      <c r="D1812" s="10"/>
      <c r="E1812" s="12"/>
      <c r="F1812" s="9"/>
      <c r="G1812" s="10"/>
      <c r="H1812" s="9"/>
      <c r="I1812" s="75"/>
      <c r="J1812" s="75"/>
      <c r="K1812" s="19"/>
      <c r="L1812" s="17"/>
      <c r="M1812" s="19"/>
      <c r="N1812" s="19"/>
      <c r="O1812" s="9"/>
      <c r="P1812" s="9"/>
      <c r="Q1812" s="9"/>
      <c r="R1812" s="9"/>
      <c r="S1812" s="9"/>
      <c r="T1812" s="9"/>
      <c r="U1812" s="9"/>
      <c r="V1812" s="9"/>
      <c r="W1812" s="9"/>
      <c r="X1812" s="9"/>
      <c r="Y1812" s="9"/>
      <c r="Z1812" s="9"/>
    </row>
    <row r="1813">
      <c r="A1813" s="13"/>
      <c r="B1813" s="13"/>
      <c r="C1813" s="10"/>
      <c r="D1813" s="10"/>
      <c r="E1813" s="12"/>
      <c r="F1813" s="13"/>
      <c r="H1813" s="9"/>
      <c r="I1813" s="75"/>
      <c r="J1813" s="75"/>
      <c r="K1813" s="19"/>
      <c r="L1813" s="17"/>
      <c r="M1813" s="19"/>
      <c r="N1813" s="19"/>
      <c r="O1813" s="9"/>
      <c r="P1813" s="9"/>
      <c r="Q1813" s="9"/>
      <c r="R1813" s="9"/>
      <c r="S1813" s="9"/>
      <c r="T1813" s="9"/>
      <c r="U1813" s="9"/>
      <c r="V1813" s="9"/>
      <c r="W1813" s="9"/>
      <c r="X1813" s="9"/>
      <c r="Y1813" s="9"/>
      <c r="Z1813" s="9"/>
    </row>
    <row r="1814">
      <c r="A1814" s="13"/>
      <c r="B1814" s="13"/>
      <c r="C1814" s="10"/>
      <c r="D1814" s="10"/>
      <c r="E1814" s="12"/>
      <c r="F1814" s="13"/>
      <c r="H1814" s="9"/>
      <c r="I1814" s="75"/>
      <c r="J1814" s="75"/>
      <c r="K1814" s="19"/>
      <c r="L1814" s="17"/>
      <c r="M1814" s="19"/>
      <c r="N1814" s="19"/>
      <c r="O1814" s="9"/>
      <c r="P1814" s="9"/>
      <c r="Q1814" s="9"/>
      <c r="R1814" s="9"/>
      <c r="S1814" s="9"/>
      <c r="T1814" s="9"/>
      <c r="U1814" s="9"/>
      <c r="V1814" s="9"/>
      <c r="W1814" s="9"/>
      <c r="X1814" s="9"/>
      <c r="Y1814" s="9"/>
      <c r="Z1814" s="9"/>
    </row>
    <row r="1815">
      <c r="A1815" s="13"/>
      <c r="B1815" s="13"/>
      <c r="C1815" s="10"/>
      <c r="D1815" s="10"/>
      <c r="E1815" s="12"/>
      <c r="F1815" s="13"/>
      <c r="G1815" s="10"/>
      <c r="H1815" s="9"/>
      <c r="I1815" s="75"/>
      <c r="J1815" s="75"/>
      <c r="K1815" s="19"/>
      <c r="L1815" s="8"/>
      <c r="M1815" s="19"/>
      <c r="N1815" s="19"/>
      <c r="O1815" s="9"/>
      <c r="P1815" s="9"/>
      <c r="Q1815" s="9"/>
      <c r="R1815" s="9"/>
      <c r="S1815" s="9"/>
      <c r="T1815" s="9"/>
      <c r="U1815" s="9"/>
      <c r="V1815" s="9"/>
      <c r="W1815" s="9"/>
      <c r="X1815" s="9"/>
      <c r="Y1815" s="9"/>
      <c r="Z1815" s="9"/>
    </row>
    <row r="1816">
      <c r="A1816" s="13"/>
      <c r="B1816" s="13"/>
      <c r="C1816" s="10"/>
      <c r="D1816" s="10"/>
      <c r="E1816" s="12"/>
      <c r="H1816" s="9"/>
      <c r="I1816" s="75"/>
      <c r="J1816" s="75"/>
      <c r="K1816" s="19"/>
      <c r="L1816" s="8"/>
      <c r="M1816" s="19"/>
      <c r="N1816" s="19"/>
      <c r="O1816" s="9"/>
      <c r="P1816" s="9"/>
      <c r="Q1816" s="9"/>
      <c r="R1816" s="9"/>
      <c r="S1816" s="9"/>
      <c r="T1816" s="9"/>
      <c r="U1816" s="9"/>
      <c r="V1816" s="9"/>
      <c r="W1816" s="9"/>
      <c r="X1816" s="9"/>
      <c r="Y1816" s="9"/>
      <c r="Z1816" s="9"/>
    </row>
    <row r="1817">
      <c r="A1817" s="13"/>
      <c r="B1817" s="13"/>
      <c r="C1817" s="10"/>
      <c r="D1817" s="10"/>
      <c r="E1817" s="12"/>
      <c r="H1817" s="9"/>
      <c r="I1817" s="75"/>
      <c r="J1817" s="75"/>
      <c r="N1817" s="19"/>
      <c r="O1817" s="9"/>
      <c r="P1817" s="9"/>
      <c r="Q1817" s="9"/>
      <c r="R1817" s="9"/>
      <c r="S1817" s="9"/>
      <c r="T1817" s="9"/>
      <c r="U1817" s="9"/>
      <c r="V1817" s="9"/>
      <c r="W1817" s="9"/>
      <c r="X1817" s="9"/>
      <c r="Y1817" s="9"/>
      <c r="Z1817" s="9"/>
    </row>
    <row r="1818">
      <c r="A1818" s="13"/>
      <c r="B1818" s="13"/>
      <c r="C1818" s="10"/>
      <c r="D1818" s="10"/>
      <c r="E1818" s="12"/>
      <c r="F1818" s="13"/>
      <c r="G1818" s="10"/>
      <c r="H1818" s="9"/>
      <c r="I1818" s="75"/>
      <c r="J1818" s="75"/>
      <c r="K1818" s="19"/>
      <c r="L1818" s="8"/>
      <c r="M1818" s="19"/>
      <c r="N1818" s="19"/>
      <c r="O1818" s="9"/>
      <c r="P1818" s="9"/>
      <c r="Q1818" s="9"/>
      <c r="R1818" s="9"/>
      <c r="S1818" s="9"/>
      <c r="T1818" s="9"/>
      <c r="U1818" s="9"/>
      <c r="V1818" s="9"/>
      <c r="W1818" s="9"/>
      <c r="X1818" s="9"/>
      <c r="Y1818" s="9"/>
      <c r="Z1818" s="9"/>
    </row>
    <row r="1819">
      <c r="A1819" s="13"/>
      <c r="B1819" s="13"/>
      <c r="C1819" s="10"/>
      <c r="D1819" s="10"/>
      <c r="E1819" s="12"/>
      <c r="H1819" s="9"/>
      <c r="I1819" s="75"/>
      <c r="J1819" s="75"/>
      <c r="K1819" s="19"/>
      <c r="L1819" s="8"/>
      <c r="M1819" s="19"/>
      <c r="N1819" s="19"/>
      <c r="O1819" s="9"/>
      <c r="P1819" s="9"/>
      <c r="Q1819" s="9"/>
      <c r="R1819" s="9"/>
      <c r="S1819" s="9"/>
      <c r="T1819" s="9"/>
      <c r="U1819" s="9"/>
      <c r="V1819" s="9"/>
      <c r="W1819" s="9"/>
      <c r="X1819" s="9"/>
      <c r="Y1819" s="9"/>
      <c r="Z1819" s="9"/>
    </row>
    <row r="1820">
      <c r="A1820" s="13"/>
      <c r="B1820" s="13"/>
      <c r="C1820" s="10"/>
      <c r="D1820" s="10"/>
      <c r="E1820" s="12"/>
      <c r="G1820" s="10"/>
      <c r="H1820" s="9"/>
      <c r="I1820" s="75"/>
      <c r="J1820" s="75"/>
      <c r="K1820" s="19"/>
      <c r="L1820" s="8"/>
      <c r="M1820" s="19"/>
      <c r="N1820" s="19"/>
      <c r="O1820" s="9"/>
      <c r="P1820" s="9"/>
      <c r="Q1820" s="9"/>
      <c r="R1820" s="9"/>
      <c r="S1820" s="9"/>
      <c r="T1820" s="9"/>
      <c r="U1820" s="9"/>
      <c r="V1820" s="9"/>
      <c r="W1820" s="9"/>
      <c r="X1820" s="9"/>
      <c r="Y1820" s="9"/>
      <c r="Z1820" s="9"/>
    </row>
    <row r="1821">
      <c r="A1821" s="13"/>
      <c r="B1821" s="13"/>
      <c r="C1821" s="10"/>
      <c r="D1821" s="10"/>
      <c r="E1821" s="12"/>
      <c r="H1821" s="9"/>
      <c r="I1821" s="75"/>
      <c r="J1821" s="75"/>
      <c r="K1821" s="19"/>
      <c r="L1821" s="8"/>
      <c r="M1821" s="19"/>
      <c r="N1821" s="19"/>
      <c r="O1821" s="9"/>
      <c r="P1821" s="9"/>
      <c r="Q1821" s="9"/>
      <c r="R1821" s="9"/>
      <c r="S1821" s="9"/>
      <c r="T1821" s="9"/>
      <c r="U1821" s="9"/>
      <c r="V1821" s="9"/>
      <c r="W1821" s="9"/>
      <c r="X1821" s="9"/>
      <c r="Y1821" s="9"/>
      <c r="Z1821" s="9"/>
    </row>
    <row r="1822">
      <c r="A1822" s="13"/>
      <c r="B1822" s="13"/>
      <c r="C1822" s="10"/>
      <c r="D1822" s="10"/>
      <c r="E1822" s="12"/>
      <c r="I1822" s="75"/>
      <c r="J1822" s="75"/>
      <c r="K1822" s="19"/>
      <c r="L1822" s="8"/>
      <c r="M1822" s="19"/>
      <c r="N1822" s="19"/>
      <c r="O1822" s="9"/>
      <c r="P1822" s="9"/>
      <c r="Q1822" s="9"/>
      <c r="R1822" s="9"/>
      <c r="S1822" s="9"/>
      <c r="T1822" s="9"/>
      <c r="U1822" s="9"/>
      <c r="V1822" s="9"/>
      <c r="W1822" s="9"/>
      <c r="X1822" s="9"/>
      <c r="Y1822" s="9"/>
      <c r="Z1822" s="9"/>
    </row>
    <row r="1823">
      <c r="A1823" s="13"/>
      <c r="B1823" s="13"/>
      <c r="C1823" s="10"/>
      <c r="D1823" s="10"/>
      <c r="E1823" s="12"/>
      <c r="I1823" s="75"/>
      <c r="J1823" s="75"/>
      <c r="K1823" s="19"/>
      <c r="L1823" s="8"/>
      <c r="M1823" s="19"/>
      <c r="N1823" s="19"/>
      <c r="O1823" s="9"/>
      <c r="P1823" s="9"/>
      <c r="Q1823" s="9"/>
      <c r="R1823" s="9"/>
      <c r="S1823" s="9"/>
      <c r="T1823" s="9"/>
      <c r="U1823" s="9"/>
      <c r="V1823" s="9"/>
      <c r="W1823" s="9"/>
      <c r="X1823" s="9"/>
      <c r="Y1823" s="9"/>
      <c r="Z1823" s="9"/>
    </row>
    <row r="1824">
      <c r="A1824" s="13"/>
      <c r="B1824" s="13"/>
      <c r="C1824" s="10"/>
      <c r="D1824" s="10"/>
      <c r="E1824" s="12"/>
      <c r="I1824" s="75"/>
      <c r="J1824" s="75"/>
      <c r="K1824" s="19"/>
      <c r="L1824" s="8"/>
      <c r="M1824" s="19"/>
      <c r="N1824" s="19"/>
      <c r="O1824" s="9"/>
      <c r="P1824" s="9"/>
      <c r="Q1824" s="9"/>
      <c r="R1824" s="9"/>
      <c r="S1824" s="9"/>
      <c r="T1824" s="9"/>
      <c r="U1824" s="9"/>
      <c r="V1824" s="9"/>
      <c r="W1824" s="9"/>
      <c r="X1824" s="9"/>
      <c r="Y1824" s="9"/>
      <c r="Z1824" s="9"/>
    </row>
    <row r="1825">
      <c r="A1825" s="13"/>
      <c r="B1825" s="13"/>
      <c r="C1825" s="10"/>
      <c r="D1825" s="10"/>
      <c r="E1825" s="12"/>
      <c r="F1825" s="9"/>
      <c r="G1825" s="10"/>
      <c r="H1825" s="9"/>
      <c r="I1825" s="75"/>
      <c r="J1825" s="75"/>
      <c r="K1825" s="19"/>
      <c r="L1825" s="17"/>
      <c r="M1825" s="19"/>
      <c r="N1825" s="19"/>
      <c r="O1825" s="9"/>
      <c r="P1825" s="9"/>
      <c r="Q1825" s="9"/>
      <c r="R1825" s="9"/>
      <c r="S1825" s="9"/>
      <c r="T1825" s="9"/>
      <c r="U1825" s="9"/>
      <c r="V1825" s="9"/>
      <c r="W1825" s="9"/>
      <c r="X1825" s="9"/>
      <c r="Y1825" s="9"/>
      <c r="Z1825" s="9"/>
    </row>
    <row r="1826">
      <c r="A1826" s="13"/>
      <c r="B1826" s="13"/>
      <c r="C1826" s="10"/>
      <c r="D1826" s="10"/>
      <c r="E1826" s="12"/>
      <c r="F1826" s="9"/>
      <c r="G1826" s="10"/>
      <c r="H1826" s="9"/>
      <c r="I1826" s="75"/>
      <c r="J1826" s="75"/>
      <c r="N1826" s="19"/>
      <c r="O1826" s="9"/>
      <c r="P1826" s="9"/>
      <c r="Q1826" s="9"/>
      <c r="R1826" s="9"/>
      <c r="S1826" s="9"/>
      <c r="T1826" s="9"/>
      <c r="U1826" s="9"/>
      <c r="V1826" s="9"/>
      <c r="W1826" s="9"/>
      <c r="X1826" s="9"/>
      <c r="Y1826" s="9"/>
      <c r="Z1826" s="9"/>
    </row>
    <row r="1827">
      <c r="A1827" s="13"/>
      <c r="B1827" s="13"/>
      <c r="C1827" s="10"/>
      <c r="D1827" s="10"/>
      <c r="E1827" s="12"/>
      <c r="F1827" s="13"/>
      <c r="G1827" s="10"/>
      <c r="H1827" s="9"/>
      <c r="I1827" s="75"/>
      <c r="J1827" s="75"/>
      <c r="K1827" s="19"/>
      <c r="L1827" s="17"/>
      <c r="M1827" s="19"/>
      <c r="N1827" s="19"/>
      <c r="O1827" s="9"/>
      <c r="P1827" s="9"/>
      <c r="Q1827" s="9"/>
      <c r="R1827" s="9"/>
      <c r="S1827" s="9"/>
      <c r="T1827" s="9"/>
      <c r="U1827" s="9"/>
      <c r="V1827" s="9"/>
      <c r="W1827" s="9"/>
      <c r="X1827" s="9"/>
      <c r="Y1827" s="9"/>
      <c r="Z1827" s="9"/>
    </row>
    <row r="1828">
      <c r="A1828" s="13"/>
      <c r="B1828" s="13"/>
      <c r="C1828" s="10"/>
      <c r="D1828" s="10"/>
      <c r="E1828" s="12"/>
      <c r="F1828" s="9"/>
      <c r="H1828" s="9"/>
      <c r="I1828" s="10"/>
      <c r="J1828" s="10"/>
      <c r="K1828" s="10"/>
      <c r="L1828" s="10"/>
      <c r="M1828" s="10"/>
      <c r="N1828" s="10"/>
      <c r="O1828" s="9"/>
      <c r="P1828" s="9"/>
      <c r="Q1828" s="9"/>
      <c r="R1828" s="9"/>
      <c r="S1828" s="9"/>
      <c r="T1828" s="9"/>
      <c r="U1828" s="9"/>
      <c r="V1828" s="9"/>
      <c r="W1828" s="9"/>
      <c r="X1828" s="9"/>
      <c r="Y1828" s="9"/>
      <c r="Z1828" s="9"/>
    </row>
    <row r="1829">
      <c r="A1829" s="13"/>
      <c r="B1829" s="13"/>
      <c r="C1829" s="10"/>
      <c r="D1829" s="10"/>
      <c r="E1829" s="12"/>
      <c r="H1829" s="9"/>
      <c r="I1829" s="75"/>
      <c r="J1829" s="75"/>
      <c r="K1829" s="19"/>
      <c r="L1829" s="17"/>
      <c r="M1829" s="19"/>
      <c r="N1829" s="19"/>
      <c r="O1829" s="9"/>
      <c r="P1829" s="9"/>
      <c r="Q1829" s="9"/>
      <c r="R1829" s="9"/>
      <c r="S1829" s="9"/>
      <c r="T1829" s="9"/>
      <c r="U1829" s="9"/>
      <c r="V1829" s="9"/>
      <c r="W1829" s="9"/>
      <c r="X1829" s="9"/>
      <c r="Y1829" s="9"/>
      <c r="Z1829" s="9"/>
    </row>
    <row r="1830">
      <c r="A1830" s="13"/>
      <c r="B1830" s="13"/>
      <c r="C1830" s="10"/>
      <c r="D1830" s="10"/>
      <c r="E1830" s="12"/>
      <c r="H1830" s="9"/>
      <c r="I1830" s="75"/>
      <c r="J1830" s="75"/>
      <c r="K1830" s="19"/>
      <c r="L1830" s="17"/>
      <c r="M1830" s="19"/>
      <c r="N1830" s="19"/>
      <c r="O1830" s="9"/>
      <c r="P1830" s="9"/>
      <c r="Q1830" s="9"/>
      <c r="R1830" s="9"/>
      <c r="S1830" s="9"/>
      <c r="T1830" s="9"/>
      <c r="U1830" s="9"/>
      <c r="V1830" s="9"/>
      <c r="W1830" s="9"/>
      <c r="X1830" s="9"/>
      <c r="Y1830" s="9"/>
      <c r="Z1830" s="9"/>
    </row>
    <row r="1831">
      <c r="A1831" s="13"/>
      <c r="B1831" s="13"/>
      <c r="C1831" s="10"/>
      <c r="D1831" s="10"/>
      <c r="E1831" s="12"/>
      <c r="H1831" s="9"/>
      <c r="I1831" s="75"/>
      <c r="J1831" s="75"/>
      <c r="K1831" s="19"/>
      <c r="L1831" s="17"/>
      <c r="M1831" s="19"/>
      <c r="N1831" s="19"/>
      <c r="O1831" s="9"/>
      <c r="P1831" s="9"/>
      <c r="Q1831" s="9"/>
      <c r="R1831" s="9"/>
      <c r="S1831" s="9"/>
      <c r="T1831" s="9"/>
      <c r="U1831" s="9"/>
      <c r="V1831" s="9"/>
      <c r="W1831" s="9"/>
      <c r="X1831" s="9"/>
      <c r="Y1831" s="9"/>
      <c r="Z1831" s="9"/>
    </row>
    <row r="1832">
      <c r="A1832" s="13"/>
      <c r="B1832" s="13"/>
      <c r="C1832" s="10"/>
      <c r="D1832" s="10"/>
      <c r="E1832" s="12"/>
      <c r="H1832" s="9"/>
      <c r="I1832" s="75"/>
      <c r="J1832" s="75"/>
      <c r="K1832" s="19"/>
      <c r="L1832" s="17"/>
      <c r="M1832" s="19"/>
      <c r="N1832" s="19"/>
      <c r="O1832" s="9"/>
      <c r="P1832" s="9"/>
      <c r="Q1832" s="9"/>
      <c r="R1832" s="9"/>
      <c r="S1832" s="9"/>
      <c r="T1832" s="9"/>
      <c r="U1832" s="9"/>
      <c r="V1832" s="9"/>
      <c r="W1832" s="9"/>
      <c r="X1832" s="9"/>
      <c r="Y1832" s="9"/>
      <c r="Z1832" s="9"/>
    </row>
    <row r="1833">
      <c r="A1833" s="13"/>
      <c r="B1833" s="13"/>
      <c r="C1833" s="10"/>
      <c r="D1833" s="10"/>
      <c r="E1833" s="12"/>
      <c r="F1833" s="9"/>
      <c r="H1833" s="9"/>
      <c r="I1833" s="75"/>
      <c r="J1833" s="75"/>
      <c r="K1833" s="19"/>
      <c r="L1833" s="17"/>
      <c r="M1833" s="19"/>
      <c r="N1833" s="19"/>
      <c r="O1833" s="9"/>
      <c r="P1833" s="9"/>
      <c r="Q1833" s="9"/>
      <c r="R1833" s="9"/>
      <c r="S1833" s="9"/>
      <c r="T1833" s="9"/>
      <c r="U1833" s="9"/>
      <c r="V1833" s="9"/>
      <c r="W1833" s="9"/>
      <c r="X1833" s="9"/>
      <c r="Y1833" s="9"/>
      <c r="Z1833" s="9"/>
    </row>
    <row r="1834">
      <c r="A1834" s="13"/>
      <c r="B1834" s="13"/>
      <c r="C1834" s="10"/>
      <c r="D1834" s="10"/>
      <c r="E1834" s="12"/>
      <c r="H1834" s="9"/>
      <c r="I1834" s="75"/>
      <c r="J1834" s="75"/>
      <c r="K1834" s="19"/>
      <c r="L1834" s="8"/>
      <c r="M1834" s="19"/>
      <c r="N1834" s="19"/>
      <c r="O1834" s="9"/>
      <c r="P1834" s="9"/>
      <c r="Q1834" s="9"/>
      <c r="R1834" s="9"/>
      <c r="S1834" s="9"/>
      <c r="T1834" s="9"/>
      <c r="U1834" s="9"/>
      <c r="V1834" s="9"/>
      <c r="W1834" s="9"/>
      <c r="X1834" s="9"/>
      <c r="Y1834" s="9"/>
      <c r="Z1834" s="9"/>
    </row>
    <row r="1835">
      <c r="A1835" s="13"/>
      <c r="B1835" s="13"/>
      <c r="C1835" s="10"/>
      <c r="D1835" s="10"/>
      <c r="E1835" s="12"/>
      <c r="M1835" s="19"/>
      <c r="N1835" s="19"/>
      <c r="O1835" s="9"/>
      <c r="P1835" s="9"/>
      <c r="Q1835" s="9"/>
      <c r="R1835" s="9"/>
      <c r="S1835" s="9"/>
      <c r="T1835" s="9"/>
      <c r="U1835" s="9"/>
      <c r="V1835" s="9"/>
      <c r="W1835" s="9"/>
      <c r="X1835" s="9"/>
      <c r="Y1835" s="9"/>
      <c r="Z1835" s="9"/>
    </row>
    <row r="1836">
      <c r="A1836" s="13"/>
      <c r="B1836" s="13"/>
      <c r="C1836" s="10"/>
      <c r="D1836" s="10"/>
      <c r="E1836" s="12"/>
      <c r="F1836" s="13"/>
      <c r="G1836" s="10"/>
      <c r="H1836" s="9"/>
      <c r="I1836" s="75"/>
      <c r="J1836" s="75"/>
      <c r="K1836" s="19"/>
      <c r="L1836" s="8"/>
      <c r="M1836" s="19"/>
      <c r="N1836" s="19"/>
      <c r="O1836" s="9"/>
      <c r="P1836" s="9"/>
      <c r="Q1836" s="9"/>
      <c r="R1836" s="9"/>
      <c r="S1836" s="9"/>
      <c r="T1836" s="9"/>
      <c r="U1836" s="9"/>
      <c r="V1836" s="9"/>
      <c r="W1836" s="9"/>
      <c r="X1836" s="9"/>
      <c r="Y1836" s="9"/>
      <c r="Z1836" s="9"/>
    </row>
    <row r="1837">
      <c r="A1837" s="13"/>
      <c r="B1837" s="13"/>
      <c r="C1837" s="10"/>
      <c r="D1837" s="10"/>
      <c r="E1837" s="12"/>
      <c r="H1837" s="9"/>
      <c r="I1837" s="75"/>
      <c r="J1837" s="75"/>
      <c r="K1837" s="19"/>
      <c r="L1837" s="8"/>
      <c r="M1837" s="19"/>
      <c r="N1837" s="19"/>
      <c r="O1837" s="9"/>
      <c r="P1837" s="9"/>
      <c r="Q1837" s="9"/>
      <c r="R1837" s="9"/>
      <c r="S1837" s="9"/>
      <c r="T1837" s="9"/>
      <c r="U1837" s="9"/>
      <c r="V1837" s="9"/>
      <c r="W1837" s="9"/>
      <c r="X1837" s="9"/>
      <c r="Y1837" s="9"/>
      <c r="Z1837" s="9"/>
    </row>
    <row r="1838">
      <c r="A1838" s="13"/>
      <c r="B1838" s="13"/>
      <c r="C1838" s="10"/>
      <c r="D1838" s="10"/>
      <c r="E1838" s="12"/>
      <c r="H1838" s="9"/>
      <c r="I1838" s="75"/>
      <c r="J1838" s="75"/>
      <c r="K1838" s="19"/>
      <c r="L1838" s="8"/>
      <c r="M1838" s="19"/>
      <c r="N1838" s="19"/>
      <c r="O1838" s="9"/>
      <c r="P1838" s="9"/>
      <c r="Q1838" s="9"/>
      <c r="R1838" s="9"/>
      <c r="S1838" s="9"/>
      <c r="T1838" s="9"/>
      <c r="U1838" s="9"/>
      <c r="V1838" s="9"/>
      <c r="W1838" s="9"/>
      <c r="X1838" s="9"/>
      <c r="Y1838" s="9"/>
      <c r="Z1838" s="9"/>
    </row>
    <row r="1839">
      <c r="A1839" s="13"/>
      <c r="B1839" s="13"/>
      <c r="C1839" s="10"/>
      <c r="D1839" s="10"/>
      <c r="E1839" s="12"/>
      <c r="H1839" s="9"/>
      <c r="I1839" s="75"/>
      <c r="J1839" s="75"/>
      <c r="K1839" s="19"/>
      <c r="L1839" s="8"/>
      <c r="M1839" s="19"/>
      <c r="N1839" s="19"/>
      <c r="O1839" s="9"/>
      <c r="P1839" s="9"/>
      <c r="Q1839" s="9"/>
      <c r="R1839" s="9"/>
      <c r="S1839" s="9"/>
      <c r="T1839" s="9"/>
      <c r="U1839" s="9"/>
      <c r="V1839" s="9"/>
      <c r="W1839" s="9"/>
      <c r="X1839" s="9"/>
      <c r="Y1839" s="9"/>
      <c r="Z1839" s="9"/>
    </row>
    <row r="1840">
      <c r="A1840" s="13"/>
      <c r="B1840" s="13"/>
      <c r="C1840" s="10"/>
      <c r="D1840" s="10"/>
      <c r="E1840" s="12"/>
      <c r="H1840" s="9"/>
      <c r="I1840" s="75"/>
      <c r="J1840" s="75"/>
      <c r="K1840" s="19"/>
      <c r="L1840" s="8"/>
      <c r="M1840" s="19"/>
      <c r="N1840" s="19"/>
      <c r="O1840" s="9"/>
      <c r="P1840" s="9"/>
      <c r="Q1840" s="9"/>
      <c r="R1840" s="9"/>
      <c r="S1840" s="9"/>
      <c r="T1840" s="9"/>
      <c r="U1840" s="9"/>
      <c r="V1840" s="9"/>
      <c r="W1840" s="9"/>
      <c r="X1840" s="9"/>
      <c r="Y1840" s="9"/>
      <c r="Z1840" s="9"/>
    </row>
    <row r="1841">
      <c r="A1841" s="13"/>
      <c r="B1841" s="13"/>
      <c r="C1841" s="10"/>
      <c r="D1841" s="10"/>
      <c r="E1841" s="12"/>
      <c r="H1841" s="9"/>
      <c r="I1841" s="75"/>
      <c r="J1841" s="75"/>
      <c r="K1841" s="19"/>
      <c r="L1841" s="8"/>
      <c r="M1841" s="19"/>
      <c r="N1841" s="19"/>
      <c r="O1841" s="9"/>
      <c r="P1841" s="9"/>
      <c r="Q1841" s="9"/>
      <c r="R1841" s="9"/>
      <c r="S1841" s="9"/>
      <c r="T1841" s="9"/>
      <c r="U1841" s="9"/>
      <c r="V1841" s="9"/>
      <c r="W1841" s="9"/>
      <c r="X1841" s="9"/>
      <c r="Y1841" s="9"/>
      <c r="Z1841" s="9"/>
    </row>
    <row r="1842">
      <c r="A1842" s="13"/>
      <c r="B1842" s="13"/>
      <c r="C1842" s="10"/>
      <c r="D1842" s="10"/>
      <c r="E1842" s="12"/>
      <c r="H1842" s="9"/>
      <c r="I1842" s="75"/>
      <c r="J1842" s="75"/>
      <c r="K1842" s="19"/>
      <c r="L1842" s="8"/>
      <c r="M1842" s="19"/>
      <c r="N1842" s="19"/>
      <c r="O1842" s="9"/>
      <c r="P1842" s="9"/>
      <c r="Q1842" s="9"/>
      <c r="R1842" s="9"/>
      <c r="S1842" s="9"/>
      <c r="T1842" s="9"/>
      <c r="U1842" s="9"/>
      <c r="V1842" s="9"/>
      <c r="W1842" s="9"/>
      <c r="X1842" s="9"/>
      <c r="Y1842" s="9"/>
      <c r="Z1842" s="9"/>
    </row>
    <row r="1843">
      <c r="A1843" s="13"/>
      <c r="B1843" s="13"/>
      <c r="C1843" s="10"/>
      <c r="D1843" s="10"/>
      <c r="E1843" s="12"/>
      <c r="H1843" s="9"/>
      <c r="I1843" s="75"/>
      <c r="J1843" s="75"/>
      <c r="K1843" s="19"/>
      <c r="L1843" s="8"/>
      <c r="M1843" s="19"/>
      <c r="N1843" s="19"/>
      <c r="O1843" s="9"/>
      <c r="P1843" s="9"/>
      <c r="Q1843" s="9"/>
      <c r="R1843" s="9"/>
      <c r="S1843" s="9"/>
      <c r="T1843" s="9"/>
      <c r="U1843" s="9"/>
      <c r="V1843" s="9"/>
      <c r="W1843" s="9"/>
      <c r="X1843" s="9"/>
      <c r="Y1843" s="9"/>
      <c r="Z1843" s="9"/>
    </row>
    <row r="1844">
      <c r="A1844" s="13"/>
      <c r="B1844" s="13"/>
      <c r="C1844" s="10"/>
      <c r="D1844" s="10"/>
      <c r="E1844" s="12"/>
      <c r="H1844" s="9"/>
      <c r="I1844" s="75"/>
      <c r="J1844" s="75"/>
      <c r="K1844" s="19"/>
      <c r="L1844" s="8"/>
      <c r="M1844" s="19"/>
      <c r="N1844" s="19"/>
      <c r="O1844" s="9"/>
      <c r="P1844" s="9"/>
      <c r="Q1844" s="9"/>
      <c r="R1844" s="9"/>
      <c r="S1844" s="9"/>
      <c r="T1844" s="9"/>
      <c r="U1844" s="9"/>
      <c r="V1844" s="9"/>
      <c r="W1844" s="9"/>
      <c r="X1844" s="9"/>
      <c r="Y1844" s="9"/>
      <c r="Z1844" s="9"/>
    </row>
    <row r="1845">
      <c r="A1845" s="13"/>
      <c r="B1845" s="13"/>
      <c r="C1845" s="10"/>
      <c r="D1845" s="10"/>
      <c r="E1845" s="12"/>
      <c r="F1845" s="13"/>
      <c r="H1845" s="9"/>
      <c r="I1845" s="75"/>
      <c r="J1845" s="75"/>
      <c r="K1845" s="19"/>
      <c r="L1845" s="17"/>
      <c r="M1845" s="19"/>
      <c r="N1845" s="19"/>
      <c r="O1845" s="9"/>
      <c r="P1845" s="9"/>
      <c r="Q1845" s="9"/>
      <c r="R1845" s="9"/>
      <c r="S1845" s="9"/>
      <c r="T1845" s="9"/>
      <c r="U1845" s="9"/>
      <c r="V1845" s="9"/>
      <c r="W1845" s="9"/>
      <c r="X1845" s="9"/>
      <c r="Y1845" s="9"/>
      <c r="Z1845" s="9"/>
    </row>
    <row r="1846">
      <c r="A1846" s="13"/>
      <c r="B1846" s="13"/>
      <c r="C1846" s="10"/>
      <c r="D1846" s="10"/>
      <c r="E1846" s="12"/>
      <c r="H1846" s="9"/>
      <c r="I1846" s="75"/>
      <c r="J1846" s="75"/>
      <c r="K1846" s="19"/>
      <c r="L1846" s="17"/>
      <c r="M1846" s="19"/>
      <c r="N1846" s="19"/>
      <c r="O1846" s="9"/>
      <c r="P1846" s="9"/>
      <c r="Q1846" s="9"/>
      <c r="R1846" s="9"/>
      <c r="S1846" s="9"/>
      <c r="T1846" s="9"/>
      <c r="U1846" s="9"/>
      <c r="V1846" s="9"/>
      <c r="W1846" s="9"/>
      <c r="X1846" s="9"/>
      <c r="Y1846" s="9"/>
      <c r="Z1846" s="9"/>
    </row>
    <row r="1847">
      <c r="A1847" s="13"/>
      <c r="B1847" s="13"/>
      <c r="C1847" s="10"/>
      <c r="D1847" s="10"/>
      <c r="E1847" s="12"/>
      <c r="H1847" s="9"/>
      <c r="I1847" s="75"/>
      <c r="J1847" s="75"/>
      <c r="K1847" s="19"/>
      <c r="L1847" s="17"/>
      <c r="M1847" s="19"/>
      <c r="N1847" s="19"/>
      <c r="O1847" s="9"/>
      <c r="P1847" s="9"/>
      <c r="Q1847" s="9"/>
      <c r="R1847" s="9"/>
      <c r="S1847" s="9"/>
      <c r="T1847" s="9"/>
      <c r="U1847" s="9"/>
      <c r="V1847" s="9"/>
      <c r="W1847" s="9"/>
      <c r="X1847" s="9"/>
      <c r="Y1847" s="9"/>
      <c r="Z1847" s="9"/>
    </row>
    <row r="1848">
      <c r="A1848" s="13"/>
      <c r="B1848" s="13"/>
      <c r="C1848" s="10"/>
      <c r="D1848" s="10"/>
      <c r="E1848" s="12"/>
      <c r="H1848" s="9"/>
      <c r="I1848" s="75"/>
      <c r="J1848" s="75"/>
      <c r="K1848" s="19"/>
      <c r="L1848" s="17"/>
      <c r="M1848" s="19"/>
      <c r="N1848" s="19"/>
      <c r="O1848" s="9"/>
      <c r="P1848" s="9"/>
      <c r="Q1848" s="9"/>
      <c r="R1848" s="9"/>
      <c r="S1848" s="9"/>
      <c r="T1848" s="9"/>
      <c r="U1848" s="9"/>
      <c r="V1848" s="9"/>
      <c r="W1848" s="9"/>
      <c r="X1848" s="9"/>
      <c r="Y1848" s="9"/>
      <c r="Z1848" s="9"/>
    </row>
    <row r="1849">
      <c r="A1849" s="13"/>
      <c r="B1849" s="13"/>
      <c r="C1849" s="10"/>
      <c r="D1849" s="10"/>
      <c r="E1849" s="12"/>
      <c r="H1849" s="9"/>
      <c r="I1849" s="75"/>
      <c r="J1849" s="75"/>
      <c r="K1849" s="19"/>
      <c r="L1849" s="17"/>
      <c r="M1849" s="19"/>
      <c r="N1849" s="19"/>
      <c r="O1849" s="9"/>
      <c r="P1849" s="9"/>
      <c r="Q1849" s="9"/>
      <c r="R1849" s="9"/>
      <c r="S1849" s="9"/>
      <c r="T1849" s="9"/>
      <c r="U1849" s="9"/>
      <c r="V1849" s="9"/>
      <c r="W1849" s="9"/>
      <c r="X1849" s="9"/>
      <c r="Y1849" s="9"/>
      <c r="Z1849" s="9"/>
    </row>
    <row r="1850">
      <c r="A1850" s="13"/>
      <c r="B1850" s="13"/>
      <c r="C1850" s="10"/>
      <c r="D1850" s="10"/>
      <c r="E1850" s="12"/>
      <c r="H1850" s="9"/>
      <c r="I1850" s="75"/>
      <c r="J1850" s="75"/>
      <c r="K1850" s="19"/>
      <c r="L1850" s="17"/>
      <c r="M1850" s="19"/>
      <c r="N1850" s="19"/>
      <c r="O1850" s="9"/>
      <c r="P1850" s="9"/>
      <c r="Q1850" s="9"/>
      <c r="R1850" s="9"/>
      <c r="S1850" s="9"/>
      <c r="T1850" s="9"/>
      <c r="U1850" s="9"/>
      <c r="V1850" s="9"/>
      <c r="W1850" s="9"/>
      <c r="X1850" s="9"/>
      <c r="Y1850" s="9"/>
      <c r="Z1850" s="9"/>
    </row>
    <row r="1851">
      <c r="A1851" s="13"/>
      <c r="B1851" s="13"/>
      <c r="C1851" s="10"/>
      <c r="D1851" s="10"/>
      <c r="E1851" s="12"/>
      <c r="H1851" s="9"/>
      <c r="I1851" s="75"/>
      <c r="J1851" s="75"/>
      <c r="K1851" s="19"/>
      <c r="L1851" s="17"/>
      <c r="M1851" s="19"/>
      <c r="N1851" s="19"/>
      <c r="O1851" s="9"/>
      <c r="P1851" s="9"/>
      <c r="Q1851" s="9"/>
      <c r="R1851" s="9"/>
      <c r="S1851" s="9"/>
      <c r="T1851" s="9"/>
      <c r="U1851" s="9"/>
      <c r="V1851" s="9"/>
      <c r="W1851" s="9"/>
      <c r="X1851" s="9"/>
      <c r="Y1851" s="9"/>
      <c r="Z1851" s="9"/>
    </row>
    <row r="1852">
      <c r="A1852" s="13"/>
      <c r="B1852" s="13"/>
      <c r="C1852" s="10"/>
      <c r="D1852" s="10"/>
      <c r="E1852" s="12"/>
      <c r="H1852" s="9"/>
      <c r="I1852" s="75"/>
      <c r="J1852" s="75"/>
      <c r="K1852" s="19"/>
      <c r="L1852" s="17"/>
      <c r="M1852" s="19"/>
      <c r="N1852" s="19"/>
      <c r="O1852" s="9"/>
      <c r="P1852" s="9"/>
      <c r="Q1852" s="9"/>
      <c r="R1852" s="9"/>
      <c r="S1852" s="9"/>
      <c r="T1852" s="9"/>
      <c r="U1852" s="9"/>
      <c r="V1852" s="9"/>
      <c r="W1852" s="9"/>
      <c r="X1852" s="9"/>
      <c r="Y1852" s="9"/>
      <c r="Z1852" s="9"/>
    </row>
    <row r="1853">
      <c r="A1853" s="13"/>
      <c r="B1853" s="13"/>
      <c r="C1853" s="10"/>
      <c r="D1853" s="10"/>
      <c r="E1853" s="12"/>
      <c r="H1853" s="9"/>
      <c r="I1853" s="75"/>
      <c r="J1853" s="75"/>
      <c r="K1853" s="19"/>
      <c r="L1853" s="17"/>
      <c r="M1853" s="19"/>
      <c r="N1853" s="19"/>
      <c r="O1853" s="9"/>
      <c r="P1853" s="9"/>
      <c r="Q1853" s="9"/>
      <c r="R1853" s="9"/>
      <c r="S1853" s="9"/>
      <c r="T1853" s="9"/>
      <c r="U1853" s="9"/>
      <c r="V1853" s="9"/>
      <c r="W1853" s="9"/>
      <c r="X1853" s="9"/>
      <c r="Y1853" s="9"/>
      <c r="Z1853" s="9"/>
    </row>
    <row r="1854">
      <c r="A1854" s="13"/>
      <c r="B1854" s="13"/>
      <c r="C1854" s="10"/>
      <c r="D1854" s="10"/>
      <c r="E1854" s="12"/>
      <c r="H1854" s="9"/>
      <c r="I1854" s="75"/>
      <c r="J1854" s="75"/>
      <c r="K1854" s="19"/>
      <c r="L1854" s="17"/>
      <c r="M1854" s="19"/>
      <c r="N1854" s="19"/>
      <c r="O1854" s="9"/>
      <c r="P1854" s="9"/>
      <c r="Q1854" s="9"/>
      <c r="R1854" s="9"/>
      <c r="S1854" s="9"/>
      <c r="T1854" s="9"/>
      <c r="U1854" s="9"/>
      <c r="V1854" s="9"/>
      <c r="W1854" s="9"/>
      <c r="X1854" s="9"/>
      <c r="Y1854" s="9"/>
      <c r="Z1854" s="9"/>
    </row>
    <row r="1855">
      <c r="A1855" s="10"/>
      <c r="B1855" s="11"/>
      <c r="C1855" s="9"/>
      <c r="D1855" s="9"/>
      <c r="E1855" s="9"/>
      <c r="F1855" s="9"/>
      <c r="G1855" s="9"/>
      <c r="H1855" s="9"/>
      <c r="I1855" s="9"/>
      <c r="J1855" s="9"/>
      <c r="K1855" s="9"/>
      <c r="L1855" s="9"/>
      <c r="M1855" s="9"/>
      <c r="N1855" s="9"/>
      <c r="O1855" s="9"/>
      <c r="P1855" s="9"/>
      <c r="Q1855" s="9"/>
      <c r="R1855" s="9"/>
      <c r="S1855" s="9"/>
      <c r="T1855" s="9"/>
      <c r="U1855" s="9"/>
      <c r="V1855" s="9"/>
      <c r="W1855" s="9"/>
      <c r="X1855" s="9"/>
      <c r="Y1855" s="9"/>
      <c r="Z1855" s="9"/>
    </row>
    <row r="1856">
      <c r="A1856" s="10"/>
      <c r="B1856" s="11"/>
      <c r="C1856" s="9"/>
      <c r="D1856" s="9"/>
      <c r="E1856" s="9"/>
      <c r="F1856" s="9"/>
      <c r="G1856" s="9"/>
      <c r="H1856" s="9"/>
      <c r="I1856" s="9"/>
      <c r="J1856" s="9"/>
      <c r="K1856" s="9"/>
      <c r="L1856" s="9"/>
      <c r="M1856" s="9"/>
      <c r="N1856" s="9"/>
      <c r="O1856" s="9"/>
      <c r="P1856" s="9"/>
      <c r="Q1856" s="9"/>
      <c r="R1856" s="9"/>
      <c r="S1856" s="9"/>
      <c r="T1856" s="9"/>
      <c r="U1856" s="9"/>
      <c r="V1856" s="9"/>
      <c r="W1856" s="9"/>
      <c r="X1856" s="9"/>
      <c r="Y1856" s="9"/>
      <c r="Z1856" s="9"/>
    </row>
    <row r="1857">
      <c r="A1857" s="10"/>
      <c r="B1857" s="11"/>
      <c r="C1857" s="9"/>
      <c r="D1857" s="9"/>
      <c r="E1857" s="9"/>
      <c r="F1857" s="9"/>
      <c r="G1857" s="9"/>
      <c r="H1857" s="9"/>
      <c r="I1857" s="9"/>
      <c r="J1857" s="9"/>
      <c r="K1857" s="9"/>
      <c r="L1857" s="9"/>
      <c r="M1857" s="9"/>
      <c r="N1857" s="9"/>
      <c r="O1857" s="9"/>
      <c r="P1857" s="9"/>
      <c r="Q1857" s="9"/>
      <c r="R1857" s="9"/>
      <c r="S1857" s="9"/>
      <c r="T1857" s="9"/>
      <c r="U1857" s="9"/>
      <c r="V1857" s="9"/>
      <c r="W1857" s="9"/>
      <c r="X1857" s="9"/>
      <c r="Y1857" s="9"/>
      <c r="Z1857" s="9"/>
    </row>
    <row r="1858">
      <c r="A1858" s="10"/>
      <c r="B1858" s="11"/>
      <c r="C1858" s="9"/>
      <c r="D1858" s="9"/>
      <c r="E1858" s="9"/>
      <c r="F1858" s="9"/>
      <c r="G1858" s="9"/>
      <c r="H1858" s="9"/>
      <c r="I1858" s="9"/>
      <c r="J1858" s="9"/>
      <c r="K1858" s="9"/>
      <c r="L1858" s="9"/>
      <c r="M1858" s="9"/>
      <c r="N1858" s="9"/>
      <c r="O1858" s="9"/>
      <c r="P1858" s="9"/>
      <c r="Q1858" s="9"/>
      <c r="R1858" s="9"/>
      <c r="S1858" s="9"/>
      <c r="T1858" s="9"/>
      <c r="U1858" s="9"/>
      <c r="V1858" s="9"/>
      <c r="W1858" s="9"/>
      <c r="X1858" s="9"/>
      <c r="Y1858" s="9"/>
      <c r="Z1858" s="9"/>
    </row>
    <row r="1859">
      <c r="A1859" s="10"/>
      <c r="B1859" s="11"/>
      <c r="C1859" s="9"/>
      <c r="D1859" s="9"/>
      <c r="E1859" s="9"/>
      <c r="F1859" s="9"/>
      <c r="G1859" s="9"/>
      <c r="H1859" s="9"/>
      <c r="I1859" s="9"/>
      <c r="J1859" s="9"/>
      <c r="K1859" s="9"/>
      <c r="L1859" s="9"/>
      <c r="M1859" s="9"/>
      <c r="N1859" s="9"/>
      <c r="O1859" s="9"/>
      <c r="P1859" s="9"/>
      <c r="Q1859" s="9"/>
      <c r="R1859" s="9"/>
      <c r="S1859" s="9"/>
      <c r="T1859" s="9"/>
      <c r="U1859" s="9"/>
      <c r="V1859" s="9"/>
      <c r="W1859" s="9"/>
      <c r="X1859" s="9"/>
      <c r="Y1859" s="9"/>
      <c r="Z1859" s="9"/>
    </row>
    <row r="1860">
      <c r="A1860" s="10"/>
      <c r="B1860" s="11"/>
      <c r="C1860" s="9"/>
      <c r="D1860" s="9"/>
      <c r="E1860" s="9"/>
      <c r="F1860" s="9"/>
      <c r="G1860" s="9"/>
      <c r="H1860" s="9"/>
      <c r="I1860" s="9"/>
      <c r="J1860" s="9"/>
      <c r="K1860" s="9"/>
      <c r="L1860" s="9"/>
      <c r="M1860" s="9"/>
      <c r="N1860" s="9"/>
      <c r="O1860" s="9"/>
      <c r="P1860" s="9"/>
      <c r="Q1860" s="9"/>
      <c r="R1860" s="9"/>
      <c r="S1860" s="9"/>
      <c r="T1860" s="9"/>
      <c r="U1860" s="9"/>
      <c r="V1860" s="9"/>
      <c r="W1860" s="9"/>
      <c r="X1860" s="9"/>
      <c r="Y1860" s="9"/>
      <c r="Z1860" s="9"/>
    </row>
    <row r="1861">
      <c r="A1861" s="10"/>
      <c r="B1861" s="11"/>
      <c r="C1861" s="9"/>
      <c r="D1861" s="9"/>
      <c r="E1861" s="9"/>
      <c r="F1861" s="9"/>
      <c r="G1861" s="9"/>
      <c r="H1861" s="9"/>
      <c r="I1861" s="9"/>
      <c r="J1861" s="9"/>
      <c r="K1861" s="9"/>
      <c r="L1861" s="9"/>
      <c r="M1861" s="9"/>
      <c r="N1861" s="9"/>
      <c r="O1861" s="9"/>
      <c r="P1861" s="9"/>
      <c r="Q1861" s="9"/>
      <c r="R1861" s="9"/>
      <c r="S1861" s="9"/>
      <c r="T1861" s="9"/>
      <c r="U1861" s="9"/>
      <c r="V1861" s="9"/>
      <c r="W1861" s="9"/>
      <c r="X1861" s="9"/>
      <c r="Y1861" s="9"/>
      <c r="Z1861" s="9"/>
    </row>
    <row r="1862">
      <c r="A1862" s="10"/>
      <c r="B1862" s="11"/>
      <c r="C1862" s="9"/>
      <c r="D1862" s="9"/>
      <c r="E1862" s="9"/>
      <c r="F1862" s="9"/>
      <c r="G1862" s="9"/>
      <c r="H1862" s="9"/>
      <c r="I1862" s="9"/>
      <c r="J1862" s="9"/>
      <c r="K1862" s="9"/>
      <c r="L1862" s="9"/>
      <c r="M1862" s="9"/>
      <c r="N1862" s="9"/>
      <c r="O1862" s="9"/>
      <c r="P1862" s="9"/>
      <c r="Q1862" s="9"/>
      <c r="R1862" s="9"/>
      <c r="S1862" s="9"/>
      <c r="T1862" s="9"/>
      <c r="U1862" s="9"/>
      <c r="V1862" s="9"/>
      <c r="W1862" s="9"/>
      <c r="X1862" s="9"/>
      <c r="Y1862" s="9"/>
      <c r="Z1862" s="9"/>
    </row>
    <row r="1863">
      <c r="A1863" s="10"/>
      <c r="B1863" s="11"/>
      <c r="C1863" s="9"/>
      <c r="D1863" s="9"/>
      <c r="E1863" s="9"/>
      <c r="F1863" s="9"/>
      <c r="G1863" s="9"/>
      <c r="H1863" s="9"/>
      <c r="I1863" s="9"/>
      <c r="J1863" s="9"/>
      <c r="K1863" s="9"/>
      <c r="L1863" s="9"/>
      <c r="M1863" s="9"/>
      <c r="N1863" s="9"/>
      <c r="O1863" s="9"/>
      <c r="P1863" s="9"/>
      <c r="Q1863" s="9"/>
      <c r="R1863" s="9"/>
      <c r="S1863" s="9"/>
      <c r="T1863" s="9"/>
      <c r="U1863" s="9"/>
      <c r="V1863" s="9"/>
      <c r="W1863" s="9"/>
      <c r="X1863" s="9"/>
      <c r="Y1863" s="9"/>
      <c r="Z1863" s="9"/>
    </row>
    <row r="1864">
      <c r="A1864" s="10"/>
      <c r="B1864" s="11"/>
      <c r="C1864" s="9"/>
      <c r="D1864" s="9"/>
      <c r="E1864" s="9"/>
      <c r="F1864" s="9"/>
      <c r="G1864" s="9"/>
      <c r="H1864" s="9"/>
      <c r="I1864" s="9"/>
      <c r="J1864" s="9"/>
      <c r="K1864" s="9"/>
      <c r="L1864" s="9"/>
      <c r="M1864" s="9"/>
      <c r="N1864" s="9"/>
      <c r="O1864" s="9"/>
      <c r="P1864" s="9"/>
      <c r="Q1864" s="9"/>
      <c r="R1864" s="9"/>
      <c r="S1864" s="9"/>
      <c r="T1864" s="9"/>
      <c r="U1864" s="9"/>
      <c r="V1864" s="9"/>
      <c r="W1864" s="9"/>
      <c r="X1864" s="9"/>
      <c r="Y1864" s="9"/>
      <c r="Z1864" s="9"/>
    </row>
    <row r="1865">
      <c r="A1865" s="10"/>
      <c r="B1865" s="11"/>
      <c r="C1865" s="9"/>
      <c r="D1865" s="9"/>
      <c r="E1865" s="9"/>
      <c r="F1865" s="9"/>
      <c r="G1865" s="9"/>
      <c r="H1865" s="9"/>
      <c r="I1865" s="9"/>
      <c r="J1865" s="9"/>
      <c r="K1865" s="9"/>
      <c r="L1865" s="9"/>
      <c r="M1865" s="9"/>
      <c r="N1865" s="9"/>
      <c r="O1865" s="9"/>
      <c r="P1865" s="9"/>
      <c r="Q1865" s="9"/>
      <c r="R1865" s="9"/>
      <c r="S1865" s="9"/>
      <c r="T1865" s="9"/>
      <c r="U1865" s="9"/>
      <c r="V1865" s="9"/>
      <c r="W1865" s="9"/>
      <c r="X1865" s="9"/>
      <c r="Y1865" s="9"/>
      <c r="Z1865" s="9"/>
    </row>
    <row r="1866">
      <c r="A1866" s="10"/>
      <c r="B1866" s="11"/>
      <c r="C1866" s="9"/>
      <c r="D1866" s="9"/>
      <c r="E1866" s="9"/>
      <c r="F1866" s="9"/>
      <c r="G1866" s="9"/>
      <c r="H1866" s="9"/>
      <c r="I1866" s="9"/>
      <c r="J1866" s="9"/>
      <c r="K1866" s="9"/>
      <c r="L1866" s="9"/>
      <c r="M1866" s="9"/>
      <c r="N1866" s="9"/>
      <c r="O1866" s="9"/>
      <c r="P1866" s="9"/>
      <c r="Q1866" s="9"/>
      <c r="R1866" s="9"/>
      <c r="S1866" s="9"/>
      <c r="T1866" s="9"/>
      <c r="U1866" s="9"/>
      <c r="V1866" s="9"/>
      <c r="W1866" s="9"/>
      <c r="X1866" s="9"/>
      <c r="Y1866" s="9"/>
      <c r="Z1866" s="9"/>
    </row>
    <row r="1867">
      <c r="A1867" s="10"/>
      <c r="B1867" s="11"/>
      <c r="C1867" s="9"/>
      <c r="D1867" s="9"/>
      <c r="E1867" s="9"/>
      <c r="F1867" s="9"/>
      <c r="G1867" s="9"/>
      <c r="H1867" s="9"/>
      <c r="I1867" s="9"/>
      <c r="J1867" s="9"/>
      <c r="K1867" s="9"/>
      <c r="L1867" s="9"/>
      <c r="M1867" s="9"/>
      <c r="N1867" s="9"/>
      <c r="O1867" s="9"/>
      <c r="P1867" s="9"/>
      <c r="Q1867" s="9"/>
      <c r="R1867" s="9"/>
      <c r="S1867" s="9"/>
      <c r="T1867" s="9"/>
      <c r="U1867" s="9"/>
      <c r="V1867" s="9"/>
      <c r="W1867" s="9"/>
      <c r="X1867" s="9"/>
      <c r="Y1867" s="9"/>
      <c r="Z1867" s="9"/>
    </row>
    <row r="1868">
      <c r="A1868" s="10"/>
      <c r="B1868" s="11"/>
      <c r="C1868" s="9"/>
      <c r="D1868" s="9"/>
      <c r="E1868" s="9"/>
      <c r="F1868" s="9"/>
      <c r="G1868" s="9"/>
      <c r="H1868" s="9"/>
      <c r="I1868" s="9"/>
      <c r="J1868" s="9"/>
      <c r="K1868" s="9"/>
      <c r="L1868" s="9"/>
      <c r="M1868" s="9"/>
      <c r="N1868" s="9"/>
      <c r="O1868" s="9"/>
      <c r="P1868" s="9"/>
      <c r="Q1868" s="9"/>
      <c r="R1868" s="9"/>
      <c r="S1868" s="9"/>
      <c r="T1868" s="9"/>
      <c r="U1868" s="9"/>
      <c r="V1868" s="9"/>
      <c r="W1868" s="9"/>
      <c r="X1868" s="9"/>
      <c r="Y1868" s="9"/>
      <c r="Z1868" s="9"/>
    </row>
    <row r="1869">
      <c r="A1869" s="10"/>
      <c r="B1869" s="11"/>
      <c r="C1869" s="9"/>
      <c r="D1869" s="9"/>
      <c r="E1869" s="9"/>
      <c r="F1869" s="9"/>
      <c r="G1869" s="9"/>
      <c r="H1869" s="9"/>
      <c r="I1869" s="9"/>
      <c r="J1869" s="9"/>
      <c r="K1869" s="9"/>
      <c r="L1869" s="9"/>
      <c r="M1869" s="9"/>
      <c r="N1869" s="9"/>
      <c r="O1869" s="9"/>
      <c r="P1869" s="9"/>
      <c r="Q1869" s="9"/>
      <c r="R1869" s="9"/>
      <c r="S1869" s="9"/>
      <c r="T1869" s="9"/>
      <c r="U1869" s="9"/>
      <c r="V1869" s="9"/>
      <c r="W1869" s="9"/>
      <c r="X1869" s="9"/>
      <c r="Y1869" s="9"/>
      <c r="Z1869" s="9"/>
    </row>
    <row r="1870">
      <c r="A1870" s="10"/>
      <c r="B1870" s="11"/>
      <c r="C1870" s="9"/>
      <c r="D1870" s="9"/>
      <c r="E1870" s="9"/>
      <c r="F1870" s="9"/>
      <c r="G1870" s="9"/>
      <c r="H1870" s="9"/>
      <c r="I1870" s="9"/>
      <c r="J1870" s="9"/>
      <c r="K1870" s="9"/>
      <c r="L1870" s="9"/>
      <c r="M1870" s="9"/>
      <c r="N1870" s="9"/>
      <c r="O1870" s="9"/>
      <c r="P1870" s="9"/>
      <c r="Q1870" s="9"/>
      <c r="R1870" s="9"/>
      <c r="S1870" s="9"/>
      <c r="T1870" s="9"/>
      <c r="U1870" s="9"/>
      <c r="V1870" s="9"/>
      <c r="W1870" s="9"/>
      <c r="X1870" s="9"/>
      <c r="Y1870" s="9"/>
      <c r="Z1870" s="9"/>
    </row>
    <row r="1871">
      <c r="A1871" s="10"/>
      <c r="B1871" s="11"/>
      <c r="C1871" s="9"/>
      <c r="D1871" s="9"/>
      <c r="E1871" s="9"/>
      <c r="F1871" s="9"/>
      <c r="G1871" s="9"/>
      <c r="H1871" s="9"/>
      <c r="I1871" s="9"/>
      <c r="J1871" s="9"/>
      <c r="K1871" s="9"/>
      <c r="L1871" s="9"/>
      <c r="M1871" s="9"/>
      <c r="N1871" s="9"/>
      <c r="O1871" s="9"/>
      <c r="P1871" s="9"/>
      <c r="Q1871" s="9"/>
      <c r="R1871" s="9"/>
      <c r="S1871" s="9"/>
      <c r="T1871" s="9"/>
      <c r="U1871" s="9"/>
      <c r="V1871" s="9"/>
      <c r="W1871" s="9"/>
      <c r="X1871" s="9"/>
      <c r="Y1871" s="9"/>
      <c r="Z1871" s="9"/>
    </row>
    <row r="1872">
      <c r="A1872" s="10"/>
      <c r="B1872" s="11"/>
      <c r="C1872" s="9"/>
      <c r="D1872" s="9"/>
      <c r="E1872" s="9"/>
      <c r="F1872" s="9"/>
      <c r="G1872" s="9"/>
      <c r="H1872" s="9"/>
      <c r="I1872" s="9"/>
      <c r="J1872" s="9"/>
      <c r="K1872" s="9"/>
      <c r="L1872" s="9"/>
      <c r="M1872" s="9"/>
      <c r="N1872" s="9"/>
      <c r="O1872" s="9"/>
      <c r="P1872" s="9"/>
      <c r="Q1872" s="9"/>
      <c r="R1872" s="9"/>
      <c r="S1872" s="9"/>
      <c r="T1872" s="9"/>
      <c r="U1872" s="9"/>
      <c r="V1872" s="9"/>
      <c r="W1872" s="9"/>
      <c r="X1872" s="9"/>
      <c r="Y1872" s="9"/>
      <c r="Z1872" s="9"/>
    </row>
    <row r="1873">
      <c r="A1873" s="10"/>
      <c r="B1873" s="11"/>
      <c r="C1873" s="9"/>
      <c r="D1873" s="9"/>
      <c r="E1873" s="9"/>
      <c r="F1873" s="9"/>
      <c r="G1873" s="9"/>
      <c r="H1873" s="9"/>
      <c r="I1873" s="9"/>
      <c r="J1873" s="9"/>
      <c r="K1873" s="9"/>
      <c r="L1873" s="9"/>
      <c r="M1873" s="9"/>
      <c r="N1873" s="9"/>
      <c r="O1873" s="9"/>
      <c r="P1873" s="9"/>
      <c r="Q1873" s="9"/>
      <c r="R1873" s="9"/>
      <c r="S1873" s="9"/>
      <c r="T1873" s="9"/>
      <c r="U1873" s="9"/>
      <c r="V1873" s="9"/>
      <c r="W1873" s="9"/>
      <c r="X1873" s="9"/>
      <c r="Y1873" s="9"/>
      <c r="Z1873" s="9"/>
    </row>
    <row r="1874">
      <c r="A1874" s="10"/>
      <c r="B1874" s="11"/>
      <c r="C1874" s="9"/>
      <c r="D1874" s="9"/>
      <c r="E1874" s="9"/>
      <c r="F1874" s="9"/>
      <c r="G1874" s="9"/>
      <c r="H1874" s="9"/>
      <c r="I1874" s="9"/>
      <c r="J1874" s="9"/>
      <c r="K1874" s="9"/>
      <c r="L1874" s="9"/>
      <c r="M1874" s="9"/>
      <c r="N1874" s="9"/>
      <c r="O1874" s="9"/>
      <c r="P1874" s="9"/>
      <c r="Q1874" s="9"/>
      <c r="R1874" s="9"/>
      <c r="S1874" s="9"/>
      <c r="T1874" s="9"/>
      <c r="U1874" s="9"/>
      <c r="V1874" s="9"/>
      <c r="W1874" s="9"/>
      <c r="X1874" s="9"/>
      <c r="Y1874" s="9"/>
      <c r="Z1874" s="9"/>
    </row>
    <row r="1875">
      <c r="A1875" s="10"/>
      <c r="B1875" s="11"/>
      <c r="C1875" s="9"/>
      <c r="D1875" s="9"/>
      <c r="E1875" s="9"/>
      <c r="F1875" s="9"/>
      <c r="G1875" s="9"/>
      <c r="H1875" s="9"/>
      <c r="I1875" s="9"/>
      <c r="J1875" s="9"/>
      <c r="K1875" s="9"/>
      <c r="L1875" s="9"/>
      <c r="M1875" s="9"/>
      <c r="N1875" s="9"/>
      <c r="O1875" s="9"/>
      <c r="P1875" s="9"/>
      <c r="Q1875" s="9"/>
      <c r="R1875" s="9"/>
      <c r="S1875" s="9"/>
      <c r="T1875" s="9"/>
      <c r="U1875" s="9"/>
      <c r="V1875" s="9"/>
      <c r="W1875" s="9"/>
      <c r="X1875" s="9"/>
      <c r="Y1875" s="9"/>
      <c r="Z1875" s="9"/>
    </row>
    <row r="1876">
      <c r="A1876" s="10"/>
      <c r="B1876" s="11"/>
      <c r="C1876" s="9"/>
      <c r="D1876" s="9"/>
      <c r="E1876" s="9"/>
      <c r="F1876" s="9"/>
      <c r="G1876" s="9"/>
      <c r="H1876" s="9"/>
      <c r="I1876" s="9"/>
      <c r="J1876" s="9"/>
      <c r="K1876" s="9"/>
      <c r="L1876" s="9"/>
      <c r="M1876" s="9"/>
      <c r="N1876" s="9"/>
      <c r="O1876" s="9"/>
      <c r="P1876" s="9"/>
      <c r="Q1876" s="9"/>
      <c r="R1876" s="9"/>
      <c r="S1876" s="9"/>
      <c r="T1876" s="9"/>
      <c r="U1876" s="9"/>
      <c r="V1876" s="9"/>
      <c r="W1876" s="9"/>
      <c r="X1876" s="9"/>
      <c r="Y1876" s="9"/>
      <c r="Z1876" s="9"/>
    </row>
    <row r="1877">
      <c r="A1877" s="10"/>
      <c r="B1877" s="11"/>
      <c r="C1877" s="9"/>
      <c r="D1877" s="9"/>
      <c r="E1877" s="9"/>
      <c r="F1877" s="9"/>
      <c r="G1877" s="9"/>
      <c r="H1877" s="9"/>
      <c r="I1877" s="9"/>
      <c r="J1877" s="9"/>
      <c r="K1877" s="9"/>
      <c r="L1877" s="9"/>
      <c r="M1877" s="9"/>
      <c r="N1877" s="9"/>
      <c r="O1877" s="9"/>
      <c r="P1877" s="9"/>
      <c r="Q1877" s="9"/>
      <c r="R1877" s="9"/>
      <c r="S1877" s="9"/>
      <c r="T1877" s="9"/>
      <c r="U1877" s="9"/>
      <c r="V1877" s="9"/>
      <c r="W1877" s="9"/>
      <c r="X1877" s="9"/>
      <c r="Y1877" s="9"/>
      <c r="Z1877" s="9"/>
    </row>
    <row r="1878">
      <c r="A1878" s="10"/>
      <c r="B1878" s="11"/>
      <c r="C1878" s="9"/>
      <c r="D1878" s="9"/>
      <c r="E1878" s="9"/>
      <c r="F1878" s="9"/>
      <c r="G1878" s="9"/>
      <c r="H1878" s="9"/>
      <c r="I1878" s="9"/>
      <c r="J1878" s="9"/>
      <c r="K1878" s="9"/>
      <c r="L1878" s="9"/>
      <c r="M1878" s="9"/>
      <c r="N1878" s="9"/>
      <c r="O1878" s="9"/>
      <c r="P1878" s="9"/>
      <c r="Q1878" s="9"/>
      <c r="R1878" s="9"/>
      <c r="S1878" s="9"/>
      <c r="T1878" s="9"/>
      <c r="U1878" s="9"/>
      <c r="V1878" s="9"/>
      <c r="W1878" s="9"/>
      <c r="X1878" s="9"/>
      <c r="Y1878" s="9"/>
      <c r="Z1878" s="9"/>
    </row>
    <row r="1879">
      <c r="A1879" s="10"/>
      <c r="B1879" s="11"/>
      <c r="C1879" s="9"/>
      <c r="D1879" s="9"/>
      <c r="E1879" s="9"/>
      <c r="F1879" s="9"/>
      <c r="G1879" s="9"/>
      <c r="H1879" s="9"/>
      <c r="I1879" s="9"/>
      <c r="J1879" s="9"/>
      <c r="K1879" s="9"/>
      <c r="L1879" s="9"/>
      <c r="M1879" s="9"/>
      <c r="N1879" s="9"/>
      <c r="O1879" s="9"/>
      <c r="P1879" s="9"/>
      <c r="Q1879" s="9"/>
      <c r="R1879" s="9"/>
      <c r="S1879" s="9"/>
      <c r="T1879" s="9"/>
      <c r="U1879" s="9"/>
      <c r="V1879" s="9"/>
      <c r="W1879" s="9"/>
      <c r="X1879" s="9"/>
      <c r="Y1879" s="9"/>
      <c r="Z1879" s="9"/>
    </row>
    <row r="1880">
      <c r="A1880" s="10"/>
      <c r="B1880" s="11"/>
      <c r="C1880" s="9"/>
      <c r="D1880" s="9"/>
      <c r="E1880" s="9"/>
      <c r="F1880" s="9"/>
      <c r="G1880" s="9"/>
      <c r="H1880" s="9"/>
      <c r="I1880" s="9"/>
      <c r="J1880" s="9"/>
      <c r="K1880" s="9"/>
      <c r="L1880" s="9"/>
      <c r="M1880" s="9"/>
      <c r="N1880" s="9"/>
      <c r="O1880" s="9"/>
      <c r="P1880" s="9"/>
      <c r="Q1880" s="9"/>
      <c r="R1880" s="9"/>
      <c r="S1880" s="9"/>
      <c r="T1880" s="9"/>
      <c r="U1880" s="9"/>
      <c r="V1880" s="9"/>
      <c r="W1880" s="9"/>
      <c r="X1880" s="9"/>
      <c r="Y1880" s="9"/>
      <c r="Z1880" s="9"/>
    </row>
    <row r="1881">
      <c r="A1881" s="10"/>
      <c r="B1881" s="11"/>
      <c r="C1881" s="9"/>
      <c r="D1881" s="9"/>
      <c r="E1881" s="9"/>
      <c r="F1881" s="9"/>
      <c r="G1881" s="9"/>
      <c r="H1881" s="9"/>
      <c r="I1881" s="9"/>
      <c r="J1881" s="9"/>
      <c r="K1881" s="9"/>
      <c r="L1881" s="9"/>
      <c r="M1881" s="9"/>
      <c r="N1881" s="9"/>
      <c r="O1881" s="9"/>
      <c r="P1881" s="9"/>
      <c r="Q1881" s="9"/>
      <c r="R1881" s="9"/>
      <c r="S1881" s="9"/>
      <c r="T1881" s="9"/>
      <c r="U1881" s="9"/>
      <c r="V1881" s="9"/>
      <c r="W1881" s="9"/>
      <c r="X1881" s="9"/>
      <c r="Y1881" s="9"/>
      <c r="Z1881" s="9"/>
    </row>
    <row r="1882">
      <c r="A1882" s="10"/>
      <c r="B1882" s="11"/>
      <c r="C1882" s="9"/>
      <c r="D1882" s="9"/>
      <c r="E1882" s="9"/>
      <c r="F1882" s="9"/>
      <c r="G1882" s="9"/>
      <c r="H1882" s="9"/>
      <c r="I1882" s="9"/>
      <c r="J1882" s="9"/>
      <c r="K1882" s="9"/>
      <c r="L1882" s="9"/>
      <c r="M1882" s="9"/>
      <c r="N1882" s="9"/>
      <c r="O1882" s="9"/>
      <c r="P1882" s="9"/>
      <c r="Q1882" s="9"/>
      <c r="R1882" s="9"/>
      <c r="S1882" s="9"/>
      <c r="T1882" s="9"/>
      <c r="U1882" s="9"/>
      <c r="V1882" s="9"/>
      <c r="W1882" s="9"/>
      <c r="X1882" s="9"/>
      <c r="Y1882" s="9"/>
      <c r="Z1882" s="9"/>
    </row>
    <row r="1883">
      <c r="A1883" s="10"/>
      <c r="B1883" s="11"/>
      <c r="C1883" s="9"/>
      <c r="D1883" s="9"/>
      <c r="E1883" s="9"/>
      <c r="F1883" s="9"/>
      <c r="G1883" s="9"/>
      <c r="H1883" s="9"/>
      <c r="I1883" s="9"/>
      <c r="J1883" s="9"/>
      <c r="K1883" s="9"/>
      <c r="L1883" s="9"/>
      <c r="M1883" s="9"/>
      <c r="N1883" s="9"/>
      <c r="O1883" s="9"/>
      <c r="P1883" s="9"/>
      <c r="Q1883" s="9"/>
      <c r="R1883" s="9"/>
      <c r="S1883" s="9"/>
      <c r="T1883" s="9"/>
      <c r="U1883" s="9"/>
      <c r="V1883" s="9"/>
      <c r="W1883" s="9"/>
      <c r="X1883" s="9"/>
      <c r="Y1883" s="9"/>
      <c r="Z1883" s="9"/>
    </row>
    <row r="1884">
      <c r="A1884" s="10"/>
      <c r="B1884" s="11"/>
      <c r="C1884" s="9"/>
      <c r="D1884" s="9"/>
      <c r="E1884" s="9"/>
      <c r="F1884" s="9"/>
      <c r="G1884" s="9"/>
      <c r="H1884" s="9"/>
      <c r="I1884" s="9"/>
      <c r="J1884" s="9"/>
      <c r="K1884" s="9"/>
      <c r="L1884" s="9"/>
      <c r="M1884" s="9"/>
      <c r="N1884" s="9"/>
      <c r="O1884" s="9"/>
      <c r="P1884" s="9"/>
      <c r="Q1884" s="9"/>
      <c r="R1884" s="9"/>
      <c r="S1884" s="9"/>
      <c r="T1884" s="9"/>
      <c r="U1884" s="9"/>
      <c r="V1884" s="9"/>
      <c r="W1884" s="9"/>
      <c r="X1884" s="9"/>
      <c r="Y1884" s="9"/>
      <c r="Z1884" s="9"/>
    </row>
    <row r="1885">
      <c r="A1885" s="10"/>
      <c r="B1885" s="11"/>
      <c r="C1885" s="9"/>
      <c r="D1885" s="9"/>
      <c r="E1885" s="9"/>
      <c r="F1885" s="9"/>
      <c r="G1885" s="9"/>
      <c r="H1885" s="9"/>
      <c r="I1885" s="9"/>
      <c r="J1885" s="9"/>
      <c r="K1885" s="9"/>
      <c r="L1885" s="9"/>
      <c r="M1885" s="9"/>
      <c r="N1885" s="9"/>
      <c r="O1885" s="9"/>
      <c r="P1885" s="9"/>
      <c r="Q1885" s="9"/>
      <c r="R1885" s="9"/>
      <c r="S1885" s="9"/>
      <c r="T1885" s="9"/>
      <c r="U1885" s="9"/>
      <c r="V1885" s="9"/>
      <c r="W1885" s="9"/>
      <c r="X1885" s="9"/>
      <c r="Y1885" s="9"/>
      <c r="Z1885" s="9"/>
    </row>
    <row r="1886">
      <c r="A1886" s="10"/>
      <c r="B1886" s="11"/>
      <c r="C1886" s="9"/>
      <c r="D1886" s="9"/>
      <c r="E1886" s="9"/>
      <c r="F1886" s="9"/>
      <c r="G1886" s="9"/>
      <c r="H1886" s="9"/>
      <c r="I1886" s="9"/>
      <c r="J1886" s="9"/>
      <c r="K1886" s="9"/>
      <c r="L1886" s="9"/>
      <c r="M1886" s="9"/>
      <c r="N1886" s="9"/>
      <c r="O1886" s="9"/>
      <c r="P1886" s="9"/>
      <c r="Q1886" s="9"/>
      <c r="R1886" s="9"/>
      <c r="S1886" s="9"/>
      <c r="T1886" s="9"/>
      <c r="U1886" s="9"/>
      <c r="V1886" s="9"/>
      <c r="W1886" s="9"/>
      <c r="X1886" s="9"/>
      <c r="Y1886" s="9"/>
      <c r="Z1886" s="9"/>
    </row>
    <row r="1887">
      <c r="A1887" s="10"/>
      <c r="B1887" s="11"/>
      <c r="C1887" s="9"/>
      <c r="D1887" s="9"/>
      <c r="E1887" s="9"/>
      <c r="F1887" s="9"/>
      <c r="G1887" s="9"/>
      <c r="H1887" s="9"/>
      <c r="I1887" s="9"/>
      <c r="J1887" s="9"/>
      <c r="K1887" s="9"/>
      <c r="L1887" s="9"/>
      <c r="M1887" s="9"/>
      <c r="N1887" s="9"/>
      <c r="O1887" s="9"/>
      <c r="P1887" s="9"/>
      <c r="Q1887" s="9"/>
      <c r="R1887" s="9"/>
      <c r="S1887" s="9"/>
      <c r="T1887" s="9"/>
      <c r="U1887" s="9"/>
      <c r="V1887" s="9"/>
      <c r="W1887" s="9"/>
      <c r="X1887" s="9"/>
      <c r="Y1887" s="9"/>
      <c r="Z1887" s="9"/>
    </row>
    <row r="1888">
      <c r="A1888" s="10"/>
      <c r="B1888" s="11"/>
      <c r="C1888" s="9"/>
      <c r="D1888" s="9"/>
      <c r="E1888" s="9"/>
      <c r="F1888" s="9"/>
      <c r="G1888" s="9"/>
      <c r="H1888" s="9"/>
      <c r="I1888" s="9"/>
      <c r="J1888" s="9"/>
      <c r="K1888" s="9"/>
      <c r="L1888" s="9"/>
      <c r="M1888" s="9"/>
      <c r="N1888" s="9"/>
      <c r="O1888" s="9"/>
      <c r="P1888" s="9"/>
      <c r="Q1888" s="9"/>
      <c r="R1888" s="9"/>
      <c r="S1888" s="9"/>
      <c r="T1888" s="9"/>
      <c r="U1888" s="9"/>
      <c r="V1888" s="9"/>
      <c r="W1888" s="9"/>
      <c r="X1888" s="9"/>
      <c r="Y1888" s="9"/>
      <c r="Z1888" s="9"/>
    </row>
    <row r="1889">
      <c r="A1889" s="10"/>
      <c r="B1889" s="11"/>
      <c r="C1889" s="9"/>
      <c r="D1889" s="9"/>
      <c r="E1889" s="9"/>
      <c r="F1889" s="9"/>
      <c r="G1889" s="9"/>
      <c r="H1889" s="9"/>
      <c r="I1889" s="9"/>
      <c r="J1889" s="9"/>
      <c r="K1889" s="9"/>
      <c r="L1889" s="9"/>
      <c r="M1889" s="9"/>
      <c r="N1889" s="9"/>
      <c r="O1889" s="9"/>
      <c r="P1889" s="9"/>
      <c r="Q1889" s="9"/>
      <c r="R1889" s="9"/>
      <c r="S1889" s="9"/>
      <c r="T1889" s="9"/>
      <c r="U1889" s="9"/>
      <c r="V1889" s="9"/>
      <c r="W1889" s="9"/>
      <c r="X1889" s="9"/>
      <c r="Y1889" s="9"/>
      <c r="Z1889" s="9"/>
    </row>
    <row r="1890">
      <c r="A1890" s="10"/>
      <c r="B1890" s="11"/>
      <c r="C1890" s="9"/>
      <c r="D1890" s="9"/>
      <c r="E1890" s="9"/>
      <c r="F1890" s="9"/>
      <c r="G1890" s="9"/>
      <c r="H1890" s="9"/>
      <c r="I1890" s="9"/>
      <c r="J1890" s="9"/>
      <c r="K1890" s="9"/>
      <c r="L1890" s="9"/>
      <c r="M1890" s="9"/>
      <c r="N1890" s="9"/>
      <c r="O1890" s="9"/>
      <c r="P1890" s="9"/>
      <c r="Q1890" s="9"/>
      <c r="R1890" s="9"/>
      <c r="S1890" s="9"/>
      <c r="T1890" s="9"/>
      <c r="U1890" s="9"/>
      <c r="V1890" s="9"/>
      <c r="W1890" s="9"/>
      <c r="X1890" s="9"/>
      <c r="Y1890" s="9"/>
      <c r="Z1890" s="9"/>
    </row>
    <row r="1891">
      <c r="A1891" s="10"/>
      <c r="B1891" s="11"/>
      <c r="C1891" s="9"/>
      <c r="D1891" s="9"/>
      <c r="E1891" s="9"/>
      <c r="F1891" s="9"/>
      <c r="G1891" s="9"/>
      <c r="H1891" s="9"/>
      <c r="I1891" s="9"/>
      <c r="J1891" s="9"/>
      <c r="K1891" s="9"/>
      <c r="L1891" s="9"/>
      <c r="M1891" s="9"/>
      <c r="N1891" s="9"/>
      <c r="O1891" s="9"/>
      <c r="P1891" s="9"/>
      <c r="Q1891" s="9"/>
      <c r="R1891" s="9"/>
      <c r="S1891" s="9"/>
      <c r="T1891" s="9"/>
      <c r="U1891" s="9"/>
      <c r="V1891" s="9"/>
      <c r="W1891" s="9"/>
      <c r="X1891" s="9"/>
      <c r="Y1891" s="9"/>
      <c r="Z1891" s="9"/>
    </row>
    <row r="1892">
      <c r="A1892" s="10"/>
      <c r="B1892" s="11"/>
      <c r="C1892" s="9"/>
      <c r="D1892" s="9"/>
      <c r="E1892" s="9"/>
      <c r="F1892" s="9"/>
      <c r="G1892" s="9"/>
      <c r="H1892" s="9"/>
      <c r="I1892" s="9"/>
      <c r="J1892" s="9"/>
      <c r="K1892" s="9"/>
      <c r="L1892" s="9"/>
      <c r="M1892" s="9"/>
      <c r="N1892" s="9"/>
      <c r="O1892" s="9"/>
      <c r="P1892" s="9"/>
      <c r="Q1892" s="9"/>
      <c r="R1892" s="9"/>
      <c r="S1892" s="9"/>
      <c r="T1892" s="9"/>
      <c r="U1892" s="9"/>
      <c r="V1892" s="9"/>
      <c r="W1892" s="9"/>
      <c r="X1892" s="9"/>
      <c r="Y1892" s="9"/>
      <c r="Z1892" s="9"/>
    </row>
    <row r="1893">
      <c r="A1893" s="10"/>
      <c r="B1893" s="11"/>
      <c r="C1893" s="9"/>
      <c r="D1893" s="9"/>
      <c r="E1893" s="9"/>
      <c r="F1893" s="9"/>
      <c r="G1893" s="9"/>
      <c r="H1893" s="9"/>
      <c r="I1893" s="9"/>
      <c r="J1893" s="9"/>
      <c r="K1893" s="9"/>
      <c r="L1893" s="9"/>
      <c r="M1893" s="9"/>
      <c r="N1893" s="9"/>
      <c r="O1893" s="9"/>
      <c r="P1893" s="9"/>
      <c r="Q1893" s="9"/>
      <c r="R1893" s="9"/>
      <c r="S1893" s="9"/>
      <c r="T1893" s="9"/>
      <c r="U1893" s="9"/>
      <c r="V1893" s="9"/>
      <c r="W1893" s="9"/>
      <c r="X1893" s="9"/>
      <c r="Y1893" s="9"/>
      <c r="Z1893" s="9"/>
    </row>
    <row r="1894">
      <c r="A1894" s="10"/>
      <c r="B1894" s="11"/>
      <c r="C1894" s="9"/>
      <c r="D1894" s="9"/>
      <c r="E1894" s="9"/>
      <c r="F1894" s="9"/>
      <c r="G1894" s="9"/>
      <c r="H1894" s="9"/>
      <c r="I1894" s="9"/>
      <c r="J1894" s="9"/>
      <c r="K1894" s="9"/>
      <c r="L1894" s="9"/>
      <c r="M1894" s="9"/>
      <c r="N1894" s="9"/>
      <c r="O1894" s="9"/>
      <c r="P1894" s="9"/>
      <c r="Q1894" s="9"/>
      <c r="R1894" s="9"/>
      <c r="S1894" s="9"/>
      <c r="T1894" s="9"/>
      <c r="U1894" s="9"/>
      <c r="V1894" s="9"/>
      <c r="W1894" s="9"/>
      <c r="X1894" s="9"/>
      <c r="Y1894" s="9"/>
      <c r="Z1894" s="9"/>
    </row>
    <row r="1895">
      <c r="A1895" s="10"/>
      <c r="B1895" s="11"/>
      <c r="C1895" s="9"/>
      <c r="D1895" s="9"/>
      <c r="E1895" s="9"/>
      <c r="F1895" s="9"/>
      <c r="G1895" s="9"/>
      <c r="H1895" s="9"/>
      <c r="I1895" s="9"/>
      <c r="J1895" s="9"/>
      <c r="K1895" s="9"/>
      <c r="L1895" s="9"/>
      <c r="M1895" s="9"/>
      <c r="N1895" s="9"/>
      <c r="O1895" s="9"/>
      <c r="P1895" s="9"/>
      <c r="Q1895" s="9"/>
      <c r="R1895" s="9"/>
      <c r="S1895" s="9"/>
      <c r="T1895" s="9"/>
      <c r="U1895" s="9"/>
      <c r="V1895" s="9"/>
      <c r="W1895" s="9"/>
      <c r="X1895" s="9"/>
      <c r="Y1895" s="9"/>
      <c r="Z1895" s="9"/>
    </row>
    <row r="1896">
      <c r="A1896" s="10"/>
      <c r="B1896" s="11"/>
      <c r="C1896" s="9"/>
      <c r="D1896" s="9"/>
      <c r="E1896" s="9"/>
      <c r="F1896" s="9"/>
      <c r="G1896" s="9"/>
      <c r="H1896" s="9"/>
      <c r="I1896" s="9"/>
      <c r="J1896" s="9"/>
      <c r="K1896" s="9"/>
      <c r="L1896" s="9"/>
      <c r="M1896" s="9"/>
      <c r="N1896" s="9"/>
      <c r="O1896" s="9"/>
      <c r="P1896" s="9"/>
      <c r="Q1896" s="9"/>
      <c r="R1896" s="9"/>
      <c r="S1896" s="9"/>
      <c r="T1896" s="9"/>
      <c r="U1896" s="9"/>
      <c r="V1896" s="9"/>
      <c r="W1896" s="9"/>
      <c r="X1896" s="9"/>
      <c r="Y1896" s="9"/>
      <c r="Z1896" s="9"/>
    </row>
    <row r="1897">
      <c r="A1897" s="10"/>
      <c r="B1897" s="11"/>
      <c r="C1897" s="9"/>
      <c r="D1897" s="9"/>
      <c r="E1897" s="9"/>
      <c r="F1897" s="9"/>
      <c r="G1897" s="9"/>
      <c r="H1897" s="9"/>
      <c r="I1897" s="9"/>
      <c r="J1897" s="9"/>
      <c r="K1897" s="9"/>
      <c r="L1897" s="9"/>
      <c r="M1897" s="9"/>
      <c r="N1897" s="9"/>
      <c r="O1897" s="9"/>
      <c r="P1897" s="9"/>
      <c r="Q1897" s="9"/>
      <c r="R1897" s="9"/>
      <c r="S1897" s="9"/>
      <c r="T1897" s="9"/>
      <c r="U1897" s="9"/>
      <c r="V1897" s="9"/>
      <c r="W1897" s="9"/>
      <c r="X1897" s="9"/>
      <c r="Y1897" s="9"/>
      <c r="Z1897" s="9"/>
    </row>
    <row r="1898">
      <c r="A1898" s="10"/>
      <c r="B1898" s="11"/>
      <c r="C1898" s="9"/>
      <c r="D1898" s="9"/>
      <c r="E1898" s="9"/>
      <c r="F1898" s="9"/>
      <c r="G1898" s="9"/>
      <c r="H1898" s="9"/>
      <c r="I1898" s="9"/>
      <c r="J1898" s="9"/>
      <c r="K1898" s="9"/>
      <c r="L1898" s="9"/>
      <c r="M1898" s="9"/>
      <c r="N1898" s="9"/>
      <c r="O1898" s="9"/>
      <c r="P1898" s="9"/>
      <c r="Q1898" s="9"/>
      <c r="R1898" s="9"/>
      <c r="S1898" s="9"/>
      <c r="T1898" s="9"/>
      <c r="U1898" s="9"/>
      <c r="V1898" s="9"/>
      <c r="W1898" s="9"/>
      <c r="X1898" s="9"/>
      <c r="Y1898" s="9"/>
      <c r="Z1898" s="9"/>
    </row>
    <row r="1899">
      <c r="A1899" s="10"/>
      <c r="B1899" s="11"/>
      <c r="C1899" s="9"/>
      <c r="D1899" s="9"/>
      <c r="E1899" s="9"/>
      <c r="F1899" s="9"/>
      <c r="G1899" s="9"/>
      <c r="H1899" s="9"/>
      <c r="I1899" s="9"/>
      <c r="J1899" s="9"/>
      <c r="K1899" s="9"/>
      <c r="L1899" s="9"/>
      <c r="M1899" s="9"/>
      <c r="N1899" s="9"/>
      <c r="O1899" s="9"/>
      <c r="P1899" s="9"/>
      <c r="Q1899" s="9"/>
      <c r="R1899" s="9"/>
      <c r="S1899" s="9"/>
      <c r="T1899" s="9"/>
      <c r="U1899" s="9"/>
      <c r="V1899" s="9"/>
      <c r="W1899" s="9"/>
      <c r="X1899" s="9"/>
      <c r="Y1899" s="9"/>
      <c r="Z1899" s="9"/>
    </row>
    <row r="1900">
      <c r="A1900" s="10"/>
      <c r="B1900" s="11"/>
      <c r="C1900" s="9"/>
      <c r="D1900" s="9"/>
      <c r="E1900" s="9"/>
      <c r="F1900" s="9"/>
      <c r="G1900" s="9"/>
      <c r="H1900" s="9"/>
      <c r="I1900" s="9"/>
      <c r="J1900" s="9"/>
      <c r="K1900" s="9"/>
      <c r="L1900" s="9"/>
      <c r="M1900" s="9"/>
      <c r="N1900" s="9"/>
      <c r="O1900" s="9"/>
      <c r="P1900" s="9"/>
      <c r="Q1900" s="9"/>
      <c r="R1900" s="9"/>
      <c r="S1900" s="9"/>
      <c r="T1900" s="9"/>
      <c r="U1900" s="9"/>
      <c r="V1900" s="9"/>
      <c r="W1900" s="9"/>
      <c r="X1900" s="9"/>
      <c r="Y1900" s="9"/>
      <c r="Z1900" s="9"/>
    </row>
    <row r="1901">
      <c r="A1901" s="10"/>
      <c r="B1901" s="11"/>
      <c r="C1901" s="9"/>
      <c r="D1901" s="9"/>
      <c r="E1901" s="9"/>
      <c r="F1901" s="9"/>
      <c r="G1901" s="9"/>
      <c r="H1901" s="9"/>
      <c r="I1901" s="9"/>
      <c r="J1901" s="9"/>
      <c r="K1901" s="9"/>
      <c r="L1901" s="9"/>
      <c r="M1901" s="9"/>
      <c r="N1901" s="9"/>
      <c r="O1901" s="9"/>
      <c r="P1901" s="9"/>
      <c r="Q1901" s="9"/>
      <c r="R1901" s="9"/>
      <c r="S1901" s="9"/>
      <c r="T1901" s="9"/>
      <c r="U1901" s="9"/>
      <c r="V1901" s="9"/>
      <c r="W1901" s="9"/>
      <c r="X1901" s="9"/>
      <c r="Y1901" s="9"/>
      <c r="Z1901" s="9"/>
    </row>
    <row r="1902">
      <c r="A1902" s="10"/>
      <c r="B1902" s="11"/>
      <c r="C1902" s="9"/>
      <c r="D1902" s="9"/>
      <c r="E1902" s="9"/>
      <c r="F1902" s="9"/>
      <c r="G1902" s="9"/>
      <c r="H1902" s="9"/>
      <c r="I1902" s="9"/>
      <c r="J1902" s="9"/>
      <c r="K1902" s="9"/>
      <c r="L1902" s="9"/>
      <c r="M1902" s="9"/>
      <c r="N1902" s="9"/>
      <c r="O1902" s="9"/>
      <c r="P1902" s="9"/>
      <c r="Q1902" s="9"/>
      <c r="R1902" s="9"/>
      <c r="S1902" s="9"/>
      <c r="T1902" s="9"/>
      <c r="U1902" s="9"/>
      <c r="V1902" s="9"/>
      <c r="W1902" s="9"/>
      <c r="X1902" s="9"/>
      <c r="Y1902" s="9"/>
      <c r="Z1902" s="9"/>
    </row>
    <row r="1903">
      <c r="A1903" s="10"/>
      <c r="B1903" s="11"/>
      <c r="C1903" s="9"/>
      <c r="D1903" s="9"/>
      <c r="E1903" s="9"/>
      <c r="F1903" s="9"/>
      <c r="G1903" s="9"/>
      <c r="H1903" s="9"/>
      <c r="I1903" s="9"/>
      <c r="J1903" s="9"/>
      <c r="K1903" s="9"/>
      <c r="L1903" s="9"/>
      <c r="M1903" s="9"/>
      <c r="N1903" s="9"/>
      <c r="O1903" s="9"/>
      <c r="P1903" s="9"/>
      <c r="Q1903" s="9"/>
      <c r="R1903" s="9"/>
      <c r="S1903" s="9"/>
      <c r="T1903" s="9"/>
      <c r="U1903" s="9"/>
      <c r="V1903" s="9"/>
      <c r="W1903" s="9"/>
      <c r="X1903" s="9"/>
      <c r="Y1903" s="9"/>
      <c r="Z1903" s="9"/>
    </row>
    <row r="1904">
      <c r="A1904" s="10"/>
      <c r="B1904" s="11"/>
      <c r="C1904" s="9"/>
      <c r="D1904" s="9"/>
      <c r="E1904" s="9"/>
      <c r="F1904" s="9"/>
      <c r="G1904" s="9"/>
      <c r="H1904" s="9"/>
      <c r="I1904" s="9"/>
      <c r="J1904" s="9"/>
      <c r="K1904" s="9"/>
      <c r="L1904" s="9"/>
      <c r="M1904" s="9"/>
      <c r="N1904" s="9"/>
      <c r="O1904" s="9"/>
      <c r="P1904" s="9"/>
      <c r="Q1904" s="9"/>
      <c r="R1904" s="9"/>
      <c r="S1904" s="9"/>
      <c r="T1904" s="9"/>
      <c r="U1904" s="9"/>
      <c r="V1904" s="9"/>
      <c r="W1904" s="9"/>
      <c r="X1904" s="9"/>
      <c r="Y1904" s="9"/>
      <c r="Z1904" s="9"/>
    </row>
    <row r="1905">
      <c r="A1905" s="10"/>
      <c r="B1905" s="11"/>
      <c r="C1905" s="9"/>
      <c r="D1905" s="9"/>
      <c r="E1905" s="9"/>
      <c r="F1905" s="9"/>
      <c r="G1905" s="9"/>
      <c r="H1905" s="9"/>
      <c r="I1905" s="9"/>
      <c r="J1905" s="9"/>
      <c r="K1905" s="9"/>
      <c r="L1905" s="9"/>
      <c r="M1905" s="9"/>
      <c r="N1905" s="9"/>
      <c r="O1905" s="9"/>
      <c r="P1905" s="9"/>
      <c r="Q1905" s="9"/>
      <c r="R1905" s="9"/>
      <c r="S1905" s="9"/>
      <c r="T1905" s="9"/>
      <c r="U1905" s="9"/>
      <c r="V1905" s="9"/>
      <c r="W1905" s="9"/>
      <c r="X1905" s="9"/>
      <c r="Y1905" s="9"/>
      <c r="Z1905" s="9"/>
    </row>
    <row r="1906">
      <c r="A1906" s="10"/>
      <c r="B1906" s="11"/>
      <c r="C1906" s="9"/>
      <c r="D1906" s="9"/>
      <c r="E1906" s="9"/>
      <c r="F1906" s="9"/>
      <c r="G1906" s="9"/>
      <c r="H1906" s="9"/>
      <c r="I1906" s="9"/>
      <c r="J1906" s="9"/>
      <c r="K1906" s="9"/>
      <c r="L1906" s="9"/>
      <c r="M1906" s="9"/>
      <c r="N1906" s="9"/>
      <c r="O1906" s="9"/>
      <c r="P1906" s="9"/>
      <c r="Q1906" s="9"/>
      <c r="R1906" s="9"/>
      <c r="S1906" s="9"/>
      <c r="T1906" s="9"/>
      <c r="U1906" s="9"/>
      <c r="V1906" s="9"/>
      <c r="W1906" s="9"/>
      <c r="X1906" s="9"/>
      <c r="Y1906" s="9"/>
      <c r="Z1906" s="9"/>
    </row>
    <row r="1907">
      <c r="A1907" s="10"/>
      <c r="B1907" s="11"/>
      <c r="C1907" s="9"/>
      <c r="D1907" s="9"/>
      <c r="E1907" s="9"/>
      <c r="F1907" s="9"/>
      <c r="G1907" s="9"/>
      <c r="H1907" s="9"/>
      <c r="I1907" s="9"/>
      <c r="J1907" s="9"/>
      <c r="K1907" s="9"/>
      <c r="L1907" s="9"/>
      <c r="M1907" s="9"/>
      <c r="N1907" s="9"/>
      <c r="O1907" s="9"/>
      <c r="P1907" s="9"/>
      <c r="Q1907" s="9"/>
      <c r="R1907" s="9"/>
      <c r="S1907" s="9"/>
      <c r="T1907" s="9"/>
      <c r="U1907" s="9"/>
      <c r="V1907" s="9"/>
      <c r="W1907" s="9"/>
      <c r="X1907" s="9"/>
      <c r="Y1907" s="9"/>
      <c r="Z1907" s="9"/>
    </row>
    <row r="1908">
      <c r="A1908" s="10"/>
      <c r="B1908" s="11"/>
      <c r="C1908" s="9"/>
      <c r="D1908" s="9"/>
      <c r="E1908" s="9"/>
      <c r="F1908" s="9"/>
      <c r="G1908" s="9"/>
      <c r="H1908" s="9"/>
      <c r="I1908" s="9"/>
      <c r="J1908" s="9"/>
      <c r="K1908" s="9"/>
      <c r="L1908" s="9"/>
      <c r="M1908" s="9"/>
      <c r="N1908" s="9"/>
      <c r="O1908" s="9"/>
      <c r="P1908" s="9"/>
      <c r="Q1908" s="9"/>
      <c r="R1908" s="9"/>
      <c r="S1908" s="9"/>
      <c r="T1908" s="9"/>
      <c r="U1908" s="9"/>
      <c r="V1908" s="9"/>
      <c r="W1908" s="9"/>
      <c r="X1908" s="9"/>
      <c r="Y1908" s="9"/>
      <c r="Z1908" s="9"/>
    </row>
    <row r="1909">
      <c r="A1909" s="10"/>
      <c r="B1909" s="11"/>
      <c r="C1909" s="9"/>
      <c r="D1909" s="9"/>
      <c r="E1909" s="9"/>
      <c r="F1909" s="9"/>
      <c r="G1909" s="9"/>
      <c r="H1909" s="9"/>
      <c r="I1909" s="9"/>
      <c r="J1909" s="9"/>
      <c r="K1909" s="9"/>
      <c r="L1909" s="9"/>
      <c r="M1909" s="9"/>
      <c r="N1909" s="9"/>
      <c r="O1909" s="9"/>
      <c r="P1909" s="9"/>
      <c r="Q1909" s="9"/>
      <c r="R1909" s="9"/>
      <c r="S1909" s="9"/>
      <c r="T1909" s="9"/>
      <c r="U1909" s="9"/>
      <c r="V1909" s="9"/>
      <c r="W1909" s="9"/>
      <c r="X1909" s="9"/>
      <c r="Y1909" s="9"/>
      <c r="Z1909" s="9"/>
    </row>
    <row r="1910">
      <c r="A1910" s="10"/>
      <c r="B1910" s="11"/>
      <c r="C1910" s="9"/>
      <c r="D1910" s="9"/>
      <c r="E1910" s="9"/>
      <c r="F1910" s="9"/>
      <c r="G1910" s="9"/>
      <c r="H1910" s="9"/>
      <c r="I1910" s="9"/>
      <c r="J1910" s="9"/>
      <c r="K1910" s="9"/>
      <c r="L1910" s="9"/>
      <c r="M1910" s="9"/>
      <c r="N1910" s="9"/>
      <c r="O1910" s="9"/>
      <c r="P1910" s="9"/>
      <c r="Q1910" s="9"/>
      <c r="R1910" s="9"/>
      <c r="S1910" s="9"/>
      <c r="T1910" s="9"/>
      <c r="U1910" s="9"/>
      <c r="V1910" s="9"/>
      <c r="W1910" s="9"/>
      <c r="X1910" s="9"/>
      <c r="Y1910" s="9"/>
      <c r="Z1910" s="9"/>
    </row>
    <row r="1911">
      <c r="A1911" s="10"/>
      <c r="B1911" s="11"/>
      <c r="C1911" s="9"/>
      <c r="D1911" s="9"/>
      <c r="E1911" s="9"/>
      <c r="F1911" s="9"/>
      <c r="G1911" s="9"/>
      <c r="H1911" s="9"/>
      <c r="I1911" s="9"/>
      <c r="J1911" s="9"/>
      <c r="K1911" s="9"/>
      <c r="L1911" s="9"/>
      <c r="M1911" s="9"/>
      <c r="N1911" s="9"/>
      <c r="O1911" s="9"/>
      <c r="P1911" s="9"/>
      <c r="Q1911" s="9"/>
      <c r="R1911" s="9"/>
      <c r="S1911" s="9"/>
      <c r="T1911" s="9"/>
      <c r="U1911" s="9"/>
      <c r="V1911" s="9"/>
      <c r="W1911" s="9"/>
      <c r="X1911" s="9"/>
      <c r="Y1911" s="9"/>
      <c r="Z1911" s="9"/>
    </row>
    <row r="1912">
      <c r="A1912" s="10"/>
      <c r="B1912" s="11"/>
      <c r="C1912" s="9"/>
      <c r="D1912" s="9"/>
      <c r="E1912" s="9"/>
      <c r="F1912" s="9"/>
      <c r="G1912" s="9"/>
      <c r="H1912" s="9"/>
      <c r="I1912" s="9"/>
      <c r="J1912" s="9"/>
      <c r="K1912" s="9"/>
      <c r="L1912" s="9"/>
      <c r="M1912" s="9"/>
      <c r="N1912" s="9"/>
      <c r="O1912" s="9"/>
      <c r="P1912" s="9"/>
      <c r="Q1912" s="9"/>
      <c r="R1912" s="9"/>
      <c r="S1912" s="9"/>
      <c r="T1912" s="9"/>
      <c r="U1912" s="9"/>
      <c r="V1912" s="9"/>
      <c r="W1912" s="9"/>
      <c r="X1912" s="9"/>
      <c r="Y1912" s="9"/>
      <c r="Z1912" s="9"/>
    </row>
    <row r="1913">
      <c r="A1913" s="10"/>
      <c r="B1913" s="11"/>
      <c r="C1913" s="9"/>
      <c r="D1913" s="9"/>
      <c r="E1913" s="9"/>
      <c r="F1913" s="9"/>
      <c r="G1913" s="9"/>
      <c r="H1913" s="9"/>
      <c r="I1913" s="9"/>
      <c r="J1913" s="9"/>
      <c r="K1913" s="9"/>
      <c r="L1913" s="9"/>
      <c r="M1913" s="9"/>
      <c r="N1913" s="9"/>
      <c r="O1913" s="9"/>
      <c r="P1913" s="9"/>
      <c r="Q1913" s="9"/>
      <c r="R1913" s="9"/>
      <c r="S1913" s="9"/>
      <c r="T1913" s="9"/>
      <c r="U1913" s="9"/>
      <c r="V1913" s="9"/>
      <c r="W1913" s="9"/>
      <c r="X1913" s="9"/>
      <c r="Y1913" s="9"/>
      <c r="Z1913" s="9"/>
    </row>
    <row r="1914">
      <c r="A1914" s="10"/>
      <c r="B1914" s="11"/>
      <c r="C1914" s="9"/>
      <c r="D1914" s="9"/>
      <c r="E1914" s="9"/>
      <c r="F1914" s="9"/>
      <c r="G1914" s="9"/>
      <c r="H1914" s="9"/>
      <c r="I1914" s="9"/>
      <c r="J1914" s="9"/>
      <c r="K1914" s="9"/>
      <c r="L1914" s="9"/>
      <c r="M1914" s="9"/>
      <c r="N1914" s="9"/>
      <c r="O1914" s="9"/>
      <c r="P1914" s="9"/>
      <c r="Q1914" s="9"/>
      <c r="R1914" s="9"/>
      <c r="S1914" s="9"/>
      <c r="T1914" s="9"/>
      <c r="U1914" s="9"/>
      <c r="V1914" s="9"/>
      <c r="W1914" s="9"/>
      <c r="X1914" s="9"/>
      <c r="Y1914" s="9"/>
      <c r="Z1914" s="9"/>
    </row>
    <row r="1915">
      <c r="A1915" s="10"/>
      <c r="B1915" s="11"/>
      <c r="C1915" s="9"/>
      <c r="D1915" s="9"/>
      <c r="E1915" s="9"/>
      <c r="F1915" s="9"/>
      <c r="G1915" s="9"/>
      <c r="H1915" s="9"/>
      <c r="I1915" s="9"/>
      <c r="J1915" s="9"/>
      <c r="K1915" s="9"/>
      <c r="L1915" s="9"/>
      <c r="M1915" s="9"/>
      <c r="N1915" s="9"/>
      <c r="O1915" s="9"/>
      <c r="P1915" s="9"/>
      <c r="Q1915" s="9"/>
      <c r="R1915" s="9"/>
      <c r="S1915" s="9"/>
      <c r="T1915" s="9"/>
      <c r="U1915" s="9"/>
      <c r="V1915" s="9"/>
      <c r="W1915" s="9"/>
      <c r="X1915" s="9"/>
      <c r="Y1915" s="9"/>
      <c r="Z1915" s="9"/>
    </row>
    <row r="1916">
      <c r="A1916" s="10"/>
      <c r="B1916" s="11"/>
      <c r="C1916" s="9"/>
      <c r="D1916" s="9"/>
      <c r="E1916" s="9"/>
      <c r="F1916" s="9"/>
      <c r="G1916" s="9"/>
      <c r="H1916" s="9"/>
      <c r="I1916" s="9"/>
      <c r="J1916" s="9"/>
      <c r="K1916" s="9"/>
      <c r="L1916" s="9"/>
      <c r="M1916" s="9"/>
      <c r="N1916" s="9"/>
      <c r="O1916" s="9"/>
      <c r="P1916" s="9"/>
      <c r="Q1916" s="9"/>
      <c r="R1916" s="9"/>
      <c r="S1916" s="9"/>
      <c r="T1916" s="9"/>
      <c r="U1916" s="9"/>
      <c r="V1916" s="9"/>
      <c r="W1916" s="9"/>
      <c r="X1916" s="9"/>
      <c r="Y1916" s="9"/>
      <c r="Z1916" s="9"/>
    </row>
    <row r="1917">
      <c r="A1917" s="10"/>
      <c r="B1917" s="11"/>
      <c r="C1917" s="9"/>
      <c r="D1917" s="9"/>
      <c r="E1917" s="9"/>
      <c r="F1917" s="9"/>
      <c r="G1917" s="9"/>
      <c r="H1917" s="9"/>
      <c r="I1917" s="9"/>
      <c r="J1917" s="9"/>
      <c r="K1917" s="9"/>
      <c r="L1917" s="9"/>
      <c r="M1917" s="9"/>
      <c r="N1917" s="9"/>
      <c r="O1917" s="9"/>
      <c r="P1917" s="9"/>
      <c r="Q1917" s="9"/>
      <c r="R1917" s="9"/>
      <c r="S1917" s="9"/>
      <c r="T1917" s="9"/>
      <c r="U1917" s="9"/>
      <c r="V1917" s="9"/>
      <c r="W1917" s="9"/>
      <c r="X1917" s="9"/>
      <c r="Y1917" s="9"/>
      <c r="Z1917" s="9"/>
    </row>
    <row r="1918">
      <c r="A1918" s="10"/>
      <c r="B1918" s="11"/>
      <c r="C1918" s="9"/>
      <c r="D1918" s="9"/>
      <c r="E1918" s="9"/>
      <c r="F1918" s="9"/>
      <c r="G1918" s="9"/>
      <c r="H1918" s="9"/>
      <c r="I1918" s="9"/>
      <c r="J1918" s="9"/>
      <c r="K1918" s="9"/>
      <c r="L1918" s="9"/>
      <c r="M1918" s="9"/>
      <c r="N1918" s="9"/>
      <c r="O1918" s="9"/>
      <c r="P1918" s="9"/>
      <c r="Q1918" s="9"/>
      <c r="R1918" s="9"/>
      <c r="S1918" s="9"/>
      <c r="T1918" s="9"/>
      <c r="U1918" s="9"/>
      <c r="V1918" s="9"/>
      <c r="W1918" s="9"/>
      <c r="X1918" s="9"/>
      <c r="Y1918" s="9"/>
      <c r="Z1918" s="9"/>
    </row>
    <row r="1919">
      <c r="A1919" s="10"/>
      <c r="B1919" s="11"/>
      <c r="C1919" s="9"/>
      <c r="D1919" s="9"/>
      <c r="E1919" s="9"/>
      <c r="F1919" s="9"/>
      <c r="G1919" s="9"/>
      <c r="H1919" s="9"/>
      <c r="I1919" s="9"/>
      <c r="J1919" s="9"/>
      <c r="K1919" s="9"/>
      <c r="L1919" s="9"/>
      <c r="M1919" s="9"/>
      <c r="N1919" s="9"/>
      <c r="O1919" s="9"/>
      <c r="P1919" s="9"/>
      <c r="Q1919" s="9"/>
      <c r="R1919" s="9"/>
      <c r="S1919" s="9"/>
      <c r="T1919" s="9"/>
      <c r="U1919" s="9"/>
      <c r="V1919" s="9"/>
      <c r="W1919" s="9"/>
      <c r="X1919" s="9"/>
      <c r="Y1919" s="9"/>
      <c r="Z1919" s="9"/>
    </row>
    <row r="1920">
      <c r="A1920" s="10"/>
      <c r="B1920" s="11"/>
      <c r="C1920" s="9"/>
      <c r="D1920" s="9"/>
      <c r="E1920" s="9"/>
      <c r="F1920" s="9"/>
      <c r="G1920" s="9"/>
      <c r="H1920" s="9"/>
      <c r="I1920" s="9"/>
      <c r="J1920" s="9"/>
      <c r="K1920" s="9"/>
      <c r="L1920" s="9"/>
      <c r="M1920" s="9"/>
      <c r="N1920" s="9"/>
      <c r="O1920" s="9"/>
      <c r="P1920" s="9"/>
      <c r="Q1920" s="9"/>
      <c r="R1920" s="9"/>
      <c r="S1920" s="9"/>
      <c r="T1920" s="9"/>
      <c r="U1920" s="9"/>
      <c r="V1920" s="9"/>
      <c r="W1920" s="9"/>
      <c r="X1920" s="9"/>
      <c r="Y1920" s="9"/>
      <c r="Z1920" s="9"/>
    </row>
    <row r="1921">
      <c r="A1921" s="10"/>
      <c r="B1921" s="11"/>
      <c r="C1921" s="9"/>
      <c r="D1921" s="9"/>
      <c r="E1921" s="9"/>
      <c r="F1921" s="9"/>
      <c r="G1921" s="9"/>
      <c r="H1921" s="9"/>
      <c r="I1921" s="9"/>
      <c r="J1921" s="9"/>
      <c r="K1921" s="9"/>
      <c r="L1921" s="9"/>
      <c r="M1921" s="9"/>
      <c r="N1921" s="9"/>
      <c r="O1921" s="9"/>
      <c r="P1921" s="9"/>
      <c r="Q1921" s="9"/>
      <c r="R1921" s="9"/>
      <c r="S1921" s="9"/>
      <c r="T1921" s="9"/>
      <c r="U1921" s="9"/>
      <c r="V1921" s="9"/>
      <c r="W1921" s="9"/>
      <c r="X1921" s="9"/>
      <c r="Y1921" s="9"/>
      <c r="Z1921" s="9"/>
    </row>
    <row r="1922">
      <c r="A1922" s="10"/>
      <c r="B1922" s="11"/>
      <c r="C1922" s="9"/>
      <c r="D1922" s="9"/>
      <c r="E1922" s="9"/>
      <c r="F1922" s="9"/>
      <c r="G1922" s="9"/>
      <c r="H1922" s="9"/>
      <c r="I1922" s="9"/>
      <c r="J1922" s="9"/>
      <c r="K1922" s="9"/>
      <c r="L1922" s="9"/>
      <c r="M1922" s="9"/>
      <c r="N1922" s="9"/>
      <c r="O1922" s="9"/>
      <c r="P1922" s="9"/>
      <c r="Q1922" s="9"/>
      <c r="R1922" s="9"/>
      <c r="S1922" s="9"/>
      <c r="T1922" s="9"/>
      <c r="U1922" s="9"/>
      <c r="V1922" s="9"/>
      <c r="W1922" s="9"/>
      <c r="X1922" s="9"/>
      <c r="Y1922" s="9"/>
      <c r="Z1922" s="9"/>
    </row>
    <row r="1923">
      <c r="A1923" s="10"/>
      <c r="B1923" s="11"/>
      <c r="C1923" s="9"/>
      <c r="D1923" s="9"/>
      <c r="E1923" s="9"/>
      <c r="F1923" s="9"/>
      <c r="G1923" s="9"/>
      <c r="H1923" s="9"/>
      <c r="I1923" s="9"/>
      <c r="J1923" s="9"/>
      <c r="K1923" s="9"/>
      <c r="L1923" s="9"/>
      <c r="M1923" s="9"/>
      <c r="N1923" s="9"/>
      <c r="O1923" s="9"/>
      <c r="P1923" s="9"/>
      <c r="Q1923" s="9"/>
      <c r="R1923" s="9"/>
      <c r="S1923" s="9"/>
      <c r="T1923" s="9"/>
      <c r="U1923" s="9"/>
      <c r="V1923" s="9"/>
      <c r="W1923" s="9"/>
      <c r="X1923" s="9"/>
      <c r="Y1923" s="9"/>
      <c r="Z1923" s="9"/>
    </row>
    <row r="1924">
      <c r="A1924" s="10"/>
      <c r="B1924" s="11"/>
      <c r="C1924" s="9"/>
      <c r="D1924" s="9"/>
      <c r="E1924" s="9"/>
      <c r="F1924" s="9"/>
      <c r="G1924" s="9"/>
      <c r="H1924" s="9"/>
      <c r="I1924" s="9"/>
      <c r="J1924" s="9"/>
      <c r="K1924" s="9"/>
      <c r="L1924" s="9"/>
      <c r="M1924" s="9"/>
      <c r="N1924" s="9"/>
      <c r="O1924" s="9"/>
      <c r="P1924" s="9"/>
      <c r="Q1924" s="9"/>
      <c r="R1924" s="9"/>
      <c r="S1924" s="9"/>
      <c r="T1924" s="9"/>
      <c r="U1924" s="9"/>
      <c r="V1924" s="9"/>
      <c r="W1924" s="9"/>
      <c r="X1924" s="9"/>
      <c r="Y1924" s="9"/>
      <c r="Z1924" s="9"/>
    </row>
    <row r="1925">
      <c r="A1925" s="10"/>
      <c r="B1925" s="11"/>
      <c r="C1925" s="9"/>
      <c r="D1925" s="9"/>
      <c r="E1925" s="9"/>
      <c r="F1925" s="9"/>
      <c r="G1925" s="9"/>
      <c r="H1925" s="9"/>
      <c r="I1925" s="9"/>
      <c r="J1925" s="9"/>
      <c r="K1925" s="9"/>
      <c r="L1925" s="9"/>
      <c r="M1925" s="9"/>
      <c r="N1925" s="9"/>
      <c r="O1925" s="9"/>
      <c r="P1925" s="9"/>
      <c r="Q1925" s="9"/>
      <c r="R1925" s="9"/>
      <c r="S1925" s="9"/>
      <c r="T1925" s="9"/>
      <c r="U1925" s="9"/>
      <c r="V1925" s="9"/>
      <c r="W1925" s="9"/>
      <c r="X1925" s="9"/>
      <c r="Y1925" s="9"/>
      <c r="Z1925" s="9"/>
    </row>
    <row r="1926">
      <c r="A1926" s="10"/>
      <c r="B1926" s="11"/>
      <c r="C1926" s="9"/>
      <c r="D1926" s="9"/>
      <c r="E1926" s="9"/>
      <c r="F1926" s="9"/>
      <c r="G1926" s="9"/>
      <c r="H1926" s="9"/>
      <c r="I1926" s="9"/>
      <c r="J1926" s="9"/>
      <c r="K1926" s="9"/>
      <c r="L1926" s="9"/>
      <c r="M1926" s="9"/>
      <c r="N1926" s="9"/>
      <c r="O1926" s="9"/>
      <c r="P1926" s="9"/>
      <c r="Q1926" s="9"/>
      <c r="R1926" s="9"/>
      <c r="S1926" s="9"/>
      <c r="T1926" s="9"/>
      <c r="U1926" s="9"/>
      <c r="V1926" s="9"/>
      <c r="W1926" s="9"/>
      <c r="X1926" s="9"/>
      <c r="Y1926" s="9"/>
      <c r="Z1926" s="9"/>
    </row>
    <row r="1927">
      <c r="A1927" s="10"/>
      <c r="B1927" s="11"/>
      <c r="C1927" s="9"/>
      <c r="D1927" s="9"/>
      <c r="E1927" s="9"/>
      <c r="F1927" s="9"/>
      <c r="G1927" s="9"/>
      <c r="H1927" s="9"/>
      <c r="I1927" s="9"/>
      <c r="J1927" s="9"/>
      <c r="K1927" s="9"/>
      <c r="L1927" s="9"/>
      <c r="M1927" s="9"/>
      <c r="N1927" s="9"/>
      <c r="O1927" s="9"/>
      <c r="P1927" s="9"/>
      <c r="Q1927" s="9"/>
      <c r="R1927" s="9"/>
      <c r="S1927" s="9"/>
      <c r="T1927" s="9"/>
      <c r="U1927" s="9"/>
      <c r="V1927" s="9"/>
      <c r="W1927" s="9"/>
      <c r="X1927" s="9"/>
      <c r="Y1927" s="9"/>
      <c r="Z1927" s="9"/>
    </row>
    <row r="1928">
      <c r="A1928" s="10"/>
      <c r="B1928" s="11"/>
      <c r="C1928" s="9"/>
      <c r="D1928" s="9"/>
      <c r="E1928" s="9"/>
      <c r="F1928" s="9"/>
      <c r="G1928" s="9"/>
      <c r="H1928" s="9"/>
      <c r="I1928" s="9"/>
      <c r="J1928" s="9"/>
      <c r="K1928" s="9"/>
      <c r="L1928" s="9"/>
      <c r="M1928" s="9"/>
      <c r="N1928" s="9"/>
      <c r="O1928" s="9"/>
      <c r="P1928" s="9"/>
      <c r="Q1928" s="9"/>
      <c r="R1928" s="9"/>
      <c r="S1928" s="9"/>
      <c r="T1928" s="9"/>
      <c r="U1928" s="9"/>
      <c r="V1928" s="9"/>
      <c r="W1928" s="9"/>
      <c r="X1928" s="9"/>
      <c r="Y1928" s="9"/>
      <c r="Z1928" s="9"/>
    </row>
    <row r="1929">
      <c r="A1929" s="10"/>
      <c r="B1929" s="11"/>
      <c r="C1929" s="9"/>
      <c r="D1929" s="9"/>
      <c r="E1929" s="9"/>
      <c r="F1929" s="9"/>
      <c r="G1929" s="9"/>
      <c r="H1929" s="9"/>
      <c r="I1929" s="9"/>
      <c r="J1929" s="9"/>
      <c r="K1929" s="9"/>
      <c r="L1929" s="9"/>
      <c r="M1929" s="9"/>
      <c r="N1929" s="9"/>
      <c r="O1929" s="9"/>
      <c r="P1929" s="9"/>
      <c r="Q1929" s="9"/>
      <c r="R1929" s="9"/>
      <c r="S1929" s="9"/>
      <c r="T1929" s="9"/>
      <c r="U1929" s="9"/>
      <c r="V1929" s="9"/>
      <c r="W1929" s="9"/>
      <c r="X1929" s="9"/>
      <c r="Y1929" s="9"/>
      <c r="Z1929" s="9"/>
    </row>
    <row r="1930">
      <c r="A1930" s="10"/>
      <c r="B1930" s="11"/>
      <c r="C1930" s="9"/>
      <c r="D1930" s="9"/>
      <c r="E1930" s="9"/>
      <c r="F1930" s="9"/>
      <c r="G1930" s="9"/>
      <c r="H1930" s="9"/>
      <c r="I1930" s="9"/>
      <c r="J1930" s="9"/>
      <c r="K1930" s="9"/>
      <c r="L1930" s="9"/>
      <c r="M1930" s="9"/>
      <c r="N1930" s="9"/>
      <c r="O1930" s="9"/>
      <c r="P1930" s="9"/>
      <c r="Q1930" s="9"/>
      <c r="R1930" s="9"/>
      <c r="S1930" s="9"/>
      <c r="T1930" s="9"/>
      <c r="U1930" s="9"/>
      <c r="V1930" s="9"/>
      <c r="W1930" s="9"/>
      <c r="X1930" s="9"/>
      <c r="Y1930" s="9"/>
      <c r="Z1930" s="9"/>
    </row>
    <row r="1931">
      <c r="A1931" s="10"/>
      <c r="B1931" s="11"/>
      <c r="C1931" s="9"/>
      <c r="D1931" s="9"/>
      <c r="E1931" s="9"/>
      <c r="F1931" s="9"/>
      <c r="G1931" s="9"/>
      <c r="H1931" s="9"/>
      <c r="I1931" s="9"/>
      <c r="J1931" s="9"/>
      <c r="K1931" s="9"/>
      <c r="L1931" s="9"/>
      <c r="M1931" s="9"/>
      <c r="N1931" s="9"/>
      <c r="O1931" s="9"/>
      <c r="P1931" s="9"/>
      <c r="Q1931" s="9"/>
      <c r="R1931" s="9"/>
      <c r="S1931" s="9"/>
      <c r="T1931" s="9"/>
      <c r="U1931" s="9"/>
      <c r="V1931" s="9"/>
      <c r="W1931" s="9"/>
      <c r="X1931" s="9"/>
      <c r="Y1931" s="9"/>
      <c r="Z1931" s="9"/>
    </row>
    <row r="1932">
      <c r="A1932" s="10"/>
      <c r="B1932" s="11"/>
      <c r="C1932" s="9"/>
      <c r="D1932" s="9"/>
      <c r="E1932" s="9"/>
      <c r="F1932" s="9"/>
      <c r="G1932" s="9"/>
      <c r="H1932" s="9"/>
      <c r="I1932" s="9"/>
      <c r="J1932" s="9"/>
      <c r="K1932" s="9"/>
      <c r="L1932" s="9"/>
      <c r="M1932" s="9"/>
      <c r="N1932" s="9"/>
      <c r="O1932" s="9"/>
      <c r="P1932" s="9"/>
      <c r="Q1932" s="9"/>
      <c r="R1932" s="9"/>
      <c r="S1932" s="9"/>
      <c r="T1932" s="9"/>
      <c r="U1932" s="9"/>
      <c r="V1932" s="9"/>
      <c r="W1932" s="9"/>
      <c r="X1932" s="9"/>
      <c r="Y1932" s="9"/>
      <c r="Z1932" s="9"/>
    </row>
    <row r="1933">
      <c r="A1933" s="10"/>
      <c r="B1933" s="11"/>
      <c r="C1933" s="9"/>
      <c r="D1933" s="9"/>
      <c r="E1933" s="9"/>
      <c r="F1933" s="9"/>
      <c r="G1933" s="9"/>
      <c r="H1933" s="9"/>
      <c r="I1933" s="9"/>
      <c r="J1933" s="9"/>
      <c r="K1933" s="9"/>
      <c r="L1933" s="9"/>
      <c r="M1933" s="9"/>
      <c r="N1933" s="9"/>
      <c r="O1933" s="9"/>
      <c r="P1933" s="9"/>
      <c r="Q1933" s="9"/>
      <c r="R1933" s="9"/>
      <c r="S1933" s="9"/>
      <c r="T1933" s="9"/>
      <c r="U1933" s="9"/>
      <c r="V1933" s="9"/>
      <c r="W1933" s="9"/>
      <c r="X1933" s="9"/>
      <c r="Y1933" s="9"/>
      <c r="Z1933" s="9"/>
    </row>
    <row r="1934">
      <c r="A1934" s="10"/>
      <c r="B1934" s="11"/>
      <c r="C1934" s="9"/>
      <c r="D1934" s="9"/>
      <c r="E1934" s="9"/>
      <c r="F1934" s="9"/>
      <c r="G1934" s="9"/>
      <c r="H1934" s="9"/>
      <c r="I1934" s="9"/>
      <c r="J1934" s="9"/>
      <c r="K1934" s="9"/>
      <c r="L1934" s="9"/>
      <c r="M1934" s="9"/>
      <c r="N1934" s="9"/>
      <c r="O1934" s="9"/>
      <c r="P1934" s="9"/>
      <c r="Q1934" s="9"/>
      <c r="R1934" s="9"/>
      <c r="S1934" s="9"/>
      <c r="T1934" s="9"/>
      <c r="U1934" s="9"/>
      <c r="V1934" s="9"/>
      <c r="W1934" s="9"/>
      <c r="X1934" s="9"/>
      <c r="Y1934" s="9"/>
      <c r="Z1934" s="9"/>
    </row>
    <row r="1935">
      <c r="A1935" s="10"/>
      <c r="B1935" s="11"/>
      <c r="C1935" s="9"/>
      <c r="D1935" s="9"/>
      <c r="E1935" s="9"/>
      <c r="F1935" s="9"/>
      <c r="G1935" s="9"/>
      <c r="H1935" s="9"/>
      <c r="I1935" s="9"/>
      <c r="J1935" s="9"/>
      <c r="K1935" s="9"/>
      <c r="L1935" s="9"/>
      <c r="M1935" s="9"/>
      <c r="N1935" s="9"/>
      <c r="O1935" s="9"/>
      <c r="P1935" s="9"/>
      <c r="Q1935" s="9"/>
      <c r="R1935" s="9"/>
      <c r="S1935" s="9"/>
      <c r="T1935" s="9"/>
      <c r="U1935" s="9"/>
      <c r="V1935" s="9"/>
      <c r="W1935" s="9"/>
      <c r="X1935" s="9"/>
      <c r="Y1935" s="9"/>
      <c r="Z1935" s="9"/>
    </row>
    <row r="1936">
      <c r="A1936" s="10"/>
      <c r="B1936" s="11"/>
      <c r="C1936" s="9"/>
      <c r="D1936" s="9"/>
      <c r="E1936" s="9"/>
      <c r="F1936" s="9"/>
      <c r="G1936" s="9"/>
      <c r="H1936" s="9"/>
      <c r="I1936" s="9"/>
      <c r="J1936" s="9"/>
      <c r="K1936" s="9"/>
      <c r="L1936" s="9"/>
      <c r="M1936" s="9"/>
      <c r="N1936" s="9"/>
      <c r="O1936" s="9"/>
      <c r="P1936" s="9"/>
      <c r="Q1936" s="9"/>
      <c r="R1936" s="9"/>
      <c r="S1936" s="9"/>
      <c r="T1936" s="9"/>
      <c r="U1936" s="9"/>
      <c r="V1936" s="9"/>
      <c r="W1936" s="9"/>
      <c r="X1936" s="9"/>
      <c r="Y1936" s="9"/>
      <c r="Z1936" s="9"/>
    </row>
    <row r="1937">
      <c r="A1937" s="10"/>
      <c r="B1937" s="11"/>
      <c r="C1937" s="9"/>
      <c r="D1937" s="9"/>
      <c r="E1937" s="9"/>
      <c r="F1937" s="9"/>
      <c r="G1937" s="9"/>
      <c r="H1937" s="9"/>
      <c r="I1937" s="9"/>
      <c r="J1937" s="9"/>
      <c r="K1937" s="9"/>
      <c r="L1937" s="9"/>
      <c r="M1937" s="9"/>
      <c r="N1937" s="9"/>
      <c r="O1937" s="9"/>
      <c r="P1937" s="9"/>
      <c r="Q1937" s="9"/>
      <c r="R1937" s="9"/>
      <c r="S1937" s="9"/>
      <c r="T1937" s="9"/>
      <c r="U1937" s="9"/>
      <c r="V1937" s="9"/>
      <c r="W1937" s="9"/>
      <c r="X1937" s="9"/>
      <c r="Y1937" s="9"/>
      <c r="Z1937" s="9"/>
    </row>
    <row r="1938">
      <c r="A1938" s="10"/>
      <c r="B1938" s="11"/>
      <c r="C1938" s="9"/>
      <c r="D1938" s="9"/>
      <c r="E1938" s="9"/>
      <c r="F1938" s="9"/>
      <c r="G1938" s="9"/>
      <c r="H1938" s="9"/>
      <c r="I1938" s="9"/>
      <c r="J1938" s="9"/>
      <c r="K1938" s="9"/>
      <c r="L1938" s="9"/>
      <c r="M1938" s="9"/>
      <c r="N1938" s="9"/>
      <c r="O1938" s="9"/>
      <c r="P1938" s="9"/>
      <c r="Q1938" s="9"/>
      <c r="R1938" s="9"/>
      <c r="S1938" s="9"/>
      <c r="T1938" s="9"/>
      <c r="U1938" s="9"/>
      <c r="V1938" s="9"/>
      <c r="W1938" s="9"/>
      <c r="X1938" s="9"/>
      <c r="Y1938" s="9"/>
      <c r="Z1938" s="9"/>
    </row>
    <row r="1939">
      <c r="A1939" s="10"/>
      <c r="B1939" s="11"/>
      <c r="C1939" s="9"/>
      <c r="D1939" s="9"/>
      <c r="E1939" s="9"/>
      <c r="F1939" s="9"/>
      <c r="G1939" s="9"/>
      <c r="H1939" s="9"/>
      <c r="I1939" s="9"/>
      <c r="J1939" s="9"/>
      <c r="K1939" s="9"/>
      <c r="L1939" s="9"/>
      <c r="M1939" s="9"/>
      <c r="N1939" s="9"/>
      <c r="O1939" s="9"/>
      <c r="P1939" s="9"/>
      <c r="Q1939" s="9"/>
      <c r="R1939" s="9"/>
      <c r="S1939" s="9"/>
      <c r="T1939" s="9"/>
      <c r="U1939" s="9"/>
      <c r="V1939" s="9"/>
      <c r="W1939" s="9"/>
      <c r="X1939" s="9"/>
      <c r="Y1939" s="9"/>
      <c r="Z1939" s="9"/>
    </row>
    <row r="1940">
      <c r="A1940" s="10"/>
      <c r="B1940" s="11"/>
      <c r="C1940" s="9"/>
      <c r="D1940" s="9"/>
      <c r="E1940" s="9"/>
      <c r="F1940" s="9"/>
      <c r="G1940" s="9"/>
      <c r="H1940" s="9"/>
      <c r="I1940" s="9"/>
      <c r="J1940" s="9"/>
      <c r="K1940" s="9"/>
      <c r="L1940" s="9"/>
      <c r="M1940" s="9"/>
      <c r="N1940" s="9"/>
      <c r="O1940" s="9"/>
      <c r="P1940" s="9"/>
      <c r="Q1940" s="9"/>
      <c r="R1940" s="9"/>
      <c r="S1940" s="9"/>
      <c r="T1940" s="9"/>
      <c r="U1940" s="9"/>
      <c r="V1940" s="9"/>
      <c r="W1940" s="9"/>
      <c r="X1940" s="9"/>
      <c r="Y1940" s="9"/>
      <c r="Z1940" s="9"/>
    </row>
    <row r="1941">
      <c r="A1941" s="10"/>
      <c r="B1941" s="11"/>
      <c r="C1941" s="9"/>
      <c r="D1941" s="9"/>
      <c r="E1941" s="9"/>
      <c r="F1941" s="9"/>
      <c r="G1941" s="9"/>
      <c r="H1941" s="9"/>
      <c r="I1941" s="9"/>
      <c r="J1941" s="9"/>
      <c r="K1941" s="9"/>
      <c r="L1941" s="9"/>
      <c r="M1941" s="9"/>
      <c r="N1941" s="9"/>
      <c r="O1941" s="9"/>
      <c r="P1941" s="9"/>
      <c r="Q1941" s="9"/>
      <c r="R1941" s="9"/>
      <c r="S1941" s="9"/>
      <c r="T1941" s="9"/>
      <c r="U1941" s="9"/>
      <c r="V1941" s="9"/>
      <c r="W1941" s="9"/>
      <c r="X1941" s="9"/>
      <c r="Y1941" s="9"/>
      <c r="Z1941" s="9"/>
    </row>
    <row r="1942">
      <c r="A1942" s="10"/>
      <c r="B1942" s="11"/>
      <c r="C1942" s="9"/>
      <c r="D1942" s="9"/>
      <c r="E1942" s="9"/>
      <c r="F1942" s="9"/>
      <c r="G1942" s="9"/>
      <c r="H1942" s="9"/>
      <c r="I1942" s="9"/>
      <c r="J1942" s="9"/>
      <c r="K1942" s="9"/>
      <c r="L1942" s="9"/>
      <c r="M1942" s="9"/>
      <c r="N1942" s="9"/>
      <c r="O1942" s="9"/>
      <c r="P1942" s="9"/>
      <c r="Q1942" s="9"/>
      <c r="R1942" s="9"/>
      <c r="S1942" s="9"/>
      <c r="T1942" s="9"/>
      <c r="U1942" s="9"/>
      <c r="V1942" s="9"/>
      <c r="W1942" s="9"/>
      <c r="X1942" s="9"/>
      <c r="Y1942" s="9"/>
      <c r="Z1942" s="9"/>
    </row>
    <row r="1943">
      <c r="A1943" s="10"/>
      <c r="B1943" s="11"/>
      <c r="C1943" s="9"/>
      <c r="D1943" s="9"/>
      <c r="E1943" s="9"/>
      <c r="F1943" s="9"/>
      <c r="G1943" s="9"/>
      <c r="H1943" s="9"/>
      <c r="I1943" s="9"/>
      <c r="J1943" s="9"/>
      <c r="K1943" s="9"/>
      <c r="L1943" s="9"/>
      <c r="M1943" s="9"/>
      <c r="N1943" s="9"/>
      <c r="O1943" s="9"/>
      <c r="P1943" s="9"/>
      <c r="Q1943" s="9"/>
      <c r="R1943" s="9"/>
      <c r="S1943" s="9"/>
      <c r="T1943" s="9"/>
      <c r="U1943" s="9"/>
      <c r="V1943" s="9"/>
      <c r="W1943" s="9"/>
      <c r="X1943" s="9"/>
      <c r="Y1943" s="9"/>
      <c r="Z1943" s="9"/>
    </row>
    <row r="1944">
      <c r="A1944" s="10"/>
      <c r="B1944" s="11"/>
      <c r="C1944" s="9"/>
      <c r="D1944" s="9"/>
      <c r="E1944" s="9"/>
      <c r="F1944" s="9"/>
      <c r="G1944" s="9"/>
      <c r="H1944" s="9"/>
      <c r="I1944" s="9"/>
      <c r="J1944" s="9"/>
      <c r="K1944" s="9"/>
      <c r="L1944" s="9"/>
      <c r="M1944" s="9"/>
      <c r="N1944" s="9"/>
      <c r="O1944" s="9"/>
      <c r="P1944" s="9"/>
      <c r="Q1944" s="9"/>
      <c r="R1944" s="9"/>
      <c r="S1944" s="9"/>
      <c r="T1944" s="9"/>
      <c r="U1944" s="9"/>
      <c r="V1944" s="9"/>
      <c r="W1944" s="9"/>
      <c r="X1944" s="9"/>
      <c r="Y1944" s="9"/>
      <c r="Z1944" s="9"/>
    </row>
    <row r="1945">
      <c r="A1945" s="10"/>
      <c r="B1945" s="11"/>
      <c r="C1945" s="9"/>
      <c r="D1945" s="9"/>
      <c r="E1945" s="9"/>
      <c r="F1945" s="9"/>
      <c r="G1945" s="9"/>
      <c r="H1945" s="9"/>
      <c r="I1945" s="9"/>
      <c r="J1945" s="9"/>
      <c r="K1945" s="9"/>
      <c r="L1945" s="9"/>
      <c r="M1945" s="9"/>
      <c r="N1945" s="9"/>
      <c r="O1945" s="9"/>
      <c r="P1945" s="9"/>
      <c r="Q1945" s="9"/>
      <c r="R1945" s="9"/>
      <c r="S1945" s="9"/>
      <c r="T1945" s="9"/>
      <c r="U1945" s="9"/>
      <c r="V1945" s="9"/>
      <c r="W1945" s="9"/>
      <c r="X1945" s="9"/>
      <c r="Y1945" s="9"/>
      <c r="Z1945" s="9"/>
    </row>
    <row r="1946">
      <c r="A1946" s="10"/>
      <c r="B1946" s="11"/>
      <c r="C1946" s="9"/>
      <c r="D1946" s="9"/>
      <c r="E1946" s="9"/>
      <c r="F1946" s="9"/>
      <c r="G1946" s="9"/>
      <c r="H1946" s="9"/>
      <c r="I1946" s="9"/>
      <c r="J1946" s="9"/>
      <c r="K1946" s="9"/>
      <c r="L1946" s="9"/>
      <c r="M1946" s="9"/>
      <c r="N1946" s="9"/>
      <c r="O1946" s="9"/>
      <c r="P1946" s="9"/>
      <c r="Q1946" s="9"/>
      <c r="R1946" s="9"/>
      <c r="S1946" s="9"/>
      <c r="T1946" s="9"/>
      <c r="U1946" s="9"/>
      <c r="V1946" s="9"/>
      <c r="W1946" s="9"/>
      <c r="X1946" s="9"/>
      <c r="Y1946" s="9"/>
      <c r="Z1946" s="9"/>
    </row>
    <row r="1947">
      <c r="A1947" s="10"/>
      <c r="B1947" s="11"/>
      <c r="C1947" s="9"/>
      <c r="D1947" s="9"/>
      <c r="E1947" s="9"/>
      <c r="F1947" s="9"/>
      <c r="G1947" s="9"/>
      <c r="H1947" s="9"/>
      <c r="I1947" s="9"/>
      <c r="J1947" s="9"/>
      <c r="K1947" s="9"/>
      <c r="L1947" s="9"/>
      <c r="M1947" s="9"/>
      <c r="N1947" s="9"/>
      <c r="O1947" s="9"/>
      <c r="P1947" s="9"/>
      <c r="Q1947" s="9"/>
      <c r="R1947" s="9"/>
      <c r="S1947" s="9"/>
      <c r="T1947" s="9"/>
      <c r="U1947" s="9"/>
      <c r="V1947" s="9"/>
      <c r="W1947" s="9"/>
      <c r="X1947" s="9"/>
      <c r="Y1947" s="9"/>
      <c r="Z1947" s="9"/>
    </row>
    <row r="1948">
      <c r="A1948" s="10"/>
      <c r="B1948" s="11"/>
      <c r="C1948" s="9"/>
      <c r="D1948" s="9"/>
      <c r="E1948" s="9"/>
      <c r="F1948" s="9"/>
      <c r="G1948" s="9"/>
      <c r="H1948" s="9"/>
      <c r="I1948" s="9"/>
      <c r="J1948" s="9"/>
      <c r="K1948" s="9"/>
      <c r="L1948" s="9"/>
      <c r="M1948" s="9"/>
      <c r="N1948" s="9"/>
      <c r="O1948" s="9"/>
      <c r="P1948" s="9"/>
      <c r="Q1948" s="9"/>
      <c r="R1948" s="9"/>
      <c r="S1948" s="9"/>
      <c r="T1948" s="9"/>
      <c r="U1948" s="9"/>
      <c r="V1948" s="9"/>
      <c r="W1948" s="9"/>
      <c r="X1948" s="9"/>
      <c r="Y1948" s="9"/>
      <c r="Z1948" s="9"/>
    </row>
    <row r="1949">
      <c r="A1949" s="10"/>
      <c r="B1949" s="11"/>
      <c r="C1949" s="9"/>
      <c r="D1949" s="9"/>
      <c r="E1949" s="9"/>
      <c r="F1949" s="9"/>
      <c r="G1949" s="9"/>
      <c r="H1949" s="9"/>
      <c r="I1949" s="9"/>
      <c r="J1949" s="9"/>
      <c r="K1949" s="9"/>
      <c r="L1949" s="9"/>
      <c r="M1949" s="9"/>
      <c r="N1949" s="9"/>
      <c r="O1949" s="9"/>
      <c r="P1949" s="9"/>
      <c r="Q1949" s="9"/>
      <c r="R1949" s="9"/>
      <c r="S1949" s="9"/>
      <c r="T1949" s="9"/>
      <c r="U1949" s="9"/>
      <c r="V1949" s="9"/>
      <c r="W1949" s="9"/>
      <c r="X1949" s="9"/>
      <c r="Y1949" s="9"/>
      <c r="Z1949" s="9"/>
    </row>
    <row r="1950">
      <c r="A1950" s="10"/>
      <c r="B1950" s="11"/>
      <c r="C1950" s="9"/>
      <c r="D1950" s="9"/>
      <c r="E1950" s="9"/>
      <c r="F1950" s="9"/>
      <c r="G1950" s="9"/>
      <c r="H1950" s="9"/>
      <c r="I1950" s="9"/>
      <c r="J1950" s="9"/>
      <c r="K1950" s="9"/>
      <c r="L1950" s="9"/>
      <c r="M1950" s="9"/>
      <c r="N1950" s="9"/>
      <c r="O1950" s="9"/>
      <c r="P1950" s="9"/>
      <c r="Q1950" s="9"/>
      <c r="R1950" s="9"/>
      <c r="S1950" s="9"/>
      <c r="T1950" s="9"/>
      <c r="U1950" s="9"/>
      <c r="V1950" s="9"/>
      <c r="W1950" s="9"/>
      <c r="X1950" s="9"/>
      <c r="Y1950" s="9"/>
      <c r="Z1950" s="9"/>
    </row>
    <row r="1951">
      <c r="A1951" s="10"/>
      <c r="B1951" s="11"/>
      <c r="C1951" s="9"/>
      <c r="D1951" s="9"/>
      <c r="E1951" s="9"/>
      <c r="F1951" s="9"/>
      <c r="G1951" s="9"/>
      <c r="H1951" s="9"/>
      <c r="I1951" s="9"/>
      <c r="J1951" s="9"/>
      <c r="K1951" s="9"/>
      <c r="L1951" s="9"/>
      <c r="M1951" s="9"/>
      <c r="N1951" s="9"/>
      <c r="O1951" s="9"/>
      <c r="P1951" s="9"/>
      <c r="Q1951" s="9"/>
      <c r="R1951" s="9"/>
      <c r="S1951" s="9"/>
      <c r="T1951" s="9"/>
      <c r="U1951" s="9"/>
      <c r="V1951" s="9"/>
      <c r="W1951" s="9"/>
      <c r="X1951" s="9"/>
      <c r="Y1951" s="9"/>
      <c r="Z1951" s="9"/>
    </row>
    <row r="1952">
      <c r="A1952" s="10"/>
      <c r="B1952" s="11"/>
      <c r="C1952" s="9"/>
      <c r="D1952" s="9"/>
      <c r="E1952" s="9"/>
      <c r="F1952" s="9"/>
      <c r="G1952" s="9"/>
      <c r="H1952" s="9"/>
      <c r="I1952" s="9"/>
      <c r="J1952" s="9"/>
      <c r="K1952" s="9"/>
      <c r="L1952" s="9"/>
      <c r="M1952" s="9"/>
      <c r="N1952" s="9"/>
      <c r="O1952" s="9"/>
      <c r="P1952" s="9"/>
      <c r="Q1952" s="9"/>
      <c r="R1952" s="9"/>
      <c r="S1952" s="9"/>
      <c r="T1952" s="9"/>
      <c r="U1952" s="9"/>
      <c r="V1952" s="9"/>
      <c r="W1952" s="9"/>
      <c r="X1952" s="9"/>
      <c r="Y1952" s="9"/>
      <c r="Z1952" s="9"/>
    </row>
    <row r="1953">
      <c r="A1953" s="10"/>
      <c r="B1953" s="11"/>
      <c r="C1953" s="9"/>
      <c r="D1953" s="9"/>
      <c r="E1953" s="9"/>
      <c r="F1953" s="9"/>
      <c r="G1953" s="9"/>
      <c r="H1953" s="9"/>
      <c r="I1953" s="9"/>
      <c r="J1953" s="9"/>
      <c r="K1953" s="9"/>
      <c r="L1953" s="9"/>
      <c r="M1953" s="9"/>
      <c r="N1953" s="9"/>
      <c r="O1953" s="9"/>
      <c r="P1953" s="9"/>
      <c r="Q1953" s="9"/>
      <c r="R1953" s="9"/>
      <c r="S1953" s="9"/>
      <c r="T1953" s="9"/>
      <c r="U1953" s="9"/>
      <c r="V1953" s="9"/>
      <c r="W1953" s="9"/>
      <c r="X1953" s="9"/>
      <c r="Y1953" s="9"/>
      <c r="Z1953" s="9"/>
    </row>
    <row r="1954">
      <c r="A1954" s="10"/>
      <c r="B1954" s="11"/>
      <c r="C1954" s="9"/>
      <c r="D1954" s="9"/>
      <c r="E1954" s="9"/>
      <c r="F1954" s="9"/>
      <c r="G1954" s="9"/>
      <c r="H1954" s="9"/>
      <c r="I1954" s="9"/>
      <c r="J1954" s="9"/>
      <c r="K1954" s="9"/>
      <c r="L1954" s="9"/>
      <c r="M1954" s="9"/>
      <c r="N1954" s="9"/>
      <c r="O1954" s="9"/>
      <c r="P1954" s="9"/>
      <c r="Q1954" s="9"/>
      <c r="R1954" s="9"/>
      <c r="S1954" s="9"/>
      <c r="T1954" s="9"/>
      <c r="U1954" s="9"/>
      <c r="V1954" s="9"/>
      <c r="W1954" s="9"/>
      <c r="X1954" s="9"/>
      <c r="Y1954" s="9"/>
      <c r="Z1954" s="9"/>
    </row>
    <row r="1955">
      <c r="A1955" s="10"/>
      <c r="B1955" s="11"/>
      <c r="C1955" s="9"/>
      <c r="D1955" s="9"/>
      <c r="E1955" s="9"/>
      <c r="F1955" s="9"/>
      <c r="G1955" s="9"/>
      <c r="H1955" s="9"/>
      <c r="I1955" s="9"/>
      <c r="J1955" s="9"/>
      <c r="K1955" s="9"/>
      <c r="L1955" s="9"/>
      <c r="M1955" s="9"/>
      <c r="N1955" s="9"/>
      <c r="O1955" s="9"/>
      <c r="P1955" s="9"/>
      <c r="Q1955" s="9"/>
      <c r="R1955" s="9"/>
      <c r="S1955" s="9"/>
      <c r="T1955" s="9"/>
      <c r="U1955" s="9"/>
      <c r="V1955" s="9"/>
      <c r="W1955" s="9"/>
      <c r="X1955" s="9"/>
      <c r="Y1955" s="9"/>
      <c r="Z1955" s="9"/>
    </row>
    <row r="1956">
      <c r="A1956" s="10"/>
      <c r="B1956" s="11"/>
      <c r="C1956" s="9"/>
      <c r="D1956" s="9"/>
      <c r="E1956" s="9"/>
      <c r="F1956" s="9"/>
      <c r="G1956" s="9"/>
      <c r="H1956" s="9"/>
      <c r="I1956" s="9"/>
      <c r="J1956" s="9"/>
      <c r="K1956" s="9"/>
      <c r="L1956" s="9"/>
      <c r="M1956" s="9"/>
      <c r="N1956" s="9"/>
      <c r="O1956" s="9"/>
      <c r="P1956" s="9"/>
      <c r="Q1956" s="9"/>
      <c r="R1956" s="9"/>
      <c r="S1956" s="9"/>
      <c r="T1956" s="9"/>
      <c r="U1956" s="9"/>
      <c r="V1956" s="9"/>
      <c r="W1956" s="9"/>
      <c r="X1956" s="9"/>
      <c r="Y1956" s="9"/>
      <c r="Z1956" s="9"/>
    </row>
    <row r="1957">
      <c r="A1957" s="10"/>
      <c r="B1957" s="11"/>
      <c r="C1957" s="9"/>
      <c r="D1957" s="9"/>
      <c r="E1957" s="9"/>
      <c r="F1957" s="9"/>
      <c r="G1957" s="9"/>
      <c r="H1957" s="9"/>
      <c r="I1957" s="9"/>
      <c r="J1957" s="9"/>
      <c r="K1957" s="9"/>
      <c r="L1957" s="9"/>
      <c r="M1957" s="9"/>
      <c r="N1957" s="9"/>
      <c r="O1957" s="9"/>
      <c r="P1957" s="9"/>
      <c r="Q1957" s="9"/>
      <c r="R1957" s="9"/>
      <c r="S1957" s="9"/>
      <c r="T1957" s="9"/>
      <c r="U1957" s="9"/>
      <c r="V1957" s="9"/>
      <c r="W1957" s="9"/>
      <c r="X1957" s="9"/>
      <c r="Y1957" s="9"/>
      <c r="Z1957" s="9"/>
    </row>
    <row r="1958">
      <c r="A1958" s="10"/>
      <c r="B1958" s="11"/>
      <c r="C1958" s="9"/>
      <c r="D1958" s="9"/>
      <c r="E1958" s="9"/>
      <c r="F1958" s="9"/>
      <c r="G1958" s="9"/>
      <c r="H1958" s="9"/>
      <c r="I1958" s="9"/>
      <c r="J1958" s="9"/>
      <c r="K1958" s="9"/>
      <c r="L1958" s="9"/>
      <c r="M1958" s="9"/>
      <c r="N1958" s="9"/>
      <c r="O1958" s="9"/>
      <c r="P1958" s="9"/>
      <c r="Q1958" s="9"/>
      <c r="R1958" s="9"/>
      <c r="S1958" s="9"/>
      <c r="T1958" s="9"/>
      <c r="U1958" s="9"/>
      <c r="V1958" s="9"/>
      <c r="W1958" s="9"/>
      <c r="X1958" s="9"/>
      <c r="Y1958" s="9"/>
      <c r="Z1958" s="9"/>
    </row>
    <row r="1959">
      <c r="A1959" s="10"/>
      <c r="B1959" s="11"/>
      <c r="C1959" s="9"/>
      <c r="D1959" s="9"/>
      <c r="E1959" s="9"/>
      <c r="F1959" s="9"/>
      <c r="G1959" s="9"/>
      <c r="H1959" s="9"/>
      <c r="I1959" s="9"/>
      <c r="J1959" s="9"/>
      <c r="K1959" s="9"/>
      <c r="L1959" s="9"/>
      <c r="M1959" s="9"/>
      <c r="N1959" s="9"/>
      <c r="O1959" s="9"/>
      <c r="P1959" s="9"/>
      <c r="Q1959" s="9"/>
      <c r="R1959" s="9"/>
      <c r="S1959" s="9"/>
      <c r="T1959" s="9"/>
      <c r="U1959" s="9"/>
      <c r="V1959" s="9"/>
      <c r="W1959" s="9"/>
      <c r="X1959" s="9"/>
      <c r="Y1959" s="9"/>
      <c r="Z1959" s="9"/>
    </row>
    <row r="1960">
      <c r="A1960" s="10"/>
      <c r="B1960" s="11"/>
      <c r="C1960" s="9"/>
      <c r="D1960" s="9"/>
      <c r="E1960" s="9"/>
      <c r="F1960" s="9"/>
      <c r="G1960" s="9"/>
      <c r="H1960" s="9"/>
      <c r="I1960" s="9"/>
      <c r="J1960" s="9"/>
      <c r="K1960" s="9"/>
      <c r="L1960" s="9"/>
      <c r="M1960" s="9"/>
      <c r="N1960" s="9"/>
      <c r="O1960" s="9"/>
      <c r="P1960" s="9"/>
      <c r="Q1960" s="9"/>
      <c r="R1960" s="9"/>
      <c r="S1960" s="9"/>
      <c r="T1960" s="9"/>
      <c r="U1960" s="9"/>
      <c r="V1960" s="9"/>
      <c r="W1960" s="9"/>
      <c r="X1960" s="9"/>
      <c r="Y1960" s="9"/>
      <c r="Z1960" s="9"/>
    </row>
    <row r="1961">
      <c r="A1961" s="10"/>
      <c r="B1961" s="11"/>
      <c r="C1961" s="9"/>
      <c r="D1961" s="9"/>
      <c r="E1961" s="9"/>
      <c r="F1961" s="9"/>
      <c r="G1961" s="9"/>
      <c r="H1961" s="9"/>
      <c r="I1961" s="9"/>
      <c r="J1961" s="9"/>
      <c r="K1961" s="9"/>
      <c r="L1961" s="9"/>
      <c r="M1961" s="9"/>
      <c r="N1961" s="9"/>
      <c r="O1961" s="9"/>
      <c r="P1961" s="9"/>
      <c r="Q1961" s="9"/>
      <c r="R1961" s="9"/>
      <c r="S1961" s="9"/>
      <c r="T1961" s="9"/>
      <c r="U1961" s="9"/>
      <c r="V1961" s="9"/>
      <c r="W1961" s="9"/>
      <c r="X1961" s="9"/>
      <c r="Y1961" s="9"/>
      <c r="Z1961" s="9"/>
    </row>
    <row r="1962">
      <c r="A1962" s="10"/>
      <c r="B1962" s="11"/>
      <c r="C1962" s="9"/>
      <c r="D1962" s="9"/>
      <c r="E1962" s="9"/>
      <c r="F1962" s="9"/>
      <c r="G1962" s="9"/>
      <c r="H1962" s="9"/>
      <c r="I1962" s="9"/>
      <c r="J1962" s="9"/>
      <c r="K1962" s="9"/>
      <c r="L1962" s="9"/>
      <c r="M1962" s="9"/>
      <c r="N1962" s="9"/>
      <c r="O1962" s="9"/>
      <c r="P1962" s="9"/>
      <c r="Q1962" s="9"/>
      <c r="R1962" s="9"/>
      <c r="S1962" s="9"/>
      <c r="T1962" s="9"/>
      <c r="U1962" s="9"/>
      <c r="V1962" s="9"/>
      <c r="W1962" s="9"/>
      <c r="X1962" s="9"/>
      <c r="Y1962" s="9"/>
      <c r="Z1962" s="9"/>
    </row>
    <row r="1963">
      <c r="A1963" s="10"/>
      <c r="B1963" s="11"/>
      <c r="C1963" s="9"/>
      <c r="D1963" s="9"/>
      <c r="E1963" s="9"/>
      <c r="F1963" s="9"/>
      <c r="G1963" s="9"/>
      <c r="H1963" s="9"/>
      <c r="I1963" s="9"/>
      <c r="J1963" s="9"/>
      <c r="K1963" s="9"/>
      <c r="L1963" s="9"/>
      <c r="M1963" s="9"/>
      <c r="N1963" s="9"/>
      <c r="O1963" s="9"/>
      <c r="P1963" s="9"/>
      <c r="Q1963" s="9"/>
      <c r="R1963" s="9"/>
      <c r="S1963" s="9"/>
      <c r="T1963" s="9"/>
      <c r="U1963" s="9"/>
      <c r="V1963" s="9"/>
      <c r="W1963" s="9"/>
      <c r="X1963" s="9"/>
      <c r="Y1963" s="9"/>
      <c r="Z1963" s="9"/>
    </row>
    <row r="1964">
      <c r="A1964" s="10"/>
      <c r="B1964" s="11"/>
      <c r="C1964" s="9"/>
      <c r="D1964" s="9"/>
      <c r="E1964" s="9"/>
      <c r="F1964" s="9"/>
      <c r="G1964" s="9"/>
      <c r="H1964" s="9"/>
      <c r="I1964" s="9"/>
      <c r="J1964" s="9"/>
      <c r="K1964" s="9"/>
      <c r="L1964" s="9"/>
      <c r="M1964" s="9"/>
      <c r="N1964" s="9"/>
      <c r="O1964" s="9"/>
      <c r="P1964" s="9"/>
      <c r="Q1964" s="9"/>
      <c r="R1964" s="9"/>
      <c r="S1964" s="9"/>
      <c r="T1964" s="9"/>
      <c r="U1964" s="9"/>
      <c r="V1964" s="9"/>
      <c r="W1964" s="9"/>
      <c r="X1964" s="9"/>
      <c r="Y1964" s="9"/>
      <c r="Z1964" s="9"/>
    </row>
    <row r="1965">
      <c r="A1965" s="10"/>
      <c r="B1965" s="11"/>
      <c r="C1965" s="9"/>
      <c r="D1965" s="9"/>
      <c r="E1965" s="9"/>
      <c r="F1965" s="9"/>
      <c r="G1965" s="9"/>
      <c r="H1965" s="9"/>
      <c r="I1965" s="9"/>
      <c r="J1965" s="9"/>
      <c r="K1965" s="9"/>
      <c r="L1965" s="9"/>
      <c r="M1965" s="9"/>
      <c r="N1965" s="9"/>
      <c r="O1965" s="9"/>
      <c r="P1965" s="9"/>
      <c r="Q1965" s="9"/>
      <c r="R1965" s="9"/>
      <c r="S1965" s="9"/>
      <c r="T1965" s="9"/>
      <c r="U1965" s="9"/>
      <c r="V1965" s="9"/>
      <c r="W1965" s="9"/>
      <c r="X1965" s="9"/>
      <c r="Y1965" s="9"/>
      <c r="Z1965" s="9"/>
    </row>
    <row r="1966">
      <c r="A1966" s="10"/>
      <c r="B1966" s="11"/>
      <c r="C1966" s="9"/>
      <c r="D1966" s="9"/>
      <c r="E1966" s="9"/>
      <c r="F1966" s="9"/>
      <c r="G1966" s="9"/>
      <c r="H1966" s="9"/>
      <c r="I1966" s="9"/>
      <c r="J1966" s="9"/>
      <c r="K1966" s="9"/>
      <c r="L1966" s="9"/>
      <c r="M1966" s="9"/>
      <c r="N1966" s="9"/>
      <c r="O1966" s="9"/>
      <c r="P1966" s="9"/>
      <c r="Q1966" s="9"/>
      <c r="R1966" s="9"/>
      <c r="S1966" s="9"/>
      <c r="T1966" s="9"/>
      <c r="U1966" s="9"/>
      <c r="V1966" s="9"/>
      <c r="W1966" s="9"/>
      <c r="X1966" s="9"/>
      <c r="Y1966" s="9"/>
      <c r="Z1966" s="9"/>
    </row>
    <row r="1967">
      <c r="A1967" s="10"/>
      <c r="B1967" s="11"/>
      <c r="C1967" s="9"/>
      <c r="D1967" s="9"/>
      <c r="E1967" s="9"/>
      <c r="F1967" s="9"/>
      <c r="G1967" s="9"/>
      <c r="H1967" s="9"/>
      <c r="I1967" s="9"/>
      <c r="J1967" s="9"/>
      <c r="K1967" s="9"/>
      <c r="L1967" s="9"/>
      <c r="M1967" s="9"/>
      <c r="N1967" s="9"/>
      <c r="O1967" s="9"/>
      <c r="P1967" s="9"/>
      <c r="Q1967" s="9"/>
      <c r="R1967" s="9"/>
      <c r="S1967" s="9"/>
      <c r="T1967" s="9"/>
      <c r="U1967" s="9"/>
      <c r="V1967" s="9"/>
      <c r="W1967" s="9"/>
      <c r="X1967" s="9"/>
      <c r="Y1967" s="9"/>
      <c r="Z1967" s="9"/>
    </row>
    <row r="1968">
      <c r="A1968" s="10"/>
      <c r="B1968" s="11"/>
      <c r="C1968" s="9"/>
      <c r="D1968" s="9"/>
      <c r="E1968" s="9"/>
      <c r="F1968" s="9"/>
      <c r="G1968" s="9"/>
      <c r="H1968" s="9"/>
      <c r="I1968" s="9"/>
      <c r="J1968" s="9"/>
      <c r="K1968" s="9"/>
      <c r="L1968" s="9"/>
      <c r="M1968" s="9"/>
      <c r="N1968" s="9"/>
      <c r="O1968" s="9"/>
      <c r="P1968" s="9"/>
      <c r="Q1968" s="9"/>
      <c r="R1968" s="9"/>
      <c r="S1968" s="9"/>
      <c r="T1968" s="9"/>
      <c r="U1968" s="9"/>
      <c r="V1968" s="9"/>
      <c r="W1968" s="9"/>
      <c r="X1968" s="9"/>
      <c r="Y1968" s="9"/>
      <c r="Z1968" s="9"/>
    </row>
    <row r="1969">
      <c r="A1969" s="10"/>
      <c r="B1969" s="11"/>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row>
    <row r="1970">
      <c r="A1970" s="10"/>
      <c r="B1970" s="11"/>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row>
    <row r="1971">
      <c r="A1971" s="10"/>
      <c r="B1971" s="11"/>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row>
    <row r="1972">
      <c r="A1972" s="10"/>
      <c r="B1972" s="11"/>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row>
    <row r="1973">
      <c r="A1973" s="10"/>
      <c r="B1973" s="11"/>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row>
    <row r="1974">
      <c r="A1974" s="10"/>
      <c r="B1974" s="11"/>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row>
    <row r="1975">
      <c r="A1975" s="10"/>
      <c r="B1975" s="11"/>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row>
    <row r="1976">
      <c r="A1976" s="10"/>
      <c r="B1976" s="11"/>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row>
    <row r="1977">
      <c r="A1977" s="10"/>
      <c r="B1977" s="11"/>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row>
    <row r="1978">
      <c r="A1978" s="10"/>
      <c r="B1978" s="11"/>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row>
    <row r="1979">
      <c r="A1979" s="10"/>
      <c r="B1979" s="11"/>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row>
    <row r="1980">
      <c r="A1980" s="10"/>
      <c r="B1980" s="11"/>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row>
    <row r="1981">
      <c r="A1981" s="10"/>
      <c r="B1981" s="11"/>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row>
    <row r="1982">
      <c r="A1982" s="10"/>
      <c r="B1982" s="11"/>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row>
    <row r="1983">
      <c r="A1983" s="10"/>
      <c r="B1983" s="11"/>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row>
    <row r="1984">
      <c r="A1984" s="10"/>
      <c r="B1984" s="11"/>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row>
    <row r="1985">
      <c r="A1985" s="10"/>
      <c r="B1985" s="11"/>
      <c r="C1985" s="9"/>
      <c r="D1985" s="9"/>
      <c r="E1985" s="9"/>
      <c r="F1985" s="9"/>
      <c r="G1985" s="9"/>
      <c r="H1985" s="9"/>
      <c r="I1985" s="9"/>
      <c r="J1985" s="9"/>
      <c r="K1985" s="9"/>
      <c r="L1985" s="9"/>
      <c r="M1985" s="9"/>
      <c r="N1985" s="9"/>
      <c r="O1985" s="9"/>
      <c r="P1985" s="9"/>
      <c r="Q1985" s="9"/>
      <c r="R1985" s="9"/>
      <c r="S1985" s="9"/>
      <c r="T1985" s="9"/>
      <c r="U1985" s="9"/>
      <c r="V1985" s="9"/>
      <c r="W1985" s="9"/>
      <c r="X1985" s="9"/>
      <c r="Y1985" s="9"/>
      <c r="Z1985" s="9"/>
    </row>
    <row r="1986">
      <c r="A1986" s="10"/>
      <c r="B1986" s="11"/>
      <c r="C1986" s="9"/>
      <c r="D1986" s="9"/>
      <c r="E1986" s="9"/>
      <c r="F1986" s="9"/>
      <c r="G1986" s="9"/>
      <c r="H1986" s="9"/>
      <c r="I1986" s="9"/>
      <c r="J1986" s="9"/>
      <c r="K1986" s="9"/>
      <c r="L1986" s="9"/>
      <c r="M1986" s="9"/>
      <c r="N1986" s="9"/>
      <c r="O1986" s="9"/>
      <c r="P1986" s="9"/>
      <c r="Q1986" s="9"/>
      <c r="R1986" s="9"/>
      <c r="S1986" s="9"/>
      <c r="T1986" s="9"/>
      <c r="U1986" s="9"/>
      <c r="V1986" s="9"/>
      <c r="W1986" s="9"/>
      <c r="X1986" s="9"/>
      <c r="Y1986" s="9"/>
      <c r="Z1986" s="9"/>
    </row>
    <row r="1987">
      <c r="A1987" s="10"/>
      <c r="B1987" s="11"/>
      <c r="C1987" s="9"/>
      <c r="D1987" s="9"/>
      <c r="E1987" s="9"/>
      <c r="F1987" s="9"/>
      <c r="G1987" s="9"/>
      <c r="H1987" s="9"/>
      <c r="I1987" s="9"/>
      <c r="J1987" s="9"/>
      <c r="K1987" s="9"/>
      <c r="L1987" s="9"/>
      <c r="M1987" s="9"/>
      <c r="N1987" s="9"/>
      <c r="O1987" s="9"/>
      <c r="P1987" s="9"/>
      <c r="Q1987" s="9"/>
      <c r="R1987" s="9"/>
      <c r="S1987" s="9"/>
      <c r="T1987" s="9"/>
      <c r="U1987" s="9"/>
      <c r="V1987" s="9"/>
      <c r="W1987" s="9"/>
      <c r="X1987" s="9"/>
      <c r="Y1987" s="9"/>
      <c r="Z1987" s="9"/>
    </row>
    <row r="1988">
      <c r="A1988" s="10"/>
      <c r="B1988" s="11"/>
      <c r="C1988" s="9"/>
      <c r="D1988" s="9"/>
      <c r="E1988" s="9"/>
      <c r="F1988" s="9"/>
      <c r="G1988" s="9"/>
      <c r="H1988" s="9"/>
      <c r="I1988" s="9"/>
      <c r="J1988" s="9"/>
      <c r="K1988" s="9"/>
      <c r="L1988" s="9"/>
      <c r="M1988" s="9"/>
      <c r="N1988" s="9"/>
      <c r="O1988" s="9"/>
      <c r="P1988" s="9"/>
      <c r="Q1988" s="9"/>
      <c r="R1988" s="9"/>
      <c r="S1988" s="9"/>
      <c r="T1988" s="9"/>
      <c r="U1988" s="9"/>
      <c r="V1988" s="9"/>
      <c r="W1988" s="9"/>
      <c r="X1988" s="9"/>
      <c r="Y1988" s="9"/>
      <c r="Z1988" s="9"/>
    </row>
    <row r="1989">
      <c r="A1989" s="10"/>
      <c r="B1989" s="11"/>
      <c r="C1989" s="9"/>
      <c r="D1989" s="9"/>
      <c r="E1989" s="9"/>
      <c r="F1989" s="9"/>
      <c r="G1989" s="9"/>
      <c r="H1989" s="9"/>
      <c r="I1989" s="9"/>
      <c r="J1989" s="9"/>
      <c r="K1989" s="9"/>
      <c r="L1989" s="9"/>
      <c r="M1989" s="9"/>
      <c r="N1989" s="9"/>
      <c r="O1989" s="9"/>
      <c r="P1989" s="9"/>
      <c r="Q1989" s="9"/>
      <c r="R1989" s="9"/>
      <c r="S1989" s="9"/>
      <c r="T1989" s="9"/>
      <c r="U1989" s="9"/>
      <c r="V1989" s="9"/>
      <c r="W1989" s="9"/>
      <c r="X1989" s="9"/>
      <c r="Y1989" s="9"/>
      <c r="Z1989" s="9"/>
    </row>
    <row r="1990">
      <c r="A1990" s="10"/>
      <c r="B1990" s="11"/>
      <c r="C1990" s="9"/>
      <c r="D1990" s="9"/>
      <c r="E1990" s="9"/>
      <c r="F1990" s="9"/>
      <c r="G1990" s="9"/>
      <c r="H1990" s="9"/>
      <c r="I1990" s="9"/>
      <c r="J1990" s="9"/>
      <c r="K1990" s="9"/>
      <c r="L1990" s="9"/>
      <c r="M1990" s="9"/>
      <c r="N1990" s="9"/>
      <c r="O1990" s="9"/>
      <c r="P1990" s="9"/>
      <c r="Q1990" s="9"/>
      <c r="R1990" s="9"/>
      <c r="S1990" s="9"/>
      <c r="T1990" s="9"/>
      <c r="U1990" s="9"/>
      <c r="V1990" s="9"/>
      <c r="W1990" s="9"/>
      <c r="X1990" s="9"/>
      <c r="Y1990" s="9"/>
      <c r="Z1990" s="9"/>
    </row>
    <row r="1991">
      <c r="A1991" s="10"/>
      <c r="B1991" s="11"/>
      <c r="C1991" s="9"/>
      <c r="D1991" s="9"/>
      <c r="E1991" s="9"/>
      <c r="F1991" s="9"/>
      <c r="G1991" s="9"/>
      <c r="H1991" s="9"/>
      <c r="I1991" s="9"/>
      <c r="J1991" s="9"/>
      <c r="K1991" s="9"/>
      <c r="L1991" s="9"/>
      <c r="M1991" s="9"/>
      <c r="N1991" s="9"/>
      <c r="O1991" s="9"/>
      <c r="P1991" s="9"/>
      <c r="Q1991" s="9"/>
      <c r="R1991" s="9"/>
      <c r="S1991" s="9"/>
      <c r="T1991" s="9"/>
      <c r="U1991" s="9"/>
      <c r="V1991" s="9"/>
      <c r="W1991" s="9"/>
      <c r="X1991" s="9"/>
      <c r="Y1991" s="9"/>
      <c r="Z1991" s="9"/>
    </row>
    <row r="1992">
      <c r="A1992" s="10"/>
      <c r="B1992" s="11"/>
      <c r="C1992" s="9"/>
      <c r="D1992" s="9"/>
      <c r="E1992" s="9"/>
      <c r="F1992" s="9"/>
      <c r="G1992" s="9"/>
      <c r="H1992" s="9"/>
      <c r="I1992" s="9"/>
      <c r="J1992" s="9"/>
      <c r="K1992" s="9"/>
      <c r="L1992" s="9"/>
      <c r="M1992" s="9"/>
      <c r="N1992" s="9"/>
      <c r="O1992" s="9"/>
      <c r="P1992" s="9"/>
      <c r="Q1992" s="9"/>
      <c r="R1992" s="9"/>
      <c r="S1992" s="9"/>
      <c r="T1992" s="9"/>
      <c r="U1992" s="9"/>
      <c r="V1992" s="9"/>
      <c r="W1992" s="9"/>
      <c r="X1992" s="9"/>
      <c r="Y1992" s="9"/>
      <c r="Z1992" s="9"/>
    </row>
    <row r="1993">
      <c r="A1993" s="10"/>
      <c r="B1993" s="11"/>
      <c r="C1993" s="9"/>
      <c r="D1993" s="9"/>
      <c r="E1993" s="9"/>
      <c r="F1993" s="9"/>
      <c r="G1993" s="9"/>
      <c r="H1993" s="9"/>
      <c r="I1993" s="9"/>
      <c r="J1993" s="9"/>
      <c r="K1993" s="9"/>
      <c r="L1993" s="9"/>
      <c r="M1993" s="9"/>
      <c r="N1993" s="9"/>
      <c r="O1993" s="9"/>
      <c r="P1993" s="9"/>
      <c r="Q1993" s="9"/>
      <c r="R1993" s="9"/>
      <c r="S1993" s="9"/>
      <c r="T1993" s="9"/>
      <c r="U1993" s="9"/>
      <c r="V1993" s="9"/>
      <c r="W1993" s="9"/>
      <c r="X1993" s="9"/>
      <c r="Y1993" s="9"/>
      <c r="Z1993" s="9"/>
    </row>
    <row r="1994">
      <c r="A1994" s="10"/>
      <c r="B1994" s="11"/>
      <c r="C1994" s="9"/>
      <c r="D1994" s="9"/>
      <c r="E1994" s="9"/>
      <c r="F1994" s="9"/>
      <c r="G1994" s="9"/>
      <c r="H1994" s="9"/>
      <c r="I1994" s="9"/>
      <c r="J1994" s="9"/>
      <c r="K1994" s="9"/>
      <c r="L1994" s="9"/>
      <c r="M1994" s="9"/>
      <c r="N1994" s="9"/>
      <c r="O1994" s="9"/>
      <c r="P1994" s="9"/>
      <c r="Q1994" s="9"/>
      <c r="R1994" s="9"/>
      <c r="S1994" s="9"/>
      <c r="T1994" s="9"/>
      <c r="U1994" s="9"/>
      <c r="V1994" s="9"/>
      <c r="W1994" s="9"/>
      <c r="X1994" s="9"/>
      <c r="Y1994" s="9"/>
      <c r="Z1994" s="9"/>
    </row>
    <row r="1995">
      <c r="A1995" s="10"/>
      <c r="B1995" s="11"/>
      <c r="C1995" s="9"/>
      <c r="D1995" s="9"/>
      <c r="E1995" s="9"/>
      <c r="F1995" s="9"/>
      <c r="G1995" s="9"/>
      <c r="H1995" s="9"/>
      <c r="I1995" s="9"/>
      <c r="J1995" s="9"/>
      <c r="K1995" s="9"/>
      <c r="L1995" s="9"/>
      <c r="M1995" s="9"/>
      <c r="N1995" s="9"/>
      <c r="O1995" s="9"/>
      <c r="P1995" s="9"/>
      <c r="Q1995" s="9"/>
      <c r="R1995" s="9"/>
      <c r="S1995" s="9"/>
      <c r="T1995" s="9"/>
      <c r="U1995" s="9"/>
      <c r="V1995" s="9"/>
      <c r="W1995" s="9"/>
      <c r="X1995" s="9"/>
      <c r="Y1995" s="9"/>
      <c r="Z1995" s="9"/>
    </row>
    <row r="1996">
      <c r="A1996" s="10"/>
      <c r="B1996" s="11"/>
      <c r="C1996" s="9"/>
      <c r="D1996" s="9"/>
      <c r="E1996" s="9"/>
      <c r="F1996" s="9"/>
      <c r="G1996" s="9"/>
      <c r="H1996" s="9"/>
      <c r="I1996" s="9"/>
      <c r="J1996" s="9"/>
      <c r="K1996" s="9"/>
      <c r="L1996" s="9"/>
      <c r="M1996" s="9"/>
      <c r="N1996" s="9"/>
      <c r="O1996" s="9"/>
      <c r="P1996" s="9"/>
      <c r="Q1996" s="9"/>
      <c r="R1996" s="9"/>
      <c r="S1996" s="9"/>
      <c r="T1996" s="9"/>
      <c r="U1996" s="9"/>
      <c r="V1996" s="9"/>
      <c r="W1996" s="9"/>
      <c r="X1996" s="9"/>
      <c r="Y1996" s="9"/>
      <c r="Z1996" s="9"/>
    </row>
    <row r="1997">
      <c r="A1997" s="10"/>
      <c r="B1997" s="11"/>
      <c r="C1997" s="9"/>
      <c r="D1997" s="9"/>
      <c r="E1997" s="9"/>
      <c r="F1997" s="9"/>
      <c r="G1997" s="9"/>
      <c r="H1997" s="9"/>
      <c r="I1997" s="9"/>
      <c r="J1997" s="9"/>
      <c r="K1997" s="9"/>
      <c r="L1997" s="9"/>
      <c r="M1997" s="9"/>
      <c r="N1997" s="9"/>
      <c r="O1997" s="9"/>
      <c r="P1997" s="9"/>
      <c r="Q1997" s="9"/>
      <c r="R1997" s="9"/>
      <c r="S1997" s="9"/>
      <c r="T1997" s="9"/>
      <c r="U1997" s="9"/>
      <c r="V1997" s="9"/>
      <c r="W1997" s="9"/>
      <c r="X1997" s="9"/>
      <c r="Y1997" s="9"/>
      <c r="Z1997" s="9"/>
    </row>
    <row r="1998">
      <c r="A1998" s="10"/>
      <c r="B1998" s="11"/>
      <c r="C1998" s="9"/>
      <c r="D1998" s="9"/>
      <c r="E1998" s="9"/>
      <c r="F1998" s="9"/>
      <c r="G1998" s="9"/>
      <c r="H1998" s="9"/>
      <c r="I1998" s="9"/>
      <c r="J1998" s="9"/>
      <c r="K1998" s="9"/>
      <c r="L1998" s="9"/>
      <c r="M1998" s="9"/>
      <c r="N1998" s="9"/>
      <c r="O1998" s="9"/>
      <c r="P1998" s="9"/>
      <c r="Q1998" s="9"/>
      <c r="R1998" s="9"/>
      <c r="S1998" s="9"/>
      <c r="T1998" s="9"/>
      <c r="U1998" s="9"/>
      <c r="V1998" s="9"/>
      <c r="W1998" s="9"/>
      <c r="X1998" s="9"/>
      <c r="Y1998" s="9"/>
      <c r="Z1998" s="9"/>
    </row>
    <row r="1999">
      <c r="A1999" s="10"/>
      <c r="B1999" s="11"/>
      <c r="C1999" s="9"/>
      <c r="D1999" s="9"/>
      <c r="E1999" s="9"/>
      <c r="F1999" s="9"/>
      <c r="G1999" s="9"/>
      <c r="H1999" s="9"/>
      <c r="I1999" s="9"/>
      <c r="J1999" s="9"/>
      <c r="K1999" s="9"/>
      <c r="L1999" s="9"/>
      <c r="M1999" s="9"/>
      <c r="N1999" s="9"/>
      <c r="O1999" s="9"/>
      <c r="P1999" s="9"/>
      <c r="Q1999" s="9"/>
      <c r="R1999" s="9"/>
      <c r="S1999" s="9"/>
      <c r="T1999" s="9"/>
      <c r="U1999" s="9"/>
      <c r="V1999" s="9"/>
      <c r="W1999" s="9"/>
      <c r="X1999" s="9"/>
      <c r="Y1999" s="9"/>
      <c r="Z1999" s="9"/>
    </row>
    <row r="2000">
      <c r="A2000" s="10"/>
      <c r="B2000" s="11"/>
      <c r="C2000" s="9"/>
      <c r="D2000" s="9"/>
      <c r="E2000" s="9"/>
      <c r="F2000" s="9"/>
      <c r="G2000" s="9"/>
      <c r="H2000" s="9"/>
      <c r="I2000" s="9"/>
      <c r="J2000" s="9"/>
      <c r="K2000" s="9"/>
      <c r="L2000" s="9"/>
      <c r="M2000" s="9"/>
      <c r="N2000" s="9"/>
      <c r="O2000" s="9"/>
      <c r="P2000" s="9"/>
      <c r="Q2000" s="9"/>
      <c r="R2000" s="9"/>
      <c r="S2000" s="9"/>
      <c r="T2000" s="9"/>
      <c r="U2000" s="9"/>
      <c r="V2000" s="9"/>
      <c r="W2000" s="9"/>
      <c r="X2000" s="9"/>
      <c r="Y2000" s="9"/>
      <c r="Z2000" s="9"/>
    </row>
    <row r="2001">
      <c r="A2001" s="10"/>
      <c r="B2001" s="11"/>
      <c r="C2001" s="9"/>
      <c r="D2001" s="9"/>
      <c r="E2001" s="9"/>
      <c r="F2001" s="9"/>
      <c r="G2001" s="9"/>
      <c r="H2001" s="9"/>
      <c r="I2001" s="9"/>
      <c r="J2001" s="9"/>
      <c r="K2001" s="9"/>
      <c r="L2001" s="9"/>
      <c r="M2001" s="9"/>
      <c r="N2001" s="9"/>
      <c r="O2001" s="9"/>
      <c r="P2001" s="9"/>
      <c r="Q2001" s="9"/>
      <c r="R2001" s="9"/>
      <c r="S2001" s="9"/>
      <c r="T2001" s="9"/>
      <c r="U2001" s="9"/>
      <c r="V2001" s="9"/>
      <c r="W2001" s="9"/>
      <c r="X2001" s="9"/>
      <c r="Y2001" s="9"/>
      <c r="Z2001" s="9"/>
    </row>
    <row r="2002">
      <c r="A2002" s="10"/>
      <c r="B2002" s="11"/>
      <c r="C2002" s="9"/>
      <c r="D2002" s="9"/>
      <c r="E2002" s="9"/>
      <c r="F2002" s="9"/>
      <c r="G2002" s="9"/>
      <c r="H2002" s="9"/>
      <c r="I2002" s="9"/>
      <c r="J2002" s="9"/>
      <c r="K2002" s="9"/>
      <c r="L2002" s="9"/>
      <c r="M2002" s="9"/>
      <c r="N2002" s="9"/>
      <c r="O2002" s="9"/>
      <c r="P2002" s="9"/>
      <c r="Q2002" s="9"/>
      <c r="R2002" s="9"/>
      <c r="S2002" s="9"/>
      <c r="T2002" s="9"/>
      <c r="U2002" s="9"/>
      <c r="V2002" s="9"/>
      <c r="W2002" s="9"/>
      <c r="X2002" s="9"/>
      <c r="Y2002" s="9"/>
      <c r="Z2002" s="9"/>
    </row>
    <row r="2003">
      <c r="A2003" s="10"/>
      <c r="B2003" s="11"/>
      <c r="C2003" s="9"/>
      <c r="D2003" s="9"/>
      <c r="E2003" s="9"/>
      <c r="F2003" s="9"/>
      <c r="G2003" s="9"/>
      <c r="H2003" s="9"/>
      <c r="I2003" s="9"/>
      <c r="J2003" s="9"/>
      <c r="K2003" s="9"/>
      <c r="L2003" s="9"/>
      <c r="M2003" s="9"/>
      <c r="N2003" s="9"/>
      <c r="O2003" s="9"/>
      <c r="P2003" s="9"/>
      <c r="Q2003" s="9"/>
      <c r="R2003" s="9"/>
      <c r="S2003" s="9"/>
      <c r="T2003" s="9"/>
      <c r="U2003" s="9"/>
      <c r="V2003" s="9"/>
      <c r="W2003" s="9"/>
      <c r="X2003" s="9"/>
      <c r="Y2003" s="9"/>
      <c r="Z2003" s="9"/>
    </row>
    <row r="2004">
      <c r="A2004" s="10"/>
      <c r="B2004" s="11"/>
      <c r="C2004" s="9"/>
      <c r="D2004" s="9"/>
      <c r="E2004" s="9"/>
      <c r="F2004" s="9"/>
      <c r="G2004" s="9"/>
      <c r="H2004" s="9"/>
      <c r="I2004" s="9"/>
      <c r="J2004" s="9"/>
      <c r="K2004" s="9"/>
      <c r="L2004" s="9"/>
      <c r="M2004" s="9"/>
      <c r="N2004" s="9"/>
      <c r="O2004" s="9"/>
      <c r="P2004" s="9"/>
      <c r="Q2004" s="9"/>
      <c r="R2004" s="9"/>
      <c r="S2004" s="9"/>
      <c r="T2004" s="9"/>
      <c r="U2004" s="9"/>
      <c r="V2004" s="9"/>
      <c r="W2004" s="9"/>
      <c r="X2004" s="9"/>
      <c r="Y2004" s="9"/>
      <c r="Z2004" s="9"/>
    </row>
    <row r="2005">
      <c r="A2005" s="10"/>
      <c r="B2005" s="11"/>
      <c r="C2005" s="9"/>
      <c r="D2005" s="9"/>
      <c r="E2005" s="9"/>
      <c r="F2005" s="9"/>
      <c r="G2005" s="9"/>
      <c r="H2005" s="9"/>
      <c r="I2005" s="9"/>
      <c r="J2005" s="9"/>
      <c r="K2005" s="9"/>
      <c r="L2005" s="9"/>
      <c r="M2005" s="9"/>
      <c r="N2005" s="9"/>
      <c r="O2005" s="9"/>
      <c r="P2005" s="9"/>
      <c r="Q2005" s="9"/>
      <c r="R2005" s="9"/>
      <c r="S2005" s="9"/>
      <c r="T2005" s="9"/>
      <c r="U2005" s="9"/>
      <c r="V2005" s="9"/>
      <c r="W2005" s="9"/>
      <c r="X2005" s="9"/>
      <c r="Y2005" s="9"/>
      <c r="Z2005" s="9"/>
    </row>
    <row r="2006">
      <c r="A2006" s="10"/>
      <c r="B2006" s="11"/>
      <c r="C2006" s="9"/>
      <c r="D2006" s="9"/>
      <c r="E2006" s="9"/>
      <c r="F2006" s="9"/>
      <c r="G2006" s="9"/>
      <c r="H2006" s="9"/>
      <c r="I2006" s="9"/>
      <c r="J2006" s="9"/>
      <c r="K2006" s="9"/>
      <c r="L2006" s="9"/>
      <c r="M2006" s="9"/>
      <c r="N2006" s="9"/>
      <c r="O2006" s="9"/>
      <c r="P2006" s="9"/>
      <c r="Q2006" s="9"/>
      <c r="R2006" s="9"/>
      <c r="S2006" s="9"/>
      <c r="T2006" s="9"/>
      <c r="U2006" s="9"/>
      <c r="V2006" s="9"/>
      <c r="W2006" s="9"/>
      <c r="X2006" s="9"/>
      <c r="Y2006" s="9"/>
      <c r="Z2006" s="9"/>
    </row>
    <row r="2007">
      <c r="A2007" s="10"/>
      <c r="B2007" s="11"/>
      <c r="C2007" s="9"/>
      <c r="D2007" s="9"/>
      <c r="E2007" s="9"/>
      <c r="F2007" s="9"/>
      <c r="G2007" s="9"/>
      <c r="H2007" s="9"/>
      <c r="I2007" s="9"/>
      <c r="J2007" s="9"/>
      <c r="K2007" s="9"/>
      <c r="L2007" s="9"/>
      <c r="M2007" s="9"/>
      <c r="N2007" s="9"/>
      <c r="O2007" s="9"/>
      <c r="P2007" s="9"/>
      <c r="Q2007" s="9"/>
      <c r="R2007" s="9"/>
      <c r="S2007" s="9"/>
      <c r="T2007" s="9"/>
      <c r="U2007" s="9"/>
      <c r="V2007" s="9"/>
      <c r="W2007" s="9"/>
      <c r="X2007" s="9"/>
      <c r="Y2007" s="9"/>
      <c r="Z2007" s="9"/>
    </row>
    <row r="2008">
      <c r="A2008" s="10"/>
      <c r="B2008" s="11"/>
      <c r="C2008" s="9"/>
      <c r="D2008" s="9"/>
      <c r="E2008" s="9"/>
      <c r="F2008" s="9"/>
      <c r="G2008" s="9"/>
      <c r="H2008" s="9"/>
      <c r="I2008" s="9"/>
      <c r="J2008" s="9"/>
      <c r="K2008" s="9"/>
      <c r="L2008" s="9"/>
      <c r="M2008" s="9"/>
      <c r="N2008" s="9"/>
      <c r="O2008" s="9"/>
      <c r="P2008" s="9"/>
      <c r="Q2008" s="9"/>
      <c r="R2008" s="9"/>
      <c r="S2008" s="9"/>
      <c r="T2008" s="9"/>
      <c r="U2008" s="9"/>
      <c r="V2008" s="9"/>
      <c r="W2008" s="9"/>
      <c r="X2008" s="9"/>
      <c r="Y2008" s="9"/>
      <c r="Z2008" s="9"/>
    </row>
    <row r="2009">
      <c r="A2009" s="10"/>
      <c r="B2009" s="11"/>
      <c r="C2009" s="9"/>
      <c r="D2009" s="9"/>
      <c r="E2009" s="9"/>
      <c r="F2009" s="9"/>
      <c r="G2009" s="9"/>
      <c r="H2009" s="9"/>
      <c r="I2009" s="9"/>
      <c r="J2009" s="9"/>
      <c r="K2009" s="9"/>
      <c r="L2009" s="9"/>
      <c r="M2009" s="9"/>
      <c r="N2009" s="9"/>
      <c r="O2009" s="9"/>
      <c r="P2009" s="9"/>
      <c r="Q2009" s="9"/>
      <c r="R2009" s="9"/>
      <c r="S2009" s="9"/>
      <c r="T2009" s="9"/>
      <c r="U2009" s="9"/>
      <c r="V2009" s="9"/>
      <c r="W2009" s="9"/>
      <c r="X2009" s="9"/>
      <c r="Y2009" s="9"/>
      <c r="Z2009" s="9"/>
    </row>
    <row r="2010">
      <c r="A2010" s="10"/>
      <c r="B2010" s="11"/>
      <c r="C2010" s="9"/>
      <c r="D2010" s="9"/>
      <c r="E2010" s="9"/>
      <c r="F2010" s="9"/>
      <c r="G2010" s="9"/>
      <c r="H2010" s="9"/>
      <c r="I2010" s="9"/>
      <c r="J2010" s="9"/>
      <c r="K2010" s="9"/>
      <c r="L2010" s="9"/>
      <c r="M2010" s="9"/>
      <c r="N2010" s="9"/>
      <c r="O2010" s="9"/>
      <c r="P2010" s="9"/>
      <c r="Q2010" s="9"/>
      <c r="R2010" s="9"/>
      <c r="S2010" s="9"/>
      <c r="T2010" s="9"/>
      <c r="U2010" s="9"/>
      <c r="V2010" s="9"/>
      <c r="W2010" s="9"/>
      <c r="X2010" s="9"/>
      <c r="Y2010" s="9"/>
      <c r="Z2010" s="9"/>
    </row>
    <row r="2011">
      <c r="A2011" s="10"/>
      <c r="B2011" s="11"/>
      <c r="C2011" s="9"/>
      <c r="D2011" s="9"/>
      <c r="E2011" s="9"/>
      <c r="F2011" s="9"/>
      <c r="G2011" s="9"/>
      <c r="H2011" s="9"/>
      <c r="I2011" s="9"/>
      <c r="J2011" s="9"/>
      <c r="K2011" s="9"/>
      <c r="L2011" s="9"/>
      <c r="M2011" s="9"/>
      <c r="N2011" s="9"/>
      <c r="O2011" s="9"/>
      <c r="P2011" s="9"/>
      <c r="Q2011" s="9"/>
      <c r="R2011" s="9"/>
      <c r="S2011" s="9"/>
      <c r="T2011" s="9"/>
      <c r="U2011" s="9"/>
      <c r="V2011" s="9"/>
      <c r="W2011" s="9"/>
      <c r="X2011" s="9"/>
      <c r="Y2011" s="9"/>
      <c r="Z2011" s="9"/>
    </row>
    <row r="2012">
      <c r="A2012" s="10"/>
      <c r="B2012" s="11"/>
      <c r="C2012" s="9"/>
      <c r="D2012" s="9"/>
      <c r="E2012" s="9"/>
      <c r="F2012" s="9"/>
      <c r="G2012" s="9"/>
      <c r="H2012" s="9"/>
      <c r="I2012" s="9"/>
      <c r="J2012" s="9"/>
      <c r="K2012" s="9"/>
      <c r="L2012" s="9"/>
      <c r="M2012" s="9"/>
      <c r="N2012" s="9"/>
      <c r="O2012" s="9"/>
      <c r="P2012" s="9"/>
      <c r="Q2012" s="9"/>
      <c r="R2012" s="9"/>
      <c r="S2012" s="9"/>
      <c r="T2012" s="9"/>
      <c r="U2012" s="9"/>
      <c r="V2012" s="9"/>
      <c r="W2012" s="9"/>
      <c r="X2012" s="9"/>
      <c r="Y2012" s="9"/>
      <c r="Z2012" s="9"/>
    </row>
    <row r="2013">
      <c r="A2013" s="10"/>
      <c r="B2013" s="11"/>
      <c r="C2013" s="9"/>
      <c r="D2013" s="9"/>
      <c r="E2013" s="9"/>
      <c r="F2013" s="9"/>
      <c r="G2013" s="9"/>
      <c r="H2013" s="9"/>
      <c r="I2013" s="9"/>
      <c r="J2013" s="9"/>
      <c r="K2013" s="9"/>
      <c r="L2013" s="9"/>
      <c r="M2013" s="9"/>
      <c r="N2013" s="9"/>
      <c r="O2013" s="9"/>
      <c r="P2013" s="9"/>
      <c r="Q2013" s="9"/>
      <c r="R2013" s="9"/>
      <c r="S2013" s="9"/>
      <c r="T2013" s="9"/>
      <c r="U2013" s="9"/>
      <c r="V2013" s="9"/>
      <c r="W2013" s="9"/>
      <c r="X2013" s="9"/>
      <c r="Y2013" s="9"/>
      <c r="Z2013" s="9"/>
    </row>
    <row r="2014">
      <c r="A2014" s="10"/>
      <c r="B2014" s="11"/>
      <c r="C2014" s="9"/>
      <c r="D2014" s="9"/>
      <c r="E2014" s="9"/>
      <c r="F2014" s="9"/>
      <c r="G2014" s="9"/>
      <c r="H2014" s="9"/>
      <c r="I2014" s="9"/>
      <c r="J2014" s="9"/>
      <c r="K2014" s="9"/>
      <c r="L2014" s="9"/>
      <c r="M2014" s="9"/>
      <c r="N2014" s="9"/>
      <c r="O2014" s="9"/>
      <c r="P2014" s="9"/>
      <c r="Q2014" s="9"/>
      <c r="R2014" s="9"/>
      <c r="S2014" s="9"/>
      <c r="T2014" s="9"/>
      <c r="U2014" s="9"/>
      <c r="V2014" s="9"/>
      <c r="W2014" s="9"/>
      <c r="X2014" s="9"/>
      <c r="Y2014" s="9"/>
      <c r="Z2014" s="9"/>
    </row>
    <row r="2015">
      <c r="A2015" s="10"/>
      <c r="B2015" s="11"/>
      <c r="C2015" s="9"/>
      <c r="D2015" s="9"/>
      <c r="E2015" s="9"/>
      <c r="F2015" s="9"/>
      <c r="G2015" s="9"/>
      <c r="H2015" s="9"/>
      <c r="I2015" s="9"/>
      <c r="J2015" s="9"/>
      <c r="K2015" s="9"/>
      <c r="L2015" s="9"/>
      <c r="M2015" s="9"/>
      <c r="N2015" s="9"/>
      <c r="O2015" s="9"/>
      <c r="P2015" s="9"/>
      <c r="Q2015" s="9"/>
      <c r="R2015" s="9"/>
      <c r="S2015" s="9"/>
      <c r="T2015" s="9"/>
      <c r="U2015" s="9"/>
      <c r="V2015" s="9"/>
      <c r="W2015" s="9"/>
      <c r="X2015" s="9"/>
      <c r="Y2015" s="9"/>
      <c r="Z2015" s="9"/>
    </row>
    <row r="2016">
      <c r="A2016" s="10"/>
      <c r="B2016" s="11"/>
      <c r="C2016" s="9"/>
      <c r="D2016" s="9"/>
      <c r="E2016" s="9"/>
      <c r="F2016" s="9"/>
      <c r="G2016" s="9"/>
      <c r="H2016" s="9"/>
      <c r="I2016" s="9"/>
      <c r="J2016" s="9"/>
      <c r="K2016" s="9"/>
      <c r="L2016" s="9"/>
      <c r="M2016" s="9"/>
      <c r="N2016" s="9"/>
      <c r="O2016" s="9"/>
      <c r="P2016" s="9"/>
      <c r="Q2016" s="9"/>
      <c r="R2016" s="9"/>
      <c r="S2016" s="9"/>
      <c r="T2016" s="9"/>
      <c r="U2016" s="9"/>
      <c r="V2016" s="9"/>
      <c r="W2016" s="9"/>
      <c r="X2016" s="9"/>
      <c r="Y2016" s="9"/>
      <c r="Z2016" s="9"/>
    </row>
    <row r="2017">
      <c r="A2017" s="10"/>
      <c r="B2017" s="11"/>
      <c r="C2017" s="9"/>
      <c r="D2017" s="9"/>
      <c r="E2017" s="9"/>
      <c r="F2017" s="9"/>
      <c r="G2017" s="9"/>
      <c r="H2017" s="9"/>
      <c r="I2017" s="9"/>
      <c r="J2017" s="9"/>
      <c r="K2017" s="9"/>
      <c r="L2017" s="9"/>
      <c r="M2017" s="9"/>
      <c r="N2017" s="9"/>
      <c r="O2017" s="9"/>
      <c r="P2017" s="9"/>
      <c r="Q2017" s="9"/>
      <c r="R2017" s="9"/>
      <c r="S2017" s="9"/>
      <c r="T2017" s="9"/>
      <c r="U2017" s="9"/>
      <c r="V2017" s="9"/>
      <c r="W2017" s="9"/>
      <c r="X2017" s="9"/>
      <c r="Y2017" s="9"/>
      <c r="Z2017" s="9"/>
    </row>
    <row r="2018">
      <c r="A2018" s="10"/>
      <c r="B2018" s="11"/>
      <c r="C2018" s="9"/>
      <c r="D2018" s="9"/>
      <c r="E2018" s="9"/>
      <c r="F2018" s="9"/>
      <c r="G2018" s="9"/>
      <c r="H2018" s="9"/>
      <c r="I2018" s="9"/>
      <c r="J2018" s="9"/>
      <c r="K2018" s="9"/>
      <c r="L2018" s="9"/>
      <c r="M2018" s="9"/>
      <c r="N2018" s="9"/>
      <c r="O2018" s="9"/>
      <c r="P2018" s="9"/>
      <c r="Q2018" s="9"/>
      <c r="R2018" s="9"/>
      <c r="S2018" s="9"/>
      <c r="T2018" s="9"/>
      <c r="U2018" s="9"/>
      <c r="V2018" s="9"/>
      <c r="W2018" s="9"/>
      <c r="X2018" s="9"/>
      <c r="Y2018" s="9"/>
      <c r="Z2018" s="9"/>
    </row>
    <row r="2019">
      <c r="A2019" s="10"/>
      <c r="B2019" s="11"/>
      <c r="C2019" s="9"/>
      <c r="D2019" s="9"/>
      <c r="E2019" s="9"/>
      <c r="F2019" s="9"/>
      <c r="G2019" s="9"/>
      <c r="H2019" s="9"/>
      <c r="I2019" s="9"/>
      <c r="J2019" s="9"/>
      <c r="K2019" s="9"/>
      <c r="L2019" s="9"/>
      <c r="M2019" s="9"/>
      <c r="N2019" s="9"/>
      <c r="O2019" s="9"/>
      <c r="P2019" s="9"/>
      <c r="Q2019" s="9"/>
      <c r="R2019" s="9"/>
      <c r="S2019" s="9"/>
      <c r="T2019" s="9"/>
      <c r="U2019" s="9"/>
      <c r="V2019" s="9"/>
      <c r="W2019" s="9"/>
      <c r="X2019" s="9"/>
      <c r="Y2019" s="9"/>
      <c r="Z2019" s="9"/>
    </row>
    <row r="2020">
      <c r="A2020" s="10"/>
      <c r="B2020" s="11"/>
      <c r="C2020" s="9"/>
      <c r="D2020" s="9"/>
      <c r="E2020" s="9"/>
      <c r="F2020" s="9"/>
      <c r="G2020" s="9"/>
      <c r="H2020" s="9"/>
      <c r="I2020" s="9"/>
      <c r="J2020" s="9"/>
      <c r="K2020" s="9"/>
      <c r="L2020" s="9"/>
      <c r="M2020" s="9"/>
      <c r="N2020" s="9"/>
      <c r="O2020" s="9"/>
      <c r="P2020" s="9"/>
      <c r="Q2020" s="9"/>
      <c r="R2020" s="9"/>
      <c r="S2020" s="9"/>
      <c r="T2020" s="9"/>
      <c r="U2020" s="9"/>
      <c r="V2020" s="9"/>
      <c r="W2020" s="9"/>
      <c r="X2020" s="9"/>
      <c r="Y2020" s="9"/>
      <c r="Z2020" s="9"/>
    </row>
    <row r="2021">
      <c r="A2021" s="10"/>
      <c r="B2021" s="11"/>
      <c r="C2021" s="9"/>
      <c r="D2021" s="9"/>
      <c r="E2021" s="9"/>
      <c r="F2021" s="9"/>
      <c r="G2021" s="9"/>
      <c r="H2021" s="9"/>
      <c r="I2021" s="9"/>
      <c r="J2021" s="9"/>
      <c r="K2021" s="9"/>
      <c r="L2021" s="9"/>
      <c r="M2021" s="9"/>
      <c r="N2021" s="9"/>
      <c r="O2021" s="9"/>
      <c r="P2021" s="9"/>
      <c r="Q2021" s="9"/>
      <c r="R2021" s="9"/>
      <c r="S2021" s="9"/>
      <c r="T2021" s="9"/>
      <c r="U2021" s="9"/>
      <c r="V2021" s="9"/>
      <c r="W2021" s="9"/>
      <c r="X2021" s="9"/>
      <c r="Y2021" s="9"/>
      <c r="Z2021" s="9"/>
    </row>
    <row r="2022">
      <c r="A2022" s="10"/>
      <c r="B2022" s="11"/>
      <c r="C2022" s="9"/>
      <c r="D2022" s="9"/>
      <c r="E2022" s="9"/>
      <c r="F2022" s="9"/>
      <c r="G2022" s="9"/>
      <c r="H2022" s="9"/>
      <c r="I2022" s="9"/>
      <c r="J2022" s="9"/>
      <c r="K2022" s="9"/>
      <c r="L2022" s="9"/>
      <c r="M2022" s="9"/>
      <c r="N2022" s="9"/>
      <c r="O2022" s="9"/>
      <c r="P2022" s="9"/>
      <c r="Q2022" s="9"/>
      <c r="R2022" s="9"/>
      <c r="S2022" s="9"/>
      <c r="T2022" s="9"/>
      <c r="U2022" s="9"/>
      <c r="V2022" s="9"/>
      <c r="W2022" s="9"/>
      <c r="X2022" s="9"/>
      <c r="Y2022" s="9"/>
      <c r="Z2022" s="9"/>
    </row>
    <row r="2023">
      <c r="A2023" s="10"/>
      <c r="B2023" s="11"/>
      <c r="C2023" s="9"/>
      <c r="D2023" s="9"/>
      <c r="E2023" s="9"/>
      <c r="F2023" s="9"/>
      <c r="G2023" s="9"/>
      <c r="H2023" s="9"/>
      <c r="I2023" s="9"/>
      <c r="J2023" s="9"/>
      <c r="K2023" s="9"/>
      <c r="L2023" s="9"/>
      <c r="M2023" s="9"/>
      <c r="N2023" s="9"/>
      <c r="O2023" s="9"/>
      <c r="P2023" s="9"/>
      <c r="Q2023" s="9"/>
      <c r="R2023" s="9"/>
      <c r="S2023" s="9"/>
      <c r="T2023" s="9"/>
      <c r="U2023" s="9"/>
      <c r="V2023" s="9"/>
      <c r="W2023" s="9"/>
      <c r="X2023" s="9"/>
      <c r="Y2023" s="9"/>
      <c r="Z2023" s="9"/>
    </row>
    <row r="2024">
      <c r="A2024" s="10"/>
      <c r="B2024" s="11"/>
      <c r="C2024" s="9"/>
      <c r="D2024" s="9"/>
      <c r="E2024" s="9"/>
      <c r="F2024" s="9"/>
      <c r="G2024" s="9"/>
      <c r="H2024" s="9"/>
      <c r="I2024" s="9"/>
      <c r="J2024" s="9"/>
      <c r="K2024" s="9"/>
      <c r="L2024" s="9"/>
      <c r="M2024" s="9"/>
      <c r="N2024" s="9"/>
      <c r="O2024" s="9"/>
      <c r="P2024" s="9"/>
      <c r="Q2024" s="9"/>
      <c r="R2024" s="9"/>
      <c r="S2024" s="9"/>
      <c r="T2024" s="9"/>
      <c r="U2024" s="9"/>
      <c r="V2024" s="9"/>
      <c r="W2024" s="9"/>
      <c r="X2024" s="9"/>
      <c r="Y2024" s="9"/>
      <c r="Z2024" s="9"/>
    </row>
    <row r="2025">
      <c r="A2025" s="10"/>
      <c r="B2025" s="11"/>
      <c r="C2025" s="9"/>
      <c r="D2025" s="9"/>
      <c r="E2025" s="9"/>
      <c r="F2025" s="9"/>
      <c r="G2025" s="9"/>
      <c r="H2025" s="9"/>
      <c r="I2025" s="9"/>
      <c r="J2025" s="9"/>
      <c r="K2025" s="9"/>
      <c r="L2025" s="9"/>
      <c r="M2025" s="9"/>
      <c r="N2025" s="9"/>
      <c r="O2025" s="9"/>
      <c r="P2025" s="9"/>
      <c r="Q2025" s="9"/>
      <c r="R2025" s="9"/>
      <c r="S2025" s="9"/>
      <c r="T2025" s="9"/>
      <c r="U2025" s="9"/>
      <c r="V2025" s="9"/>
      <c r="W2025" s="9"/>
      <c r="X2025" s="9"/>
      <c r="Y2025" s="9"/>
      <c r="Z2025" s="9"/>
    </row>
    <row r="2026">
      <c r="A2026" s="10"/>
      <c r="B2026" s="11"/>
      <c r="C2026" s="9"/>
      <c r="D2026" s="9"/>
      <c r="E2026" s="9"/>
      <c r="F2026" s="9"/>
      <c r="G2026" s="9"/>
      <c r="H2026" s="9"/>
      <c r="I2026" s="9"/>
      <c r="J2026" s="9"/>
      <c r="K2026" s="9"/>
      <c r="L2026" s="9"/>
      <c r="M2026" s="9"/>
      <c r="N2026" s="9"/>
      <c r="O2026" s="9"/>
      <c r="P2026" s="9"/>
      <c r="Q2026" s="9"/>
      <c r="R2026" s="9"/>
      <c r="S2026" s="9"/>
      <c r="T2026" s="9"/>
      <c r="U2026" s="9"/>
      <c r="V2026" s="9"/>
      <c r="W2026" s="9"/>
      <c r="X2026" s="9"/>
      <c r="Y2026" s="9"/>
      <c r="Z2026" s="9"/>
    </row>
    <row r="2027">
      <c r="A2027" s="10"/>
      <c r="B2027" s="11"/>
      <c r="C2027" s="9"/>
      <c r="D2027" s="9"/>
      <c r="E2027" s="9"/>
      <c r="F2027" s="9"/>
      <c r="G2027" s="9"/>
      <c r="H2027" s="9"/>
      <c r="I2027" s="9"/>
      <c r="J2027" s="9"/>
      <c r="K2027" s="9"/>
      <c r="L2027" s="9"/>
      <c r="M2027" s="9"/>
      <c r="N2027" s="9"/>
      <c r="O2027" s="9"/>
      <c r="P2027" s="9"/>
      <c r="Q2027" s="9"/>
      <c r="R2027" s="9"/>
      <c r="S2027" s="9"/>
      <c r="T2027" s="9"/>
      <c r="U2027" s="9"/>
      <c r="V2027" s="9"/>
      <c r="W2027" s="9"/>
      <c r="X2027" s="9"/>
      <c r="Y2027" s="9"/>
      <c r="Z2027" s="9"/>
    </row>
    <row r="2028">
      <c r="A2028" s="10"/>
      <c r="B2028" s="11"/>
      <c r="C2028" s="9"/>
      <c r="D2028" s="9"/>
      <c r="E2028" s="9"/>
      <c r="F2028" s="9"/>
      <c r="G2028" s="9"/>
      <c r="H2028" s="9"/>
      <c r="I2028" s="9"/>
      <c r="J2028" s="9"/>
      <c r="K2028" s="9"/>
      <c r="L2028" s="9"/>
      <c r="M2028" s="9"/>
      <c r="N2028" s="9"/>
      <c r="O2028" s="9"/>
      <c r="P2028" s="9"/>
      <c r="Q2028" s="9"/>
      <c r="R2028" s="9"/>
      <c r="S2028" s="9"/>
      <c r="T2028" s="9"/>
      <c r="U2028" s="9"/>
      <c r="V2028" s="9"/>
      <c r="W2028" s="9"/>
      <c r="X2028" s="9"/>
      <c r="Y2028" s="9"/>
      <c r="Z2028" s="9"/>
    </row>
    <row r="2029">
      <c r="A2029" s="10"/>
      <c r="B2029" s="11"/>
      <c r="C2029" s="9"/>
      <c r="D2029" s="9"/>
      <c r="E2029" s="9"/>
      <c r="F2029" s="9"/>
      <c r="G2029" s="9"/>
      <c r="H2029" s="9"/>
      <c r="I2029" s="9"/>
      <c r="J2029" s="9"/>
      <c r="K2029" s="9"/>
      <c r="L2029" s="9"/>
      <c r="M2029" s="9"/>
      <c r="N2029" s="9"/>
      <c r="O2029" s="9"/>
      <c r="P2029" s="9"/>
      <c r="Q2029" s="9"/>
      <c r="R2029" s="9"/>
      <c r="S2029" s="9"/>
      <c r="T2029" s="9"/>
      <c r="U2029" s="9"/>
      <c r="V2029" s="9"/>
      <c r="W2029" s="9"/>
      <c r="X2029" s="9"/>
      <c r="Y2029" s="9"/>
      <c r="Z2029" s="9"/>
    </row>
    <row r="2030">
      <c r="A2030" s="10"/>
      <c r="B2030" s="11"/>
      <c r="C2030" s="9"/>
      <c r="D2030" s="9"/>
      <c r="E2030" s="9"/>
      <c r="F2030" s="9"/>
      <c r="G2030" s="9"/>
      <c r="H2030" s="9"/>
      <c r="I2030" s="9"/>
      <c r="J2030" s="9"/>
      <c r="K2030" s="9"/>
      <c r="L2030" s="9"/>
      <c r="M2030" s="9"/>
      <c r="N2030" s="9"/>
      <c r="O2030" s="9"/>
      <c r="P2030" s="9"/>
      <c r="Q2030" s="9"/>
      <c r="R2030" s="9"/>
      <c r="S2030" s="9"/>
      <c r="T2030" s="9"/>
      <c r="U2030" s="9"/>
      <c r="V2030" s="9"/>
      <c r="W2030" s="9"/>
      <c r="X2030" s="9"/>
      <c r="Y2030" s="9"/>
      <c r="Z2030" s="9"/>
    </row>
    <row r="2031">
      <c r="A2031" s="10"/>
      <c r="B2031" s="11"/>
      <c r="C2031" s="9"/>
      <c r="D2031" s="9"/>
      <c r="E2031" s="9"/>
      <c r="F2031" s="9"/>
      <c r="G2031" s="9"/>
      <c r="H2031" s="9"/>
      <c r="I2031" s="9"/>
      <c r="J2031" s="9"/>
      <c r="K2031" s="9"/>
      <c r="L2031" s="9"/>
      <c r="M2031" s="9"/>
      <c r="N2031" s="9"/>
      <c r="O2031" s="9"/>
      <c r="P2031" s="9"/>
      <c r="Q2031" s="9"/>
      <c r="R2031" s="9"/>
      <c r="S2031" s="9"/>
      <c r="T2031" s="9"/>
      <c r="U2031" s="9"/>
      <c r="V2031" s="9"/>
      <c r="W2031" s="9"/>
      <c r="X2031" s="9"/>
      <c r="Y2031" s="9"/>
      <c r="Z2031" s="9"/>
    </row>
    <row r="2032">
      <c r="A2032" s="10"/>
      <c r="B2032" s="11"/>
      <c r="C2032" s="9"/>
      <c r="D2032" s="9"/>
      <c r="E2032" s="9"/>
      <c r="F2032" s="9"/>
      <c r="G2032" s="9"/>
      <c r="H2032" s="9"/>
      <c r="I2032" s="9"/>
      <c r="J2032" s="9"/>
      <c r="K2032" s="9"/>
      <c r="L2032" s="9"/>
      <c r="M2032" s="9"/>
      <c r="N2032" s="9"/>
      <c r="O2032" s="9"/>
      <c r="P2032" s="9"/>
      <c r="Q2032" s="9"/>
      <c r="R2032" s="9"/>
      <c r="S2032" s="9"/>
      <c r="T2032" s="9"/>
      <c r="U2032" s="9"/>
      <c r="V2032" s="9"/>
      <c r="W2032" s="9"/>
      <c r="X2032" s="9"/>
      <c r="Y2032" s="9"/>
      <c r="Z2032" s="9"/>
    </row>
    <row r="2033">
      <c r="A2033" s="10"/>
      <c r="B2033" s="11"/>
      <c r="C2033" s="9"/>
      <c r="D2033" s="9"/>
      <c r="E2033" s="9"/>
      <c r="F2033" s="9"/>
      <c r="G2033" s="9"/>
      <c r="H2033" s="9"/>
      <c r="I2033" s="9"/>
      <c r="J2033" s="9"/>
      <c r="K2033" s="9"/>
      <c r="L2033" s="9"/>
      <c r="M2033" s="9"/>
      <c r="N2033" s="9"/>
      <c r="O2033" s="9"/>
      <c r="P2033" s="9"/>
      <c r="Q2033" s="9"/>
      <c r="R2033" s="9"/>
      <c r="S2033" s="9"/>
      <c r="T2033" s="9"/>
      <c r="U2033" s="9"/>
      <c r="V2033" s="9"/>
      <c r="W2033" s="9"/>
      <c r="X2033" s="9"/>
      <c r="Y2033" s="9"/>
      <c r="Z2033" s="9"/>
    </row>
    <row r="2034">
      <c r="A2034" s="10"/>
      <c r="B2034" s="11"/>
      <c r="C2034" s="9"/>
      <c r="D2034" s="9"/>
      <c r="E2034" s="9"/>
      <c r="F2034" s="9"/>
      <c r="G2034" s="9"/>
      <c r="H2034" s="9"/>
      <c r="I2034" s="9"/>
      <c r="J2034" s="9"/>
      <c r="K2034" s="9"/>
      <c r="L2034" s="9"/>
      <c r="M2034" s="9"/>
      <c r="N2034" s="9"/>
      <c r="O2034" s="9"/>
      <c r="P2034" s="9"/>
      <c r="Q2034" s="9"/>
      <c r="R2034" s="9"/>
      <c r="S2034" s="9"/>
      <c r="T2034" s="9"/>
      <c r="U2034" s="9"/>
      <c r="V2034" s="9"/>
      <c r="W2034" s="9"/>
      <c r="X2034" s="9"/>
      <c r="Y2034" s="9"/>
      <c r="Z2034" s="9"/>
    </row>
    <row r="2035">
      <c r="A2035" s="10"/>
      <c r="B2035" s="11"/>
      <c r="C2035" s="9"/>
      <c r="D2035" s="9"/>
      <c r="E2035" s="9"/>
      <c r="F2035" s="9"/>
      <c r="G2035" s="9"/>
      <c r="H2035" s="9"/>
      <c r="I2035" s="9"/>
      <c r="J2035" s="9"/>
      <c r="K2035" s="9"/>
      <c r="L2035" s="9"/>
      <c r="M2035" s="9"/>
      <c r="N2035" s="9"/>
      <c r="O2035" s="9"/>
      <c r="P2035" s="9"/>
      <c r="Q2035" s="9"/>
      <c r="R2035" s="9"/>
      <c r="S2035" s="9"/>
      <c r="T2035" s="9"/>
      <c r="U2035" s="9"/>
      <c r="V2035" s="9"/>
      <c r="W2035" s="9"/>
      <c r="X2035" s="9"/>
      <c r="Y2035" s="9"/>
      <c r="Z2035" s="9"/>
    </row>
    <row r="2036">
      <c r="A2036" s="10"/>
      <c r="B2036" s="11"/>
      <c r="C2036" s="9"/>
      <c r="D2036" s="9"/>
      <c r="E2036" s="9"/>
      <c r="F2036" s="9"/>
      <c r="G2036" s="9"/>
      <c r="H2036" s="9"/>
      <c r="I2036" s="9"/>
      <c r="J2036" s="9"/>
      <c r="K2036" s="9"/>
      <c r="L2036" s="9"/>
      <c r="M2036" s="9"/>
      <c r="N2036" s="9"/>
      <c r="O2036" s="9"/>
      <c r="P2036" s="9"/>
      <c r="Q2036" s="9"/>
      <c r="R2036" s="9"/>
      <c r="S2036" s="9"/>
      <c r="T2036" s="9"/>
      <c r="U2036" s="9"/>
      <c r="V2036" s="9"/>
      <c r="W2036" s="9"/>
      <c r="X2036" s="9"/>
      <c r="Y2036" s="9"/>
      <c r="Z2036" s="9"/>
    </row>
    <row r="2037">
      <c r="O2037" s="9"/>
      <c r="P2037" s="9"/>
      <c r="Q2037" s="9"/>
      <c r="R2037" s="9"/>
      <c r="S2037" s="9"/>
      <c r="T2037" s="9"/>
      <c r="U2037" s="9"/>
      <c r="V2037" s="9"/>
      <c r="W2037" s="9"/>
      <c r="X2037" s="9"/>
      <c r="Y2037" s="9"/>
      <c r="Z2037" s="9"/>
    </row>
    <row r="2038">
      <c r="O2038" s="9"/>
      <c r="P2038" s="9"/>
      <c r="Q2038" s="9"/>
      <c r="R2038" s="9"/>
      <c r="S2038" s="9"/>
      <c r="T2038" s="9"/>
      <c r="U2038" s="9"/>
      <c r="V2038" s="9"/>
      <c r="W2038" s="9"/>
      <c r="X2038" s="9"/>
      <c r="Y2038" s="9"/>
      <c r="Z2038" s="9"/>
    </row>
    <row r="2039">
      <c r="O2039" s="9"/>
      <c r="P2039" s="9"/>
      <c r="Q2039" s="9"/>
      <c r="R2039" s="9"/>
      <c r="S2039" s="9"/>
      <c r="T2039" s="9"/>
      <c r="U2039" s="9"/>
      <c r="V2039" s="9"/>
      <c r="W2039" s="9"/>
      <c r="X2039" s="9"/>
      <c r="Y2039" s="9"/>
      <c r="Z2039" s="9"/>
    </row>
    <row r="2040">
      <c r="O2040" s="9"/>
      <c r="P2040" s="9"/>
      <c r="Q2040" s="9"/>
      <c r="R2040" s="9"/>
      <c r="S2040" s="9"/>
      <c r="T2040" s="9"/>
      <c r="U2040" s="9"/>
      <c r="V2040" s="9"/>
      <c r="W2040" s="9"/>
      <c r="X2040" s="9"/>
      <c r="Y2040" s="9"/>
      <c r="Z2040" s="9"/>
    </row>
    <row r="2041">
      <c r="O2041" s="9"/>
      <c r="P2041" s="9"/>
      <c r="Q2041" s="9"/>
      <c r="R2041" s="9"/>
      <c r="S2041" s="9"/>
      <c r="T2041" s="9"/>
      <c r="U2041" s="9"/>
      <c r="V2041" s="9"/>
      <c r="W2041" s="9"/>
      <c r="X2041" s="9"/>
      <c r="Y2041" s="9"/>
      <c r="Z2041" s="9"/>
    </row>
    <row r="2042">
      <c r="O2042" s="9"/>
      <c r="P2042" s="9"/>
      <c r="Q2042" s="9"/>
      <c r="R2042" s="9"/>
      <c r="S2042" s="9"/>
      <c r="T2042" s="9"/>
      <c r="U2042" s="9"/>
      <c r="V2042" s="9"/>
      <c r="W2042" s="9"/>
      <c r="X2042" s="9"/>
      <c r="Y2042" s="9"/>
      <c r="Z2042" s="9"/>
    </row>
    <row r="2043">
      <c r="O2043" s="9"/>
      <c r="P2043" s="9"/>
      <c r="Q2043" s="9"/>
      <c r="R2043" s="9"/>
      <c r="S2043" s="9"/>
      <c r="T2043" s="9"/>
      <c r="U2043" s="9"/>
      <c r="V2043" s="9"/>
      <c r="W2043" s="9"/>
      <c r="X2043" s="9"/>
      <c r="Y2043" s="9"/>
      <c r="Z2043" s="9"/>
    </row>
    <row r="2044">
      <c r="O2044" s="9"/>
      <c r="P2044" s="9"/>
      <c r="Q2044" s="9"/>
      <c r="R2044" s="9"/>
      <c r="S2044" s="9"/>
      <c r="T2044" s="9"/>
      <c r="U2044" s="9"/>
      <c r="V2044" s="9"/>
      <c r="W2044" s="9"/>
      <c r="X2044" s="9"/>
      <c r="Y2044" s="9"/>
      <c r="Z2044" s="9"/>
    </row>
    <row r="2045">
      <c r="O2045" s="9"/>
      <c r="P2045" s="9"/>
      <c r="Q2045" s="9"/>
      <c r="R2045" s="9"/>
      <c r="S2045" s="9"/>
      <c r="T2045" s="9"/>
      <c r="U2045" s="9"/>
      <c r="V2045" s="9"/>
      <c r="W2045" s="9"/>
      <c r="X2045" s="9"/>
      <c r="Y2045" s="9"/>
      <c r="Z2045" s="9"/>
    </row>
    <row r="2046">
      <c r="O2046" s="9"/>
      <c r="P2046" s="9"/>
      <c r="Q2046" s="9"/>
      <c r="R2046" s="9"/>
      <c r="S2046" s="9"/>
      <c r="T2046" s="9"/>
      <c r="U2046" s="9"/>
      <c r="V2046" s="9"/>
      <c r="W2046" s="9"/>
      <c r="X2046" s="9"/>
      <c r="Y2046" s="9"/>
      <c r="Z2046" s="9"/>
    </row>
    <row r="2047">
      <c r="O2047" s="9"/>
      <c r="P2047" s="9"/>
      <c r="Q2047" s="9"/>
      <c r="R2047" s="9"/>
      <c r="S2047" s="9"/>
      <c r="T2047" s="9"/>
      <c r="U2047" s="9"/>
      <c r="V2047" s="9"/>
      <c r="W2047" s="9"/>
      <c r="X2047" s="9"/>
      <c r="Y2047" s="9"/>
      <c r="Z2047" s="9"/>
    </row>
    <row r="2048">
      <c r="O2048" s="9"/>
      <c r="P2048" s="9"/>
      <c r="Q2048" s="9"/>
      <c r="R2048" s="9"/>
      <c r="S2048" s="9"/>
      <c r="T2048" s="9"/>
      <c r="U2048" s="9"/>
      <c r="V2048" s="9"/>
      <c r="W2048" s="9"/>
      <c r="X2048" s="9"/>
      <c r="Y2048" s="9"/>
      <c r="Z2048" s="9"/>
    </row>
    <row r="2049">
      <c r="O2049" s="9"/>
      <c r="P2049" s="9"/>
      <c r="Q2049" s="9"/>
      <c r="R2049" s="9"/>
      <c r="S2049" s="9"/>
      <c r="T2049" s="9"/>
      <c r="U2049" s="9"/>
      <c r="V2049" s="9"/>
      <c r="W2049" s="9"/>
      <c r="X2049" s="9"/>
      <c r="Y2049" s="9"/>
      <c r="Z2049" s="9"/>
    </row>
    <row r="2050">
      <c r="O2050" s="9"/>
      <c r="P2050" s="9"/>
      <c r="Q2050" s="9"/>
      <c r="R2050" s="9"/>
      <c r="S2050" s="9"/>
      <c r="T2050" s="9"/>
      <c r="U2050" s="9"/>
      <c r="V2050" s="9"/>
      <c r="W2050" s="9"/>
      <c r="X2050" s="9"/>
      <c r="Y2050" s="9"/>
      <c r="Z2050" s="9"/>
    </row>
    <row r="2051">
      <c r="O2051" s="9"/>
      <c r="P2051" s="9"/>
      <c r="Q2051" s="9"/>
      <c r="R2051" s="9"/>
      <c r="S2051" s="9"/>
      <c r="T2051" s="9"/>
      <c r="U2051" s="9"/>
      <c r="V2051" s="9"/>
      <c r="W2051" s="9"/>
      <c r="X2051" s="9"/>
      <c r="Y2051" s="9"/>
      <c r="Z2051" s="9"/>
    </row>
    <row r="2052">
      <c r="O2052" s="9"/>
      <c r="P2052" s="9"/>
      <c r="Q2052" s="9"/>
      <c r="R2052" s="9"/>
      <c r="S2052" s="9"/>
      <c r="T2052" s="9"/>
      <c r="U2052" s="9"/>
      <c r="V2052" s="9"/>
      <c r="W2052" s="9"/>
      <c r="X2052" s="9"/>
      <c r="Y2052" s="9"/>
      <c r="Z2052" s="9"/>
    </row>
    <row r="2053">
      <c r="O2053" s="9"/>
      <c r="P2053" s="9"/>
      <c r="Q2053" s="9"/>
      <c r="R2053" s="9"/>
      <c r="S2053" s="9"/>
      <c r="T2053" s="9"/>
      <c r="U2053" s="9"/>
      <c r="V2053" s="9"/>
      <c r="W2053" s="9"/>
      <c r="X2053" s="9"/>
      <c r="Y2053" s="9"/>
      <c r="Z2053" s="9"/>
    </row>
    <row r="2054">
      <c r="O2054" s="9"/>
      <c r="P2054" s="9"/>
      <c r="Q2054" s="9"/>
      <c r="R2054" s="9"/>
      <c r="S2054" s="9"/>
      <c r="T2054" s="9"/>
      <c r="U2054" s="9"/>
      <c r="V2054" s="9"/>
      <c r="W2054" s="9"/>
      <c r="X2054" s="9"/>
      <c r="Y2054" s="9"/>
      <c r="Z2054" s="9"/>
    </row>
    <row r="2055">
      <c r="O2055" s="9"/>
      <c r="P2055" s="9"/>
      <c r="Q2055" s="9"/>
      <c r="R2055" s="9"/>
      <c r="S2055" s="9"/>
      <c r="T2055" s="9"/>
      <c r="U2055" s="9"/>
      <c r="V2055" s="9"/>
      <c r="W2055" s="9"/>
      <c r="X2055" s="9"/>
      <c r="Y2055" s="9"/>
      <c r="Z2055" s="9"/>
    </row>
    <row r="2056">
      <c r="O2056" s="9"/>
      <c r="P2056" s="9"/>
      <c r="Q2056" s="9"/>
      <c r="R2056" s="9"/>
      <c r="S2056" s="9"/>
      <c r="T2056" s="9"/>
      <c r="U2056" s="9"/>
      <c r="V2056" s="9"/>
      <c r="W2056" s="9"/>
      <c r="X2056" s="9"/>
      <c r="Y2056" s="9"/>
      <c r="Z2056" s="9"/>
    </row>
    <row r="2057">
      <c r="O2057" s="9"/>
      <c r="P2057" s="9"/>
      <c r="Q2057" s="9"/>
      <c r="R2057" s="9"/>
      <c r="S2057" s="9"/>
      <c r="T2057" s="9"/>
      <c r="U2057" s="9"/>
      <c r="V2057" s="9"/>
      <c r="W2057" s="9"/>
      <c r="X2057" s="9"/>
      <c r="Y2057" s="9"/>
      <c r="Z2057" s="9"/>
    </row>
    <row r="2058">
      <c r="O2058" s="9"/>
      <c r="P2058" s="9"/>
      <c r="Q2058" s="9"/>
      <c r="R2058" s="9"/>
      <c r="S2058" s="9"/>
      <c r="T2058" s="9"/>
      <c r="U2058" s="9"/>
      <c r="V2058" s="9"/>
      <c r="W2058" s="9"/>
      <c r="X2058" s="9"/>
      <c r="Y2058" s="9"/>
      <c r="Z2058" s="9"/>
    </row>
    <row r="2059">
      <c r="O2059" s="9"/>
      <c r="P2059" s="9"/>
      <c r="Q2059" s="9"/>
      <c r="R2059" s="9"/>
      <c r="S2059" s="9"/>
      <c r="T2059" s="9"/>
      <c r="U2059" s="9"/>
      <c r="V2059" s="9"/>
      <c r="W2059" s="9"/>
      <c r="X2059" s="9"/>
      <c r="Y2059" s="9"/>
      <c r="Z2059" s="9"/>
    </row>
    <row r="2060">
      <c r="O2060" s="9"/>
      <c r="P2060" s="9"/>
      <c r="Q2060" s="9"/>
      <c r="R2060" s="9"/>
      <c r="S2060" s="9"/>
      <c r="T2060" s="9"/>
      <c r="U2060" s="9"/>
      <c r="V2060" s="9"/>
      <c r="W2060" s="9"/>
      <c r="X2060" s="9"/>
      <c r="Y2060" s="9"/>
      <c r="Z2060" s="9"/>
    </row>
    <row r="2061">
      <c r="O2061" s="9"/>
      <c r="P2061" s="9"/>
      <c r="Q2061" s="9"/>
      <c r="R2061" s="9"/>
      <c r="S2061" s="9"/>
      <c r="T2061" s="9"/>
      <c r="U2061" s="9"/>
      <c r="V2061" s="9"/>
      <c r="W2061" s="9"/>
      <c r="X2061" s="9"/>
      <c r="Y2061" s="9"/>
      <c r="Z2061" s="9"/>
    </row>
    <row r="2062">
      <c r="O2062" s="9"/>
      <c r="P2062" s="9"/>
      <c r="Q2062" s="9"/>
      <c r="R2062" s="9"/>
      <c r="S2062" s="9"/>
      <c r="T2062" s="9"/>
      <c r="U2062" s="9"/>
      <c r="V2062" s="9"/>
      <c r="W2062" s="9"/>
      <c r="X2062" s="9"/>
      <c r="Y2062" s="9"/>
      <c r="Z2062" s="9"/>
    </row>
    <row r="2063">
      <c r="O2063" s="9"/>
      <c r="P2063" s="9"/>
      <c r="Q2063" s="9"/>
      <c r="R2063" s="9"/>
      <c r="S2063" s="9"/>
      <c r="T2063" s="9"/>
      <c r="U2063" s="9"/>
      <c r="V2063" s="9"/>
      <c r="W2063" s="9"/>
      <c r="X2063" s="9"/>
      <c r="Y2063" s="9"/>
      <c r="Z2063" s="9"/>
    </row>
    <row r="2064">
      <c r="O2064" s="9"/>
      <c r="P2064" s="9"/>
      <c r="Q2064" s="9"/>
      <c r="R2064" s="9"/>
      <c r="S2064" s="9"/>
      <c r="T2064" s="9"/>
      <c r="U2064" s="9"/>
      <c r="V2064" s="9"/>
      <c r="W2064" s="9"/>
      <c r="X2064" s="9"/>
      <c r="Y2064" s="9"/>
      <c r="Z2064" s="9"/>
    </row>
    <row r="2065">
      <c r="O2065" s="9"/>
      <c r="P2065" s="9"/>
      <c r="Q2065" s="9"/>
      <c r="R2065" s="9"/>
      <c r="S2065" s="9"/>
      <c r="T2065" s="9"/>
      <c r="U2065" s="9"/>
      <c r="V2065" s="9"/>
      <c r="W2065" s="9"/>
      <c r="X2065" s="9"/>
      <c r="Y2065" s="9"/>
      <c r="Z2065" s="9"/>
    </row>
    <row r="2066">
      <c r="O2066" s="9"/>
      <c r="P2066" s="9"/>
      <c r="Q2066" s="9"/>
      <c r="R2066" s="9"/>
      <c r="S2066" s="9"/>
      <c r="T2066" s="9"/>
      <c r="U2066" s="9"/>
      <c r="V2066" s="9"/>
      <c r="W2066" s="9"/>
      <c r="X2066" s="9"/>
      <c r="Y2066" s="9"/>
      <c r="Z2066" s="9"/>
    </row>
    <row r="2067">
      <c r="O2067" s="9"/>
      <c r="P2067" s="9"/>
      <c r="Q2067" s="9"/>
      <c r="R2067" s="9"/>
      <c r="S2067" s="9"/>
      <c r="T2067" s="9"/>
      <c r="U2067" s="9"/>
      <c r="V2067" s="9"/>
      <c r="W2067" s="9"/>
      <c r="X2067" s="9"/>
      <c r="Y2067" s="9"/>
      <c r="Z2067" s="9"/>
    </row>
    <row r="2068">
      <c r="O2068" s="9"/>
      <c r="P2068" s="9"/>
      <c r="Q2068" s="9"/>
      <c r="R2068" s="9"/>
      <c r="S2068" s="9"/>
      <c r="T2068" s="9"/>
      <c r="U2068" s="9"/>
      <c r="V2068" s="9"/>
      <c r="W2068" s="9"/>
      <c r="X2068" s="9"/>
      <c r="Y2068" s="9"/>
      <c r="Z2068" s="9"/>
    </row>
    <row r="2069">
      <c r="O2069" s="9"/>
      <c r="P2069" s="9"/>
      <c r="Q2069" s="9"/>
      <c r="R2069" s="9"/>
      <c r="S2069" s="9"/>
      <c r="T2069" s="9"/>
      <c r="U2069" s="9"/>
      <c r="V2069" s="9"/>
      <c r="W2069" s="9"/>
      <c r="X2069" s="9"/>
      <c r="Y2069" s="9"/>
      <c r="Z2069" s="9"/>
    </row>
    <row r="2070">
      <c r="O2070" s="9"/>
      <c r="P2070" s="9"/>
      <c r="Q2070" s="9"/>
      <c r="R2070" s="9"/>
      <c r="S2070" s="9"/>
      <c r="T2070" s="9"/>
      <c r="U2070" s="9"/>
      <c r="V2070" s="9"/>
      <c r="W2070" s="9"/>
      <c r="X2070" s="9"/>
      <c r="Y2070" s="9"/>
      <c r="Z2070" s="9"/>
    </row>
    <row r="2071">
      <c r="O2071" s="9"/>
      <c r="P2071" s="9"/>
      <c r="Q2071" s="9"/>
      <c r="R2071" s="9"/>
      <c r="S2071" s="9"/>
      <c r="T2071" s="9"/>
      <c r="U2071" s="9"/>
      <c r="V2071" s="9"/>
      <c r="W2071" s="9"/>
      <c r="X2071" s="9"/>
      <c r="Y2071" s="9"/>
      <c r="Z2071" s="9"/>
    </row>
    <row r="2072">
      <c r="O2072" s="9"/>
      <c r="P2072" s="9"/>
      <c r="Q2072" s="9"/>
      <c r="R2072" s="9"/>
      <c r="S2072" s="9"/>
      <c r="T2072" s="9"/>
      <c r="U2072" s="9"/>
      <c r="V2072" s="9"/>
      <c r="W2072" s="9"/>
      <c r="X2072" s="9"/>
      <c r="Y2072" s="9"/>
      <c r="Z2072" s="9"/>
    </row>
    <row r="2073">
      <c r="O2073" s="9"/>
      <c r="P2073" s="9"/>
      <c r="Q2073" s="9"/>
      <c r="R2073" s="9"/>
      <c r="S2073" s="9"/>
      <c r="T2073" s="9"/>
      <c r="U2073" s="9"/>
      <c r="V2073" s="9"/>
      <c r="W2073" s="9"/>
      <c r="X2073" s="9"/>
      <c r="Y2073" s="9"/>
      <c r="Z2073" s="9"/>
    </row>
    <row r="2074">
      <c r="O2074" s="9"/>
      <c r="P2074" s="9"/>
      <c r="Q2074" s="9"/>
      <c r="R2074" s="9"/>
      <c r="S2074" s="9"/>
      <c r="T2074" s="9"/>
      <c r="U2074" s="9"/>
      <c r="V2074" s="9"/>
      <c r="W2074" s="9"/>
      <c r="X2074" s="9"/>
      <c r="Y2074" s="9"/>
      <c r="Z2074" s="9"/>
    </row>
    <row r="2075">
      <c r="O2075" s="9"/>
      <c r="P2075" s="9"/>
      <c r="Q2075" s="9"/>
      <c r="R2075" s="9"/>
      <c r="S2075" s="9"/>
      <c r="T2075" s="9"/>
      <c r="U2075" s="9"/>
      <c r="V2075" s="9"/>
      <c r="W2075" s="9"/>
      <c r="X2075" s="9"/>
      <c r="Y2075" s="9"/>
      <c r="Z2075" s="9"/>
    </row>
    <row r="2076">
      <c r="O2076" s="9"/>
      <c r="P2076" s="9"/>
      <c r="Q2076" s="9"/>
      <c r="R2076" s="9"/>
      <c r="S2076" s="9"/>
      <c r="T2076" s="9"/>
      <c r="U2076" s="9"/>
      <c r="V2076" s="9"/>
      <c r="W2076" s="9"/>
      <c r="X2076" s="9"/>
      <c r="Y2076" s="9"/>
      <c r="Z2076" s="9"/>
    </row>
    <row r="2077">
      <c r="O2077" s="9"/>
      <c r="P2077" s="9"/>
      <c r="Q2077" s="9"/>
      <c r="R2077" s="9"/>
      <c r="S2077" s="9"/>
      <c r="T2077" s="9"/>
      <c r="U2077" s="9"/>
      <c r="V2077" s="9"/>
      <c r="W2077" s="9"/>
      <c r="X2077" s="9"/>
      <c r="Y2077" s="9"/>
      <c r="Z2077" s="9"/>
    </row>
    <row r="2078">
      <c r="O2078" s="9"/>
      <c r="P2078" s="9"/>
      <c r="Q2078" s="9"/>
      <c r="R2078" s="9"/>
      <c r="S2078" s="9"/>
      <c r="T2078" s="9"/>
      <c r="U2078" s="9"/>
      <c r="V2078" s="9"/>
      <c r="W2078" s="9"/>
      <c r="X2078" s="9"/>
      <c r="Y2078" s="9"/>
      <c r="Z2078" s="9"/>
    </row>
    <row r="2079">
      <c r="O2079" s="9"/>
      <c r="P2079" s="9"/>
      <c r="Q2079" s="9"/>
      <c r="R2079" s="9"/>
      <c r="S2079" s="9"/>
      <c r="T2079" s="9"/>
      <c r="U2079" s="9"/>
      <c r="V2079" s="9"/>
      <c r="W2079" s="9"/>
      <c r="X2079" s="9"/>
      <c r="Y2079" s="9"/>
      <c r="Z2079" s="9"/>
    </row>
    <row r="2080">
      <c r="O2080" s="9"/>
      <c r="P2080" s="9"/>
      <c r="Q2080" s="9"/>
      <c r="R2080" s="9"/>
      <c r="S2080" s="9"/>
      <c r="T2080" s="9"/>
      <c r="U2080" s="9"/>
      <c r="V2080" s="9"/>
      <c r="W2080" s="9"/>
      <c r="X2080" s="9"/>
      <c r="Y2080" s="9"/>
      <c r="Z2080" s="9"/>
    </row>
    <row r="2081">
      <c r="O2081" s="9"/>
      <c r="P2081" s="9"/>
      <c r="Q2081" s="9"/>
      <c r="R2081" s="9"/>
      <c r="S2081" s="9"/>
      <c r="T2081" s="9"/>
      <c r="U2081" s="9"/>
      <c r="V2081" s="9"/>
      <c r="W2081" s="9"/>
      <c r="X2081" s="9"/>
      <c r="Y2081" s="9"/>
      <c r="Z2081" s="9"/>
    </row>
    <row r="2082">
      <c r="O2082" s="9"/>
      <c r="P2082" s="9"/>
      <c r="Q2082" s="9"/>
      <c r="R2082" s="9"/>
      <c r="S2082" s="9"/>
      <c r="T2082" s="9"/>
      <c r="U2082" s="9"/>
      <c r="V2082" s="9"/>
      <c r="W2082" s="9"/>
      <c r="X2082" s="9"/>
      <c r="Y2082" s="9"/>
      <c r="Z2082" s="9"/>
    </row>
    <row r="2083">
      <c r="O2083" s="9"/>
      <c r="P2083" s="9"/>
      <c r="Q2083" s="9"/>
      <c r="R2083" s="9"/>
      <c r="S2083" s="9"/>
      <c r="T2083" s="9"/>
      <c r="U2083" s="9"/>
      <c r="V2083" s="9"/>
      <c r="W2083" s="9"/>
      <c r="X2083" s="9"/>
      <c r="Y2083" s="9"/>
      <c r="Z2083" s="9"/>
    </row>
    <row r="2084">
      <c r="O2084" s="9"/>
      <c r="P2084" s="9"/>
      <c r="Q2084" s="9"/>
      <c r="R2084" s="9"/>
      <c r="S2084" s="9"/>
      <c r="T2084" s="9"/>
      <c r="U2084" s="9"/>
      <c r="V2084" s="9"/>
      <c r="W2084" s="9"/>
      <c r="X2084" s="9"/>
      <c r="Y2084" s="9"/>
      <c r="Z2084" s="9"/>
    </row>
    <row r="2085">
      <c r="O2085" s="9"/>
      <c r="P2085" s="9"/>
      <c r="Q2085" s="9"/>
      <c r="R2085" s="9"/>
      <c r="S2085" s="9"/>
      <c r="T2085" s="9"/>
      <c r="U2085" s="9"/>
      <c r="V2085" s="9"/>
      <c r="W2085" s="9"/>
      <c r="X2085" s="9"/>
      <c r="Y2085" s="9"/>
      <c r="Z2085" s="9"/>
    </row>
    <row r="2086">
      <c r="O2086" s="9"/>
      <c r="P2086" s="9"/>
      <c r="Q2086" s="9"/>
      <c r="R2086" s="9"/>
      <c r="S2086" s="9"/>
      <c r="T2086" s="9"/>
      <c r="U2086" s="9"/>
      <c r="V2086" s="9"/>
      <c r="W2086" s="9"/>
      <c r="X2086" s="9"/>
      <c r="Y2086" s="9"/>
      <c r="Z2086" s="9"/>
    </row>
    <row r="2087">
      <c r="O2087" s="9"/>
      <c r="P2087" s="9"/>
      <c r="Q2087" s="9"/>
      <c r="R2087" s="9"/>
      <c r="S2087" s="9"/>
      <c r="T2087" s="9"/>
      <c r="U2087" s="9"/>
      <c r="V2087" s="9"/>
      <c r="W2087" s="9"/>
      <c r="X2087" s="9"/>
      <c r="Y2087" s="9"/>
      <c r="Z2087" s="9"/>
    </row>
    <row r="2088">
      <c r="O2088" s="9"/>
      <c r="P2088" s="9"/>
      <c r="Q2088" s="9"/>
      <c r="R2088" s="9"/>
      <c r="S2088" s="9"/>
      <c r="T2088" s="9"/>
      <c r="U2088" s="9"/>
      <c r="V2088" s="9"/>
      <c r="W2088" s="9"/>
      <c r="X2088" s="9"/>
      <c r="Y2088" s="9"/>
      <c r="Z2088" s="9"/>
    </row>
    <row r="2089">
      <c r="O2089" s="9"/>
      <c r="P2089" s="9"/>
      <c r="Q2089" s="9"/>
      <c r="R2089" s="9"/>
      <c r="S2089" s="9"/>
      <c r="T2089" s="9"/>
      <c r="U2089" s="9"/>
      <c r="V2089" s="9"/>
      <c r="W2089" s="9"/>
      <c r="X2089" s="9"/>
      <c r="Y2089" s="9"/>
      <c r="Z2089" s="9"/>
    </row>
    <row r="2090">
      <c r="O2090" s="9"/>
      <c r="P2090" s="9"/>
      <c r="Q2090" s="9"/>
      <c r="R2090" s="9"/>
      <c r="S2090" s="9"/>
      <c r="T2090" s="9"/>
      <c r="U2090" s="9"/>
      <c r="V2090" s="9"/>
      <c r="W2090" s="9"/>
      <c r="X2090" s="9"/>
      <c r="Y2090" s="9"/>
      <c r="Z2090" s="9"/>
    </row>
    <row r="2091">
      <c r="O2091" s="9"/>
      <c r="P2091" s="9"/>
      <c r="Q2091" s="9"/>
      <c r="R2091" s="9"/>
      <c r="S2091" s="9"/>
      <c r="T2091" s="9"/>
      <c r="U2091" s="9"/>
      <c r="V2091" s="9"/>
      <c r="W2091" s="9"/>
      <c r="X2091" s="9"/>
      <c r="Y2091" s="9"/>
      <c r="Z2091" s="9"/>
    </row>
    <row r="2092">
      <c r="O2092" s="9"/>
      <c r="P2092" s="9"/>
      <c r="Q2092" s="9"/>
      <c r="R2092" s="9"/>
      <c r="S2092" s="9"/>
      <c r="T2092" s="9"/>
      <c r="U2092" s="9"/>
      <c r="V2092" s="9"/>
      <c r="W2092" s="9"/>
      <c r="X2092" s="9"/>
      <c r="Y2092" s="9"/>
      <c r="Z2092" s="9"/>
    </row>
    <row r="2093">
      <c r="O2093" s="9"/>
      <c r="P2093" s="9"/>
      <c r="Q2093" s="9"/>
      <c r="R2093" s="9"/>
      <c r="S2093" s="9"/>
      <c r="T2093" s="9"/>
      <c r="U2093" s="9"/>
      <c r="V2093" s="9"/>
      <c r="W2093" s="9"/>
      <c r="X2093" s="9"/>
      <c r="Y2093" s="9"/>
      <c r="Z2093" s="9"/>
    </row>
    <row r="2094">
      <c r="O2094" s="9"/>
      <c r="P2094" s="9"/>
      <c r="Q2094" s="9"/>
      <c r="R2094" s="9"/>
      <c r="S2094" s="9"/>
      <c r="T2094" s="9"/>
      <c r="U2094" s="9"/>
      <c r="V2094" s="9"/>
      <c r="W2094" s="9"/>
      <c r="X2094" s="9"/>
      <c r="Y2094" s="9"/>
      <c r="Z2094" s="9"/>
    </row>
    <row r="2095">
      <c r="O2095" s="9"/>
      <c r="P2095" s="9"/>
      <c r="Q2095" s="9"/>
      <c r="R2095" s="9"/>
      <c r="S2095" s="9"/>
      <c r="T2095" s="9"/>
      <c r="U2095" s="9"/>
      <c r="V2095" s="9"/>
      <c r="W2095" s="9"/>
      <c r="X2095" s="9"/>
      <c r="Y2095" s="9"/>
      <c r="Z2095" s="9"/>
    </row>
    <row r="2096">
      <c r="O2096" s="9"/>
      <c r="P2096" s="9"/>
      <c r="Q2096" s="9"/>
      <c r="R2096" s="9"/>
      <c r="S2096" s="9"/>
      <c r="T2096" s="9"/>
      <c r="U2096" s="9"/>
      <c r="V2096" s="9"/>
      <c r="W2096" s="9"/>
      <c r="X2096" s="9"/>
      <c r="Y2096" s="9"/>
      <c r="Z2096" s="9"/>
    </row>
    <row r="2097">
      <c r="O2097" s="9"/>
      <c r="P2097" s="9"/>
      <c r="Q2097" s="9"/>
      <c r="R2097" s="9"/>
      <c r="S2097" s="9"/>
      <c r="T2097" s="9"/>
      <c r="U2097" s="9"/>
      <c r="V2097" s="9"/>
      <c r="W2097" s="9"/>
      <c r="X2097" s="9"/>
      <c r="Y2097" s="9"/>
      <c r="Z2097" s="9"/>
    </row>
    <row r="2098">
      <c r="O2098" s="9"/>
      <c r="P2098" s="9"/>
      <c r="Q2098" s="9"/>
      <c r="R2098" s="9"/>
      <c r="S2098" s="9"/>
      <c r="T2098" s="9"/>
      <c r="U2098" s="9"/>
      <c r="V2098" s="9"/>
      <c r="W2098" s="9"/>
      <c r="X2098" s="9"/>
      <c r="Y2098" s="9"/>
      <c r="Z2098" s="9"/>
    </row>
    <row r="2099">
      <c r="O2099" s="9"/>
      <c r="P2099" s="9"/>
      <c r="Q2099" s="9"/>
      <c r="R2099" s="9"/>
      <c r="S2099" s="9"/>
      <c r="T2099" s="9"/>
      <c r="U2099" s="9"/>
      <c r="V2099" s="9"/>
      <c r="W2099" s="9"/>
      <c r="X2099" s="9"/>
      <c r="Y2099" s="9"/>
      <c r="Z2099" s="9"/>
    </row>
    <row r="2100">
      <c r="O2100" s="9"/>
      <c r="P2100" s="9"/>
      <c r="Q2100" s="9"/>
      <c r="R2100" s="9"/>
      <c r="S2100" s="9"/>
      <c r="T2100" s="9"/>
      <c r="U2100" s="9"/>
      <c r="V2100" s="9"/>
      <c r="W2100" s="9"/>
      <c r="X2100" s="9"/>
      <c r="Y2100" s="9"/>
      <c r="Z2100" s="9"/>
    </row>
    <row r="2101">
      <c r="O2101" s="9"/>
      <c r="P2101" s="9"/>
      <c r="Q2101" s="9"/>
      <c r="R2101" s="9"/>
      <c r="S2101" s="9"/>
      <c r="T2101" s="9"/>
      <c r="U2101" s="9"/>
      <c r="V2101" s="9"/>
      <c r="W2101" s="9"/>
      <c r="X2101" s="9"/>
      <c r="Y2101" s="9"/>
      <c r="Z2101" s="9"/>
    </row>
    <row r="2102">
      <c r="O2102" s="9"/>
      <c r="P2102" s="9"/>
      <c r="Q2102" s="9"/>
      <c r="R2102" s="9"/>
      <c r="S2102" s="9"/>
      <c r="T2102" s="9"/>
      <c r="U2102" s="9"/>
      <c r="V2102" s="9"/>
      <c r="W2102" s="9"/>
      <c r="X2102" s="9"/>
      <c r="Y2102" s="9"/>
      <c r="Z2102" s="9"/>
    </row>
    <row r="2103">
      <c r="O2103" s="9"/>
      <c r="P2103" s="9"/>
      <c r="Q2103" s="9"/>
      <c r="R2103" s="9"/>
      <c r="S2103" s="9"/>
      <c r="T2103" s="9"/>
      <c r="U2103" s="9"/>
      <c r="V2103" s="9"/>
      <c r="W2103" s="9"/>
      <c r="X2103" s="9"/>
      <c r="Y2103" s="9"/>
      <c r="Z2103" s="9"/>
    </row>
    <row r="2104">
      <c r="O2104" s="9"/>
      <c r="P2104" s="9"/>
      <c r="Q2104" s="9"/>
      <c r="R2104" s="9"/>
      <c r="S2104" s="9"/>
      <c r="T2104" s="9"/>
      <c r="U2104" s="9"/>
      <c r="V2104" s="9"/>
      <c r="W2104" s="9"/>
      <c r="X2104" s="9"/>
      <c r="Y2104" s="9"/>
      <c r="Z2104" s="9"/>
    </row>
    <row r="2105">
      <c r="O2105" s="9"/>
      <c r="P2105" s="9"/>
      <c r="Q2105" s="9"/>
      <c r="R2105" s="9"/>
      <c r="S2105" s="9"/>
      <c r="T2105" s="9"/>
      <c r="U2105" s="9"/>
      <c r="V2105" s="9"/>
      <c r="W2105" s="9"/>
      <c r="X2105" s="9"/>
      <c r="Y2105" s="9"/>
      <c r="Z2105" s="9"/>
    </row>
    <row r="2106">
      <c r="O2106" s="9"/>
      <c r="P2106" s="9"/>
      <c r="Q2106" s="9"/>
      <c r="R2106" s="9"/>
      <c r="S2106" s="9"/>
      <c r="T2106" s="9"/>
      <c r="U2106" s="9"/>
      <c r="V2106" s="9"/>
      <c r="W2106" s="9"/>
      <c r="X2106" s="9"/>
      <c r="Y2106" s="9"/>
      <c r="Z2106" s="9"/>
    </row>
    <row r="2107">
      <c r="O2107" s="9"/>
      <c r="P2107" s="9"/>
      <c r="Q2107" s="9"/>
      <c r="R2107" s="9"/>
      <c r="S2107" s="9"/>
      <c r="T2107" s="9"/>
      <c r="U2107" s="9"/>
      <c r="V2107" s="9"/>
      <c r="W2107" s="9"/>
      <c r="X2107" s="9"/>
      <c r="Y2107" s="9"/>
      <c r="Z2107" s="9"/>
    </row>
  </sheetData>
  <autoFilter ref="$A$1:$N$1339">
    <sortState ref="A1:N1339">
      <sortCondition ref="K1:K1339"/>
      <sortCondition ref="A1:A1339"/>
      <sortCondition ref="G1:G1339"/>
      <sortCondition ref="C1:C1339"/>
      <sortCondition ref="B1:B1339"/>
      <sortCondition ref="J1:J1339"/>
      <sortCondition ref="L1:L1339"/>
    </sortState>
  </autoFilter>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5.43"/>
    <col customWidth="1" min="3" max="3" width="27.0"/>
    <col customWidth="1" min="4" max="4" width="4.86"/>
    <col customWidth="1" min="5" max="5" width="16.57"/>
    <col customWidth="1" min="6" max="6" width="20.29"/>
    <col customWidth="1" min="7" max="7" width="3.71"/>
    <col customWidth="1" min="8" max="8" width="15.43"/>
    <col customWidth="1" min="9" max="9" width="35.57"/>
    <col customWidth="1" min="10" max="10" width="4.14"/>
    <col customWidth="1" min="11" max="11" width="47.0"/>
    <col customWidth="1" min="12" max="12" width="21.0"/>
  </cols>
  <sheetData>
    <row r="1">
      <c r="A1" s="29" t="s">
        <v>796</v>
      </c>
      <c r="B1" s="29"/>
      <c r="C1" s="29" t="s">
        <v>797</v>
      </c>
      <c r="E1" s="2" t="s">
        <v>798</v>
      </c>
      <c r="H1" s="9" t="s">
        <v>799</v>
      </c>
      <c r="I1" s="39"/>
      <c r="J1" s="39"/>
      <c r="K1" s="29" t="s">
        <v>800</v>
      </c>
      <c r="L1" s="4"/>
    </row>
    <row r="2">
      <c r="A2" s="40" t="s">
        <v>806</v>
      </c>
      <c r="B2" s="41"/>
      <c r="C2" s="42" t="s">
        <v>820</v>
      </c>
      <c r="E2" s="43" t="s">
        <v>825</v>
      </c>
      <c r="F2" s="43" t="s">
        <v>829</v>
      </c>
      <c r="H2" s="9" t="s">
        <v>830</v>
      </c>
      <c r="I2" s="44" t="s">
        <v>831</v>
      </c>
      <c r="J2" s="45"/>
      <c r="K2" s="46" t="s">
        <v>836</v>
      </c>
      <c r="L2" s="4"/>
    </row>
    <row r="3">
      <c r="A3" s="47" t="s">
        <v>837</v>
      </c>
      <c r="B3" s="41"/>
      <c r="C3" s="42" t="s">
        <v>841</v>
      </c>
      <c r="E3" s="43" t="s">
        <v>825</v>
      </c>
      <c r="F3" s="43" t="s">
        <v>842</v>
      </c>
      <c r="H3" s="9"/>
      <c r="I3" s="44" t="s">
        <v>844</v>
      </c>
      <c r="J3" s="45"/>
      <c r="K3" s="46" t="s">
        <v>846</v>
      </c>
      <c r="L3" s="4"/>
    </row>
    <row r="4">
      <c r="A4" s="48" t="s">
        <v>181</v>
      </c>
      <c r="B4" s="41"/>
      <c r="C4" s="42" t="s">
        <v>856</v>
      </c>
      <c r="E4" s="43" t="s">
        <v>825</v>
      </c>
      <c r="F4" s="43" t="s">
        <v>857</v>
      </c>
      <c r="H4" s="9"/>
      <c r="I4" s="44" t="s">
        <v>858</v>
      </c>
      <c r="J4" s="45"/>
      <c r="K4" s="46" t="s">
        <v>860</v>
      </c>
      <c r="L4" s="49"/>
    </row>
    <row r="5">
      <c r="A5" s="50" t="s">
        <v>217</v>
      </c>
      <c r="B5" s="41"/>
      <c r="C5" s="42" t="s">
        <v>872</v>
      </c>
      <c r="E5" s="51" t="s">
        <v>873</v>
      </c>
      <c r="F5" s="51" t="s">
        <v>877</v>
      </c>
      <c r="H5" s="9" t="s">
        <v>878</v>
      </c>
      <c r="I5" s="52" t="s">
        <v>879</v>
      </c>
      <c r="J5" s="45"/>
      <c r="K5" s="46" t="s">
        <v>887</v>
      </c>
      <c r="L5" s="49"/>
    </row>
    <row r="6">
      <c r="A6" s="53" t="s">
        <v>889</v>
      </c>
      <c r="B6" s="41"/>
      <c r="C6" s="42" t="s">
        <v>892</v>
      </c>
      <c r="E6" s="51" t="s">
        <v>873</v>
      </c>
      <c r="F6" s="51" t="s">
        <v>893</v>
      </c>
      <c r="H6" s="9"/>
      <c r="I6" s="52" t="s">
        <v>894</v>
      </c>
      <c r="J6" s="45"/>
      <c r="K6" s="46" t="s">
        <v>897</v>
      </c>
      <c r="L6" s="49"/>
      <c r="M6" s="49"/>
      <c r="N6" s="49"/>
      <c r="O6" s="49"/>
      <c r="P6" s="49"/>
    </row>
    <row r="7">
      <c r="A7" s="54" t="s">
        <v>76</v>
      </c>
      <c r="B7" s="41"/>
      <c r="C7" s="42" t="s">
        <v>276</v>
      </c>
      <c r="E7" s="51" t="s">
        <v>873</v>
      </c>
      <c r="F7" s="51" t="s">
        <v>903</v>
      </c>
      <c r="H7" s="9"/>
      <c r="I7" s="52" t="s">
        <v>904</v>
      </c>
      <c r="J7" s="45"/>
      <c r="K7" s="46" t="s">
        <v>907</v>
      </c>
      <c r="L7" s="49"/>
      <c r="M7" s="49"/>
    </row>
    <row r="8">
      <c r="A8" s="55" t="s">
        <v>643</v>
      </c>
      <c r="B8" s="41"/>
      <c r="C8" s="42" t="s">
        <v>912</v>
      </c>
      <c r="E8" s="56" t="s">
        <v>913</v>
      </c>
      <c r="F8" s="56" t="s">
        <v>917</v>
      </c>
      <c r="H8" s="9" t="s">
        <v>918</v>
      </c>
      <c r="I8" s="57" t="s">
        <v>919</v>
      </c>
      <c r="J8" s="45"/>
      <c r="K8" s="46" t="s">
        <v>923</v>
      </c>
      <c r="L8" s="49"/>
    </row>
    <row r="9">
      <c r="A9" s="58" t="s">
        <v>387</v>
      </c>
      <c r="B9" s="41"/>
      <c r="C9" s="42" t="s">
        <v>499</v>
      </c>
      <c r="E9" s="56" t="s">
        <v>913</v>
      </c>
      <c r="F9" s="56" t="s">
        <v>930</v>
      </c>
      <c r="H9" s="9"/>
      <c r="I9" s="57" t="s">
        <v>931</v>
      </c>
      <c r="J9" s="45"/>
      <c r="K9" s="46" t="s">
        <v>932</v>
      </c>
      <c r="L9" s="49"/>
      <c r="M9" s="49"/>
    </row>
    <row r="10">
      <c r="A10" s="59" t="s">
        <v>159</v>
      </c>
      <c r="B10" s="41"/>
      <c r="C10" s="42" t="s">
        <v>478</v>
      </c>
      <c r="E10" s="56" t="s">
        <v>913</v>
      </c>
      <c r="F10" s="56" t="s">
        <v>936</v>
      </c>
      <c r="H10" s="9"/>
      <c r="I10" s="57" t="s">
        <v>937</v>
      </c>
      <c r="J10" s="45"/>
      <c r="K10" s="46" t="s">
        <v>938</v>
      </c>
      <c r="L10" s="4"/>
    </row>
    <row r="11">
      <c r="A11" s="60" t="s">
        <v>18</v>
      </c>
      <c r="B11" s="41"/>
      <c r="C11" s="42" t="s">
        <v>944</v>
      </c>
      <c r="E11" s="61" t="s">
        <v>945</v>
      </c>
      <c r="F11" s="61" t="s">
        <v>946</v>
      </c>
      <c r="H11" s="9" t="s">
        <v>947</v>
      </c>
      <c r="I11" s="62" t="s">
        <v>949</v>
      </c>
      <c r="J11" s="45"/>
      <c r="K11" s="46" t="s">
        <v>953</v>
      </c>
      <c r="L11" s="49"/>
    </row>
    <row r="12">
      <c r="A12" s="63" t="s">
        <v>305</v>
      </c>
      <c r="B12" s="41"/>
      <c r="C12" s="42" t="s">
        <v>956</v>
      </c>
      <c r="E12" s="61" t="s">
        <v>945</v>
      </c>
      <c r="F12" s="61" t="s">
        <v>957</v>
      </c>
      <c r="H12" s="9"/>
      <c r="I12" s="62" t="s">
        <v>958</v>
      </c>
      <c r="J12" s="45"/>
      <c r="K12" s="46" t="s">
        <v>961</v>
      </c>
      <c r="L12" s="4"/>
    </row>
    <row r="13">
      <c r="A13" s="64" t="s">
        <v>964</v>
      </c>
      <c r="B13" s="41"/>
      <c r="C13" s="42" t="s">
        <v>968</v>
      </c>
      <c r="E13" s="61" t="s">
        <v>945</v>
      </c>
      <c r="F13" s="61" t="s">
        <v>970</v>
      </c>
      <c r="H13" s="9"/>
      <c r="I13" s="62" t="s">
        <v>972</v>
      </c>
      <c r="J13" s="45"/>
      <c r="K13" s="46" t="s">
        <v>973</v>
      </c>
      <c r="L13" s="4"/>
    </row>
    <row r="14">
      <c r="A14" s="65" t="s">
        <v>679</v>
      </c>
      <c r="B14" s="41"/>
      <c r="C14" s="42" t="s">
        <v>977</v>
      </c>
      <c r="E14" s="66" t="s">
        <v>978</v>
      </c>
      <c r="F14" s="66" t="s">
        <v>980</v>
      </c>
      <c r="H14" s="9" t="s">
        <v>982</v>
      </c>
      <c r="I14" s="67" t="s">
        <v>984</v>
      </c>
      <c r="J14" s="45"/>
      <c r="K14" s="46" t="s">
        <v>985</v>
      </c>
      <c r="L14" s="4"/>
    </row>
    <row r="15">
      <c r="A15" s="69" t="s">
        <v>495</v>
      </c>
      <c r="B15" s="41"/>
      <c r="C15" s="42" t="s">
        <v>986</v>
      </c>
      <c r="E15" s="66" t="s">
        <v>978</v>
      </c>
      <c r="F15" s="66" t="s">
        <v>987</v>
      </c>
      <c r="H15" s="9"/>
      <c r="I15" s="67" t="s">
        <v>988</v>
      </c>
      <c r="J15" s="45"/>
      <c r="K15" s="46" t="s">
        <v>989</v>
      </c>
      <c r="L15" s="4"/>
    </row>
    <row r="16">
      <c r="A16" s="71" t="s">
        <v>395</v>
      </c>
      <c r="B16" s="41"/>
      <c r="C16" s="42" t="s">
        <v>996</v>
      </c>
      <c r="E16" s="66" t="s">
        <v>978</v>
      </c>
      <c r="F16" s="66" t="s">
        <v>997</v>
      </c>
      <c r="H16" s="9"/>
      <c r="I16" s="67" t="s">
        <v>998</v>
      </c>
      <c r="J16" s="45"/>
      <c r="K16" s="46" t="s">
        <v>999</v>
      </c>
      <c r="L16" s="4"/>
    </row>
    <row r="17">
      <c r="A17" s="72" t="s">
        <v>959</v>
      </c>
      <c r="B17" s="4"/>
      <c r="C17" s="4"/>
      <c r="H17" s="9"/>
      <c r="I17" s="45"/>
      <c r="J17" s="45"/>
      <c r="K17" s="4"/>
      <c r="L17" s="4"/>
    </row>
    <row r="18">
      <c r="B18" s="4"/>
      <c r="C18" s="4"/>
      <c r="H18" s="9"/>
      <c r="I18" s="45"/>
      <c r="J18" s="45"/>
      <c r="K18" s="4"/>
      <c r="L18" s="4"/>
    </row>
    <row r="19">
      <c r="B19" s="4"/>
      <c r="C19" s="4"/>
      <c r="H19" s="9"/>
      <c r="I19" s="45"/>
      <c r="J19" s="45"/>
      <c r="K19" s="4"/>
      <c r="L19" s="4"/>
    </row>
    <row r="20">
      <c r="C20" s="4"/>
      <c r="H20" s="9"/>
      <c r="I20" s="45"/>
      <c r="J20" s="45"/>
      <c r="K20" s="4"/>
      <c r="L20" s="4"/>
    </row>
    <row r="21">
      <c r="C21" s="4"/>
      <c r="J21" s="45"/>
      <c r="K21" s="4"/>
      <c r="L21" s="4"/>
    </row>
    <row r="22">
      <c r="C22" s="4"/>
      <c r="E22" s="13" t="s">
        <v>820</v>
      </c>
      <c r="F22" s="9" t="s">
        <v>1012</v>
      </c>
      <c r="H22" s="9" t="str">
        <f>E22</f>
        <v>Access Control</v>
      </c>
      <c r="I22" s="9" t="str">
        <f>IFERROR(__xludf.DUMMYFUNCTION("UNIQUE(F22:F31)"),"General Access Control Design")</f>
        <v>General Access Control Design</v>
      </c>
      <c r="J22" s="45"/>
      <c r="K22" s="4"/>
      <c r="L22" s="4"/>
    </row>
    <row r="23">
      <c r="C23" s="4"/>
      <c r="E23" s="13" t="s">
        <v>820</v>
      </c>
      <c r="F23" s="9" t="s">
        <v>1012</v>
      </c>
      <c r="I23" s="9" t="str">
        <f>IFERROR(__xludf.DUMMYFUNCTION("""COMPUTED_VALUE"""),"Operation Level Access Control")</f>
        <v>Operation Level Access Control</v>
      </c>
      <c r="J23" s="45"/>
      <c r="K23" s="4"/>
      <c r="L23" s="4"/>
    </row>
    <row r="24">
      <c r="C24" s="4"/>
      <c r="E24" s="13" t="s">
        <v>820</v>
      </c>
      <c r="F24" s="9" t="s">
        <v>1012</v>
      </c>
      <c r="I24" s="9" t="str">
        <f>IFERROR(__xludf.DUMMYFUNCTION("""COMPUTED_VALUE"""),"Other Access Control Considerations")</f>
        <v>Other Access Control Considerations</v>
      </c>
      <c r="J24" s="45"/>
      <c r="K24" s="4"/>
      <c r="L24" s="4"/>
    </row>
    <row r="25">
      <c r="C25" s="4"/>
      <c r="E25" s="13" t="s">
        <v>820</v>
      </c>
      <c r="F25" s="9" t="s">
        <v>1012</v>
      </c>
      <c r="J25" s="39"/>
      <c r="K25" s="4"/>
      <c r="L25" s="4"/>
    </row>
    <row r="26">
      <c r="C26" s="4"/>
      <c r="E26" s="13" t="s">
        <v>820</v>
      </c>
      <c r="F26" s="9" t="s">
        <v>1012</v>
      </c>
      <c r="I26" s="9"/>
      <c r="J26" s="39"/>
      <c r="K26" s="4"/>
      <c r="L26" s="4"/>
    </row>
    <row r="27">
      <c r="C27" s="4"/>
      <c r="E27" s="13" t="s">
        <v>820</v>
      </c>
      <c r="F27" s="9" t="s">
        <v>1082</v>
      </c>
      <c r="I27" s="9"/>
      <c r="J27" s="39"/>
      <c r="K27" s="4"/>
      <c r="L27" s="4"/>
    </row>
    <row r="28">
      <c r="C28" s="4"/>
      <c r="E28" s="13" t="s">
        <v>820</v>
      </c>
      <c r="F28" s="9" t="s">
        <v>1082</v>
      </c>
      <c r="I28" s="9"/>
      <c r="J28" s="39"/>
      <c r="K28" s="4"/>
      <c r="L28" s="4"/>
    </row>
    <row r="29">
      <c r="C29" s="4"/>
      <c r="E29" s="13" t="s">
        <v>820</v>
      </c>
      <c r="F29" s="9" t="s">
        <v>1083</v>
      </c>
      <c r="I29" s="9"/>
      <c r="J29" s="39"/>
      <c r="K29" s="4"/>
      <c r="L29" s="4"/>
    </row>
    <row r="30">
      <c r="C30" s="4"/>
      <c r="E30" s="13" t="s">
        <v>820</v>
      </c>
      <c r="F30" s="9" t="s">
        <v>1083</v>
      </c>
      <c r="I30" s="9"/>
      <c r="J30" s="39"/>
      <c r="K30" s="4"/>
      <c r="L30" s="4"/>
    </row>
    <row r="31">
      <c r="C31" s="4"/>
      <c r="E31" s="13" t="s">
        <v>820</v>
      </c>
      <c r="F31" s="9" t="s">
        <v>1083</v>
      </c>
      <c r="I31" s="9"/>
      <c r="J31" s="39"/>
      <c r="K31" s="4"/>
      <c r="L31" s="4"/>
    </row>
    <row r="32">
      <c r="C32" s="4"/>
      <c r="E32" s="13" t="s">
        <v>1087</v>
      </c>
      <c r="F32" s="9" t="s">
        <v>1088</v>
      </c>
      <c r="H32" s="9" t="str">
        <f>E32</f>
        <v>API and Web Service</v>
      </c>
      <c r="I32" s="9" t="str">
        <f>IFERROR(__xludf.DUMMYFUNCTION("UNIQUE(F32:F46)"),"Generic Web Service Security Verification")</f>
        <v>Generic Web Service Security Verification</v>
      </c>
      <c r="J32" s="39"/>
      <c r="K32" s="4"/>
      <c r="L32" s="4"/>
    </row>
    <row r="33">
      <c r="C33" s="4"/>
      <c r="E33" s="13" t="s">
        <v>1087</v>
      </c>
      <c r="F33" s="9" t="s">
        <v>1088</v>
      </c>
      <c r="I33" s="9" t="str">
        <f>IFERROR(__xludf.DUMMYFUNCTION("""COMPUTED_VALUE"""),"RESTful Web Service Verification")</f>
        <v>RESTful Web Service Verification</v>
      </c>
      <c r="J33" s="39"/>
      <c r="K33" s="4"/>
      <c r="L33" s="4"/>
    </row>
    <row r="34">
      <c r="C34" s="4"/>
      <c r="E34" s="13" t="s">
        <v>1087</v>
      </c>
      <c r="F34" s="9" t="s">
        <v>1088</v>
      </c>
      <c r="I34" s="9" t="str">
        <f>IFERROR(__xludf.DUMMYFUNCTION("""COMPUTED_VALUE"""),"SOAP Web Service Verification")</f>
        <v>SOAP Web Service Verification</v>
      </c>
      <c r="J34" s="39"/>
      <c r="K34" s="4"/>
      <c r="L34" s="4"/>
    </row>
    <row r="35">
      <c r="C35" s="4"/>
      <c r="E35" s="13" t="s">
        <v>1087</v>
      </c>
      <c r="F35" s="9" t="s">
        <v>1088</v>
      </c>
      <c r="I35" s="9" t="str">
        <f>IFERROR(__xludf.DUMMYFUNCTION("""COMPUTED_VALUE"""),"GraphQL and other Web Service Data Layer Security")</f>
        <v>GraphQL and other Web Service Data Layer Security</v>
      </c>
      <c r="J35" s="39"/>
      <c r="K35" s="4"/>
      <c r="L35" s="4"/>
    </row>
    <row r="36">
      <c r="C36" s="4"/>
      <c r="E36" s="13" t="s">
        <v>1087</v>
      </c>
      <c r="F36" s="9" t="s">
        <v>1088</v>
      </c>
      <c r="H36" s="9"/>
      <c r="J36" s="39"/>
      <c r="K36" s="4"/>
      <c r="L36" s="4"/>
    </row>
    <row r="37">
      <c r="C37" s="4"/>
      <c r="E37" s="13" t="s">
        <v>1087</v>
      </c>
      <c r="F37" s="9" t="s">
        <v>1109</v>
      </c>
      <c r="H37" s="9"/>
      <c r="I37" s="39"/>
      <c r="J37" s="39"/>
      <c r="K37" s="4"/>
      <c r="L37" s="4"/>
    </row>
    <row r="38">
      <c r="C38" s="4"/>
      <c r="E38" s="13" t="s">
        <v>1087</v>
      </c>
      <c r="F38" s="9" t="s">
        <v>1109</v>
      </c>
      <c r="H38" s="9"/>
      <c r="I38" s="39"/>
      <c r="J38" s="39"/>
      <c r="K38" s="4"/>
      <c r="L38" s="4"/>
    </row>
    <row r="39">
      <c r="C39" s="4"/>
      <c r="E39" s="13" t="s">
        <v>1087</v>
      </c>
      <c r="F39" s="9" t="s">
        <v>1109</v>
      </c>
      <c r="H39" s="9"/>
      <c r="I39" s="39"/>
      <c r="J39" s="39"/>
      <c r="K39" s="4"/>
      <c r="L39" s="4"/>
    </row>
    <row r="40">
      <c r="C40" s="4"/>
      <c r="E40" s="13" t="s">
        <v>1087</v>
      </c>
      <c r="F40" s="9" t="s">
        <v>1109</v>
      </c>
      <c r="H40" s="9"/>
      <c r="I40" s="39"/>
      <c r="J40" s="39"/>
      <c r="K40" s="4"/>
      <c r="L40" s="4"/>
    </row>
    <row r="41">
      <c r="C41" s="4"/>
      <c r="E41" s="13" t="s">
        <v>1087</v>
      </c>
      <c r="F41" s="9" t="s">
        <v>1109</v>
      </c>
      <c r="H41" s="9"/>
      <c r="I41" s="39"/>
      <c r="J41" s="39"/>
      <c r="K41" s="4"/>
      <c r="L41" s="4"/>
    </row>
    <row r="42">
      <c r="C42" s="4"/>
      <c r="E42" s="13" t="s">
        <v>1087</v>
      </c>
      <c r="F42" s="9" t="s">
        <v>1109</v>
      </c>
      <c r="H42" s="9"/>
      <c r="I42" s="39"/>
      <c r="J42" s="39"/>
      <c r="K42" s="4"/>
      <c r="L42" s="4"/>
    </row>
    <row r="43">
      <c r="C43" s="4"/>
      <c r="E43" s="13" t="s">
        <v>1087</v>
      </c>
      <c r="F43" s="9" t="s">
        <v>1122</v>
      </c>
      <c r="H43" s="9"/>
      <c r="I43" s="39"/>
      <c r="J43" s="39"/>
      <c r="K43" s="4"/>
      <c r="L43" s="4"/>
    </row>
    <row r="44">
      <c r="C44" s="4"/>
      <c r="E44" s="13" t="s">
        <v>1087</v>
      </c>
      <c r="F44" s="9" t="s">
        <v>1122</v>
      </c>
      <c r="H44" s="9"/>
      <c r="I44" s="39"/>
      <c r="J44" s="39"/>
      <c r="K44" s="4"/>
      <c r="L44" s="4"/>
    </row>
    <row r="45">
      <c r="C45" s="4"/>
      <c r="E45" s="13" t="s">
        <v>1087</v>
      </c>
      <c r="F45" s="9" t="s">
        <v>1123</v>
      </c>
      <c r="H45" s="9"/>
      <c r="I45" s="39"/>
      <c r="J45" s="39"/>
      <c r="K45" s="4"/>
      <c r="L45" s="4"/>
    </row>
    <row r="46">
      <c r="C46" s="4"/>
      <c r="E46" s="13" t="s">
        <v>1087</v>
      </c>
      <c r="F46" s="9" t="s">
        <v>1123</v>
      </c>
      <c r="H46" s="9"/>
      <c r="I46" s="39"/>
      <c r="J46" s="39"/>
      <c r="K46" s="4"/>
      <c r="L46" s="4"/>
    </row>
    <row r="47">
      <c r="C47" s="4"/>
      <c r="E47" s="9" t="s">
        <v>1124</v>
      </c>
      <c r="F47" s="9" t="s">
        <v>1125</v>
      </c>
      <c r="H47" s="9" t="str">
        <f>E47</f>
        <v>Architecture, Design and Threat Modeling</v>
      </c>
      <c r="I47" s="9" t="str">
        <f>IFERROR(__xludf.DUMMYFUNCTION("UNIQUE(F47:F61)"),"Secure Software Development Lifecycle Requirements")</f>
        <v>Secure Software Development Lifecycle Requirements</v>
      </c>
      <c r="J47" s="39"/>
      <c r="K47" s="4"/>
      <c r="L47" s="4"/>
    </row>
    <row r="48">
      <c r="C48" s="4"/>
      <c r="E48" s="9" t="s">
        <v>1124</v>
      </c>
      <c r="F48" s="9" t="s">
        <v>1125</v>
      </c>
      <c r="H48" s="9"/>
      <c r="I48" s="39" t="str">
        <f>IFERROR(__xludf.DUMMYFUNCTION("""COMPUTED_VALUE"""),"Authentication Architectural Requirements")</f>
        <v>Authentication Architectural Requirements</v>
      </c>
      <c r="J48" s="39"/>
      <c r="K48" s="4"/>
      <c r="L48" s="4"/>
    </row>
    <row r="49">
      <c r="C49" s="4"/>
      <c r="E49" s="9" t="s">
        <v>1124</v>
      </c>
      <c r="F49" s="9" t="s">
        <v>1125</v>
      </c>
      <c r="H49" s="9"/>
      <c r="I49" s="39" t="str">
        <f>IFERROR(__xludf.DUMMYFUNCTION("""COMPUTED_VALUE"""),"Session Management Architectural Requirements")</f>
        <v>Session Management Architectural Requirements</v>
      </c>
      <c r="J49" s="39"/>
      <c r="K49" s="4"/>
      <c r="L49" s="4"/>
    </row>
    <row r="50">
      <c r="C50" s="4"/>
      <c r="E50" s="9" t="s">
        <v>1124</v>
      </c>
      <c r="F50" s="9" t="s">
        <v>1125</v>
      </c>
      <c r="H50" s="9"/>
      <c r="I50" s="39" t="str">
        <f>IFERROR(__xludf.DUMMYFUNCTION("""COMPUTED_VALUE"""),"Access Control Architectural Requirements")</f>
        <v>Access Control Architectural Requirements</v>
      </c>
      <c r="J50" s="39"/>
      <c r="K50" s="4"/>
      <c r="L50" s="4"/>
    </row>
    <row r="51">
      <c r="C51" s="4"/>
      <c r="E51" s="9" t="s">
        <v>1124</v>
      </c>
      <c r="F51" s="9" t="s">
        <v>1125</v>
      </c>
      <c r="H51" s="9"/>
      <c r="I51" s="39"/>
      <c r="J51" s="39"/>
      <c r="K51" s="4"/>
      <c r="L51" s="4"/>
    </row>
    <row r="52">
      <c r="C52" s="4"/>
      <c r="E52" s="9" t="s">
        <v>1124</v>
      </c>
      <c r="F52" s="9" t="s">
        <v>1125</v>
      </c>
      <c r="H52" s="9"/>
      <c r="I52" s="39"/>
      <c r="J52" s="39"/>
      <c r="K52" s="4"/>
      <c r="L52" s="4"/>
    </row>
    <row r="53">
      <c r="C53" s="4"/>
      <c r="E53" s="9" t="s">
        <v>1124</v>
      </c>
      <c r="F53" s="9" t="s">
        <v>1125</v>
      </c>
      <c r="H53" s="9"/>
      <c r="I53" s="39"/>
      <c r="J53" s="39"/>
      <c r="K53" s="4"/>
      <c r="L53" s="4"/>
    </row>
    <row r="54">
      <c r="C54" s="4"/>
      <c r="E54" s="9" t="s">
        <v>1124</v>
      </c>
      <c r="F54" s="9" t="s">
        <v>1143</v>
      </c>
      <c r="H54" s="9"/>
      <c r="I54" s="39"/>
      <c r="J54" s="39"/>
      <c r="K54" s="4"/>
      <c r="L54" s="4"/>
    </row>
    <row r="55">
      <c r="C55" s="4"/>
      <c r="E55" s="9" t="s">
        <v>1124</v>
      </c>
      <c r="F55" s="9" t="s">
        <v>1143</v>
      </c>
      <c r="H55" s="9"/>
      <c r="I55" s="39"/>
      <c r="J55" s="39"/>
      <c r="K55" s="4"/>
      <c r="L55" s="4"/>
    </row>
    <row r="56">
      <c r="C56" s="4"/>
      <c r="E56" s="9" t="s">
        <v>1124</v>
      </c>
      <c r="F56" s="9" t="s">
        <v>1143</v>
      </c>
      <c r="H56" s="9"/>
      <c r="I56" s="39"/>
      <c r="J56" s="39"/>
      <c r="K56" s="4"/>
      <c r="L56" s="4"/>
    </row>
    <row r="57">
      <c r="C57" s="4"/>
      <c r="E57" s="9" t="s">
        <v>1124</v>
      </c>
      <c r="F57" s="9" t="s">
        <v>1144</v>
      </c>
      <c r="H57" s="9"/>
      <c r="I57" s="39"/>
      <c r="J57" s="39"/>
      <c r="K57" s="4"/>
      <c r="L57" s="4"/>
    </row>
    <row r="58">
      <c r="C58" s="4"/>
      <c r="E58" s="9" t="s">
        <v>1124</v>
      </c>
      <c r="F58" s="9" t="s">
        <v>1143</v>
      </c>
      <c r="H58" s="9"/>
      <c r="I58" s="39"/>
      <c r="J58" s="39"/>
      <c r="K58" s="4"/>
      <c r="L58" s="4"/>
    </row>
    <row r="59">
      <c r="C59" s="4"/>
      <c r="E59" s="9" t="s">
        <v>1124</v>
      </c>
      <c r="F59" s="9" t="s">
        <v>1145</v>
      </c>
      <c r="H59" s="9"/>
      <c r="I59" s="39"/>
      <c r="J59" s="39"/>
      <c r="K59" s="4"/>
      <c r="L59" s="4"/>
    </row>
    <row r="60">
      <c r="C60" s="4"/>
      <c r="E60" s="9" t="s">
        <v>1124</v>
      </c>
      <c r="F60" s="9" t="s">
        <v>1145</v>
      </c>
      <c r="H60" s="9"/>
      <c r="I60" s="39"/>
      <c r="J60" s="39"/>
      <c r="K60" s="4"/>
      <c r="L60" s="4"/>
    </row>
    <row r="61">
      <c r="C61" s="4"/>
      <c r="E61" s="9" t="s">
        <v>1124</v>
      </c>
      <c r="F61" s="9" t="s">
        <v>1145</v>
      </c>
      <c r="H61" s="9"/>
      <c r="I61" s="39"/>
      <c r="J61" s="39"/>
      <c r="K61" s="4"/>
      <c r="L61" s="4"/>
    </row>
    <row r="62">
      <c r="C62" s="4"/>
      <c r="E62" s="9" t="s">
        <v>1124</v>
      </c>
      <c r="F62" s="9" t="s">
        <v>1145</v>
      </c>
      <c r="H62" s="9"/>
      <c r="I62" s="39"/>
      <c r="J62" s="39"/>
      <c r="K62" s="4"/>
      <c r="L62" s="4"/>
    </row>
    <row r="63">
      <c r="C63" s="4"/>
      <c r="E63" s="9" t="s">
        <v>1124</v>
      </c>
      <c r="F63" s="9" t="s">
        <v>1145</v>
      </c>
      <c r="H63" s="9"/>
      <c r="I63" s="39"/>
      <c r="J63" s="39"/>
      <c r="K63" s="4"/>
      <c r="L63" s="4"/>
    </row>
    <row r="64">
      <c r="C64" s="4"/>
      <c r="E64" s="9" t="s">
        <v>1124</v>
      </c>
      <c r="F64" s="9" t="s">
        <v>1146</v>
      </c>
      <c r="H64" s="9"/>
      <c r="I64" s="39"/>
      <c r="J64" s="39"/>
      <c r="K64" s="4"/>
      <c r="L64" s="4"/>
    </row>
    <row r="65">
      <c r="C65" s="4"/>
      <c r="E65" s="9" t="s">
        <v>1124</v>
      </c>
      <c r="F65" s="9" t="s">
        <v>1146</v>
      </c>
      <c r="H65" s="9"/>
      <c r="I65" s="39"/>
      <c r="J65" s="39"/>
      <c r="K65" s="4"/>
      <c r="L65" s="4"/>
    </row>
    <row r="66">
      <c r="C66" s="4"/>
      <c r="E66" s="9" t="s">
        <v>1124</v>
      </c>
      <c r="F66" s="9" t="s">
        <v>1146</v>
      </c>
      <c r="H66" s="9"/>
      <c r="I66" s="39"/>
      <c r="J66" s="39"/>
      <c r="K66" s="4"/>
      <c r="L66" s="4"/>
    </row>
    <row r="67">
      <c r="C67" s="4"/>
      <c r="E67" s="9" t="s">
        <v>1124</v>
      </c>
      <c r="F67" s="9" t="s">
        <v>1146</v>
      </c>
      <c r="H67" s="9"/>
      <c r="I67" s="39"/>
      <c r="J67" s="39"/>
      <c r="K67" s="4"/>
      <c r="L67" s="4"/>
    </row>
    <row r="68">
      <c r="C68" s="4"/>
      <c r="E68" s="9" t="s">
        <v>1124</v>
      </c>
      <c r="F68" s="9" t="s">
        <v>1147</v>
      </c>
      <c r="H68" s="9"/>
      <c r="I68" s="39"/>
      <c r="J68" s="39"/>
      <c r="K68" s="4"/>
      <c r="L68" s="4"/>
    </row>
    <row r="69">
      <c r="C69" s="4"/>
      <c r="E69" s="9" t="s">
        <v>1124</v>
      </c>
      <c r="F69" s="9" t="s">
        <v>1147</v>
      </c>
      <c r="H69" s="9"/>
      <c r="I69" s="39"/>
      <c r="J69" s="39"/>
      <c r="K69" s="4"/>
      <c r="L69" s="4"/>
    </row>
    <row r="70">
      <c r="C70" s="4"/>
      <c r="E70" s="9" t="s">
        <v>1124</v>
      </c>
      <c r="F70" s="9" t="s">
        <v>1147</v>
      </c>
      <c r="H70" s="9"/>
      <c r="I70" s="39"/>
      <c r="J70" s="39"/>
      <c r="K70" s="4"/>
      <c r="L70" s="4"/>
    </row>
    <row r="71">
      <c r="C71" s="4"/>
      <c r="E71" s="9" t="s">
        <v>1124</v>
      </c>
      <c r="F71" s="9" t="s">
        <v>1147</v>
      </c>
      <c r="H71" s="9"/>
      <c r="I71" s="39"/>
      <c r="J71" s="39"/>
      <c r="K71" s="4"/>
      <c r="L71" s="4"/>
    </row>
    <row r="72">
      <c r="C72" s="4"/>
      <c r="E72" s="9" t="s">
        <v>1124</v>
      </c>
      <c r="F72" s="9" t="s">
        <v>1148</v>
      </c>
      <c r="H72" s="9"/>
      <c r="I72" s="39"/>
      <c r="J72" s="39"/>
      <c r="K72" s="4"/>
      <c r="L72" s="4"/>
    </row>
    <row r="73">
      <c r="C73" s="4"/>
      <c r="E73" s="9" t="s">
        <v>1124</v>
      </c>
      <c r="F73" s="9" t="s">
        <v>1148</v>
      </c>
      <c r="H73" s="9"/>
      <c r="I73" s="39"/>
      <c r="J73" s="39"/>
      <c r="K73" s="4"/>
      <c r="L73" s="4"/>
    </row>
    <row r="74">
      <c r="C74" s="4"/>
      <c r="E74" s="9" t="s">
        <v>1124</v>
      </c>
      <c r="F74" s="9" t="s">
        <v>1149</v>
      </c>
      <c r="H74" s="9"/>
      <c r="I74" s="39"/>
      <c r="J74" s="39"/>
      <c r="K74" s="4"/>
      <c r="L74" s="4"/>
    </row>
    <row r="75">
      <c r="C75" s="4"/>
      <c r="E75" s="9" t="s">
        <v>1124</v>
      </c>
      <c r="F75" s="9" t="s">
        <v>1149</v>
      </c>
      <c r="H75" s="9"/>
      <c r="I75" s="39"/>
      <c r="J75" s="39"/>
      <c r="K75" s="4"/>
      <c r="L75" s="4"/>
    </row>
    <row r="76">
      <c r="C76" s="4"/>
      <c r="E76" s="9" t="s">
        <v>1124</v>
      </c>
      <c r="F76" s="9" t="s">
        <v>1150</v>
      </c>
      <c r="H76" s="9"/>
      <c r="I76" s="39"/>
      <c r="J76" s="39"/>
      <c r="K76" s="4"/>
      <c r="L76" s="4"/>
    </row>
    <row r="77">
      <c r="C77" s="4"/>
      <c r="E77" s="9" t="s">
        <v>1124</v>
      </c>
      <c r="F77" s="9" t="s">
        <v>1150</v>
      </c>
      <c r="H77" s="9"/>
      <c r="I77" s="39"/>
      <c r="J77" s="39"/>
      <c r="K77" s="4"/>
      <c r="L77" s="4"/>
    </row>
    <row r="78">
      <c r="C78" s="4"/>
      <c r="E78" s="9" t="s">
        <v>1124</v>
      </c>
      <c r="F78" s="9" t="s">
        <v>1151</v>
      </c>
      <c r="H78" s="9"/>
      <c r="I78" s="39"/>
      <c r="J78" s="39"/>
      <c r="K78" s="4"/>
      <c r="L78" s="4"/>
    </row>
    <row r="79">
      <c r="C79" s="4"/>
      <c r="E79" s="9" t="s">
        <v>1124</v>
      </c>
      <c r="F79" s="9" t="s">
        <v>1152</v>
      </c>
      <c r="H79" s="9"/>
      <c r="I79" s="39"/>
      <c r="J79" s="39"/>
      <c r="K79" s="4"/>
      <c r="L79" s="4"/>
    </row>
    <row r="80">
      <c r="C80" s="4"/>
      <c r="E80" s="9" t="s">
        <v>1124</v>
      </c>
      <c r="F80" s="9" t="s">
        <v>1152</v>
      </c>
      <c r="H80" s="9"/>
      <c r="I80" s="39"/>
      <c r="J80" s="39"/>
      <c r="K80" s="4"/>
      <c r="L80" s="4"/>
    </row>
    <row r="81">
      <c r="C81" s="4"/>
      <c r="E81" s="9" t="s">
        <v>1124</v>
      </c>
      <c r="F81" s="9" t="s">
        <v>1152</v>
      </c>
      <c r="H81" s="9"/>
      <c r="I81" s="39"/>
      <c r="J81" s="39"/>
      <c r="K81" s="4"/>
      <c r="L81" s="4"/>
    </row>
    <row r="82">
      <c r="C82" s="4"/>
      <c r="E82" s="9" t="s">
        <v>1124</v>
      </c>
      <c r="F82" s="9" t="s">
        <v>1153</v>
      </c>
      <c r="H82" s="9"/>
      <c r="I82" s="39"/>
      <c r="J82" s="39"/>
      <c r="K82" s="4"/>
      <c r="L82" s="4"/>
    </row>
    <row r="83">
      <c r="C83" s="4"/>
      <c r="E83" s="9" t="s">
        <v>1124</v>
      </c>
      <c r="F83" s="9" t="s">
        <v>1153</v>
      </c>
      <c r="H83" s="9"/>
      <c r="I83" s="39"/>
      <c r="J83" s="39"/>
      <c r="K83" s="4"/>
      <c r="L83" s="4"/>
    </row>
    <row r="84">
      <c r="C84" s="4"/>
      <c r="E84" s="9" t="s">
        <v>1124</v>
      </c>
      <c r="F84" s="9" t="s">
        <v>1154</v>
      </c>
      <c r="H84" s="9"/>
      <c r="I84" s="39"/>
      <c r="J84" s="39"/>
      <c r="K84" s="4"/>
      <c r="L84" s="4"/>
    </row>
    <row r="85">
      <c r="C85" s="4"/>
      <c r="E85" s="9" t="s">
        <v>1124</v>
      </c>
      <c r="F85" s="9" t="s">
        <v>1155</v>
      </c>
      <c r="H85" s="9"/>
      <c r="I85" s="39"/>
      <c r="J85" s="39"/>
      <c r="K85" s="4"/>
      <c r="L85" s="4"/>
    </row>
    <row r="86">
      <c r="C86" s="4"/>
      <c r="E86" s="9" t="s">
        <v>1124</v>
      </c>
      <c r="F86" s="9" t="s">
        <v>1155</v>
      </c>
      <c r="H86" s="9"/>
      <c r="I86" s="39"/>
      <c r="J86" s="39"/>
      <c r="K86" s="4"/>
      <c r="L86" s="4"/>
    </row>
    <row r="87">
      <c r="C87" s="4"/>
      <c r="E87" s="9" t="s">
        <v>1124</v>
      </c>
      <c r="F87" s="9" t="s">
        <v>1155</v>
      </c>
      <c r="H87" s="9"/>
      <c r="I87" s="39"/>
      <c r="J87" s="39"/>
      <c r="K87" s="4"/>
      <c r="L87" s="4"/>
    </row>
    <row r="88">
      <c r="C88" s="4"/>
      <c r="E88" s="9" t="s">
        <v>1124</v>
      </c>
      <c r="F88" s="9" t="s">
        <v>1155</v>
      </c>
      <c r="H88" s="9"/>
      <c r="I88" s="39"/>
      <c r="J88" s="39"/>
      <c r="K88" s="4"/>
      <c r="L88" s="4"/>
    </row>
    <row r="89">
      <c r="C89" s="4"/>
      <c r="E89" s="9" t="s">
        <v>1124</v>
      </c>
      <c r="F89" s="9" t="s">
        <v>1155</v>
      </c>
      <c r="H89" s="9"/>
      <c r="I89" s="39"/>
      <c r="J89" s="39"/>
      <c r="K89" s="4"/>
      <c r="L89" s="4"/>
    </row>
    <row r="90">
      <c r="C90" s="4"/>
      <c r="E90" s="9" t="s">
        <v>1124</v>
      </c>
      <c r="F90" s="9" t="s">
        <v>1155</v>
      </c>
      <c r="H90" s="9"/>
      <c r="I90" s="39"/>
      <c r="J90" s="39"/>
      <c r="K90" s="4"/>
      <c r="L90" s="4"/>
    </row>
    <row r="91">
      <c r="C91" s="4"/>
      <c r="E91" s="13" t="s">
        <v>116</v>
      </c>
      <c r="F91" s="9" t="s">
        <v>1162</v>
      </c>
      <c r="H91" s="9" t="str">
        <f>E91</f>
        <v>Authentication</v>
      </c>
      <c r="I91" s="9" t="str">
        <f>IFERROR(__xludf.DUMMYFUNCTION("UNIQUE(F91:F150)"),"General Authenticator")</f>
        <v>General Authenticator</v>
      </c>
      <c r="J91" s="39"/>
      <c r="K91" s="4"/>
      <c r="L91" s="4"/>
    </row>
    <row r="92">
      <c r="C92" s="4"/>
      <c r="E92" s="13" t="s">
        <v>116</v>
      </c>
      <c r="F92" s="9" t="s">
        <v>1162</v>
      </c>
      <c r="H92" s="9"/>
      <c r="I92" s="39" t="str">
        <f>IFERROR(__xludf.DUMMYFUNCTION("""COMPUTED_VALUE"""),"Service Authentication")</f>
        <v>Service Authentication</v>
      </c>
      <c r="J92" s="39"/>
      <c r="K92" s="4"/>
      <c r="L92" s="4"/>
    </row>
    <row r="93">
      <c r="C93" s="4"/>
      <c r="E93" s="13" t="s">
        <v>116</v>
      </c>
      <c r="F93" s="9" t="s">
        <v>1169</v>
      </c>
      <c r="H93" s="9"/>
      <c r="I93" s="39" t="str">
        <f>IFERROR(__xludf.DUMMYFUNCTION("""COMPUTED_VALUE"""),"Password Security")</f>
        <v>Password Security</v>
      </c>
      <c r="J93" s="39"/>
      <c r="K93" s="4"/>
      <c r="L93" s="4"/>
    </row>
    <row r="94">
      <c r="C94" s="4"/>
      <c r="E94" s="13" t="s">
        <v>116</v>
      </c>
      <c r="F94" s="9" t="s">
        <v>1173</v>
      </c>
      <c r="H94" s="9"/>
      <c r="I94" s="39" t="str">
        <f>IFERROR(__xludf.DUMMYFUNCTION("""COMPUTED_VALUE"""),"Authenticator Lifecycle")</f>
        <v>Authenticator Lifecycle</v>
      </c>
      <c r="J94" s="39"/>
      <c r="K94" s="4"/>
      <c r="L94" s="4"/>
    </row>
    <row r="95">
      <c r="C95" s="4"/>
      <c r="E95" s="13" t="s">
        <v>116</v>
      </c>
      <c r="F95" s="9" t="s">
        <v>1173</v>
      </c>
      <c r="H95" s="9"/>
      <c r="I95" s="39" t="str">
        <f>IFERROR(__xludf.DUMMYFUNCTION("""COMPUTED_VALUE"""),"Credential Storage")</f>
        <v>Credential Storage</v>
      </c>
      <c r="J95" s="39"/>
      <c r="K95" s="4"/>
      <c r="L95" s="4"/>
    </row>
    <row r="96">
      <c r="C96" s="4"/>
      <c r="E96" s="13" t="s">
        <v>116</v>
      </c>
      <c r="F96" s="9" t="s">
        <v>1173</v>
      </c>
      <c r="H96" s="9"/>
      <c r="I96" s="39" t="str">
        <f>IFERROR(__xludf.DUMMYFUNCTION("""COMPUTED_VALUE"""),"Credential Recovery")</f>
        <v>Credential Recovery</v>
      </c>
      <c r="J96" s="39"/>
      <c r="K96" s="4"/>
      <c r="L96" s="4"/>
    </row>
    <row r="97">
      <c r="C97" s="4"/>
      <c r="E97" s="13" t="s">
        <v>116</v>
      </c>
      <c r="F97" s="9" t="s">
        <v>1173</v>
      </c>
      <c r="H97" s="9"/>
      <c r="I97" s="39" t="str">
        <f>IFERROR(__xludf.DUMMYFUNCTION("""COMPUTED_VALUE"""),"Look-up Secret Verifier")</f>
        <v>Look-up Secret Verifier</v>
      </c>
      <c r="J97" s="39"/>
      <c r="K97" s="4"/>
      <c r="L97" s="4"/>
    </row>
    <row r="98">
      <c r="C98" s="4"/>
      <c r="E98" s="13" t="s">
        <v>116</v>
      </c>
      <c r="F98" s="9" t="s">
        <v>1173</v>
      </c>
      <c r="H98" s="9"/>
      <c r="I98" s="39" t="str">
        <f>IFERROR(__xludf.DUMMYFUNCTION("""COMPUTED_VALUE"""),"Out of Band Verifier")</f>
        <v>Out of Band Verifier</v>
      </c>
      <c r="J98" s="39"/>
      <c r="K98" s="4"/>
      <c r="L98" s="4"/>
    </row>
    <row r="99">
      <c r="C99" s="4"/>
      <c r="E99" s="13" t="s">
        <v>116</v>
      </c>
      <c r="F99" s="9" t="s">
        <v>1173</v>
      </c>
      <c r="H99" s="9"/>
      <c r="I99" s="39" t="str">
        <f>IFERROR(__xludf.DUMMYFUNCTION("""COMPUTED_VALUE"""),"Single or Multi Factor One Time Verifier")</f>
        <v>Single or Multi Factor One Time Verifier</v>
      </c>
      <c r="J99" s="39"/>
      <c r="K99" s="4"/>
      <c r="L99" s="4"/>
    </row>
    <row r="100">
      <c r="C100" s="4"/>
      <c r="E100" s="13" t="s">
        <v>116</v>
      </c>
      <c r="F100" s="9" t="s">
        <v>1173</v>
      </c>
      <c r="H100" s="9"/>
      <c r="I100" s="39" t="str">
        <f>IFERROR(__xludf.DUMMYFUNCTION("""COMPUTED_VALUE"""),"Cryptographic Software and Devices Verifier")</f>
        <v>Cryptographic Software and Devices Verifier</v>
      </c>
      <c r="J100" s="39"/>
      <c r="K100" s="4"/>
      <c r="L100" s="4"/>
    </row>
    <row r="101">
      <c r="C101" s="4"/>
      <c r="E101" s="13" t="s">
        <v>116</v>
      </c>
      <c r="F101" s="9" t="s">
        <v>1173</v>
      </c>
      <c r="H101" s="9"/>
      <c r="I101" s="39"/>
      <c r="J101" s="39"/>
      <c r="K101" s="4"/>
      <c r="L101" s="4"/>
    </row>
    <row r="102">
      <c r="C102" s="4"/>
      <c r="E102" s="13" t="s">
        <v>116</v>
      </c>
      <c r="F102" s="9" t="s">
        <v>1173</v>
      </c>
      <c r="H102" s="9"/>
      <c r="I102" s="39"/>
      <c r="J102" s="39"/>
      <c r="K102" s="4"/>
      <c r="L102" s="4"/>
    </row>
    <row r="103">
      <c r="C103" s="4"/>
      <c r="E103" s="13" t="s">
        <v>116</v>
      </c>
      <c r="F103" s="9" t="s">
        <v>1173</v>
      </c>
      <c r="H103" s="9"/>
      <c r="I103" s="39"/>
      <c r="J103" s="39"/>
      <c r="K103" s="4"/>
      <c r="L103" s="4"/>
    </row>
    <row r="104">
      <c r="C104" s="4"/>
      <c r="E104" s="13" t="s">
        <v>116</v>
      </c>
      <c r="F104" s="9" t="s">
        <v>1173</v>
      </c>
      <c r="H104" s="9"/>
      <c r="I104" s="39"/>
      <c r="J104" s="39"/>
      <c r="K104" s="4"/>
      <c r="L104" s="4"/>
    </row>
    <row r="105">
      <c r="C105" s="4"/>
      <c r="E105" s="13" t="s">
        <v>116</v>
      </c>
      <c r="F105" s="9" t="s">
        <v>1173</v>
      </c>
      <c r="H105" s="9"/>
      <c r="I105" s="39"/>
      <c r="J105" s="39"/>
      <c r="K105" s="4"/>
      <c r="L105" s="4"/>
    </row>
    <row r="106">
      <c r="C106" s="4"/>
      <c r="E106" s="13" t="s">
        <v>116</v>
      </c>
      <c r="F106" s="9" t="s">
        <v>1162</v>
      </c>
      <c r="H106" s="9"/>
      <c r="I106" s="39"/>
      <c r="J106" s="39"/>
      <c r="K106" s="4"/>
      <c r="L106" s="4"/>
    </row>
    <row r="107">
      <c r="C107" s="4"/>
      <c r="E107" s="13" t="s">
        <v>116</v>
      </c>
      <c r="F107" s="9" t="s">
        <v>1162</v>
      </c>
      <c r="H107" s="9"/>
      <c r="I107" s="39"/>
      <c r="J107" s="39"/>
      <c r="K107" s="4"/>
      <c r="L107" s="4"/>
    </row>
    <row r="108">
      <c r="C108" s="4"/>
      <c r="E108" s="13" t="s">
        <v>116</v>
      </c>
      <c r="F108" s="9" t="s">
        <v>1162</v>
      </c>
      <c r="H108" s="9"/>
      <c r="I108" s="39"/>
      <c r="J108" s="39"/>
      <c r="K108" s="4"/>
      <c r="L108" s="4"/>
    </row>
    <row r="109">
      <c r="C109" s="4"/>
      <c r="E109" s="13" t="s">
        <v>116</v>
      </c>
      <c r="F109" s="9" t="s">
        <v>1162</v>
      </c>
      <c r="H109" s="9"/>
      <c r="I109" s="39"/>
      <c r="J109" s="39"/>
      <c r="K109" s="4"/>
      <c r="L109" s="4"/>
    </row>
    <row r="110">
      <c r="C110" s="4"/>
      <c r="E110" s="13" t="s">
        <v>116</v>
      </c>
      <c r="F110" s="9" t="s">
        <v>1162</v>
      </c>
      <c r="H110" s="9"/>
      <c r="I110" s="39"/>
      <c r="J110" s="39"/>
      <c r="K110" s="4"/>
      <c r="L110" s="4"/>
    </row>
    <row r="111">
      <c r="C111" s="4"/>
      <c r="E111" s="13" t="s">
        <v>116</v>
      </c>
      <c r="F111" s="9" t="s">
        <v>1162</v>
      </c>
      <c r="H111" s="9"/>
      <c r="I111" s="39"/>
      <c r="J111" s="39"/>
      <c r="K111" s="4"/>
      <c r="L111" s="4"/>
    </row>
    <row r="112">
      <c r="C112" s="4"/>
      <c r="E112" s="13" t="s">
        <v>116</v>
      </c>
      <c r="F112" s="9" t="s">
        <v>1162</v>
      </c>
      <c r="H112" s="9"/>
      <c r="I112" s="39"/>
      <c r="J112" s="39"/>
      <c r="K112" s="4"/>
      <c r="L112" s="4"/>
    </row>
    <row r="113">
      <c r="C113" s="4"/>
      <c r="E113" s="13" t="s">
        <v>116</v>
      </c>
      <c r="F113" s="9" t="s">
        <v>1179</v>
      </c>
      <c r="H113" s="9"/>
      <c r="I113" s="39"/>
      <c r="J113" s="39"/>
      <c r="K113" s="4"/>
      <c r="L113" s="4"/>
    </row>
    <row r="114">
      <c r="C114" s="4"/>
      <c r="E114" s="13" t="s">
        <v>116</v>
      </c>
      <c r="F114" s="9" t="s">
        <v>1179</v>
      </c>
      <c r="H114" s="9"/>
      <c r="I114" s="39"/>
      <c r="J114" s="39"/>
      <c r="K114" s="4"/>
      <c r="L114" s="4"/>
    </row>
    <row r="115">
      <c r="C115" s="4"/>
      <c r="E115" s="13" t="s">
        <v>116</v>
      </c>
      <c r="F115" s="9" t="s">
        <v>1179</v>
      </c>
      <c r="H115" s="9"/>
      <c r="I115" s="39"/>
      <c r="J115" s="39"/>
      <c r="K115" s="4"/>
      <c r="L115" s="4"/>
    </row>
    <row r="116">
      <c r="C116" s="4"/>
      <c r="E116" s="13" t="s">
        <v>116</v>
      </c>
      <c r="F116" s="9" t="s">
        <v>1180</v>
      </c>
      <c r="H116" s="9"/>
      <c r="I116" s="39"/>
      <c r="J116" s="39"/>
      <c r="K116" s="4"/>
      <c r="L116" s="4"/>
    </row>
    <row r="117">
      <c r="C117" s="4"/>
      <c r="E117" s="13" t="s">
        <v>116</v>
      </c>
      <c r="F117" s="9" t="s">
        <v>1180</v>
      </c>
      <c r="H117" s="9"/>
      <c r="I117" s="39"/>
      <c r="J117" s="39"/>
      <c r="K117" s="4"/>
      <c r="L117" s="4"/>
    </row>
    <row r="118">
      <c r="C118" s="4"/>
      <c r="E118" s="13" t="s">
        <v>116</v>
      </c>
      <c r="F118" s="9" t="s">
        <v>1180</v>
      </c>
      <c r="H118" s="9"/>
      <c r="I118" s="39"/>
      <c r="J118" s="39"/>
      <c r="K118" s="4"/>
      <c r="L118" s="4"/>
    </row>
    <row r="119">
      <c r="C119" s="4"/>
      <c r="E119" s="13" t="s">
        <v>116</v>
      </c>
      <c r="F119" s="9" t="s">
        <v>1180</v>
      </c>
      <c r="H119" s="9"/>
      <c r="I119" s="39"/>
      <c r="J119" s="39"/>
      <c r="K119" s="4"/>
      <c r="L119" s="4"/>
    </row>
    <row r="120">
      <c r="C120" s="4"/>
      <c r="E120" s="13" t="s">
        <v>116</v>
      </c>
      <c r="F120" s="9" t="s">
        <v>1180</v>
      </c>
      <c r="H120" s="9"/>
      <c r="I120" s="39"/>
      <c r="J120" s="39"/>
      <c r="K120" s="4"/>
      <c r="L120" s="4"/>
    </row>
    <row r="121">
      <c r="C121" s="4"/>
      <c r="E121" s="13" t="s">
        <v>116</v>
      </c>
      <c r="F121" s="9" t="s">
        <v>1181</v>
      </c>
      <c r="H121" s="9"/>
      <c r="I121" s="39"/>
      <c r="J121" s="39"/>
      <c r="K121" s="4"/>
      <c r="L121" s="4"/>
    </row>
    <row r="122">
      <c r="C122" s="4"/>
      <c r="E122" s="13" t="s">
        <v>116</v>
      </c>
      <c r="F122" s="9" t="s">
        <v>1181</v>
      </c>
      <c r="H122" s="9"/>
      <c r="I122" s="39"/>
      <c r="J122" s="39"/>
      <c r="K122" s="4"/>
      <c r="L122" s="4"/>
    </row>
    <row r="123">
      <c r="C123" s="4"/>
      <c r="E123" s="13" t="s">
        <v>116</v>
      </c>
      <c r="F123" s="9" t="s">
        <v>1181</v>
      </c>
      <c r="H123" s="9"/>
      <c r="I123" s="39"/>
      <c r="J123" s="39"/>
      <c r="K123" s="4"/>
      <c r="L123" s="4"/>
    </row>
    <row r="124">
      <c r="C124" s="4"/>
      <c r="E124" s="13" t="s">
        <v>116</v>
      </c>
      <c r="F124" s="9" t="s">
        <v>1181</v>
      </c>
      <c r="H124" s="9"/>
      <c r="I124" s="39"/>
      <c r="J124" s="39"/>
      <c r="K124" s="4"/>
      <c r="L124" s="4"/>
    </row>
    <row r="125">
      <c r="C125" s="4"/>
      <c r="E125" s="13" t="s">
        <v>116</v>
      </c>
      <c r="F125" s="9" t="s">
        <v>1181</v>
      </c>
      <c r="H125" s="9"/>
      <c r="I125" s="39"/>
      <c r="J125" s="39"/>
      <c r="K125" s="4"/>
      <c r="L125" s="4"/>
    </row>
    <row r="126">
      <c r="C126" s="4"/>
      <c r="E126" s="13" t="s">
        <v>116</v>
      </c>
      <c r="F126" s="9" t="s">
        <v>1181</v>
      </c>
      <c r="H126" s="9"/>
      <c r="I126" s="39"/>
      <c r="J126" s="39"/>
      <c r="K126" s="4"/>
      <c r="L126" s="4"/>
    </row>
    <row r="127">
      <c r="C127" s="4"/>
      <c r="E127" s="13" t="s">
        <v>116</v>
      </c>
      <c r="F127" s="9" t="s">
        <v>1181</v>
      </c>
      <c r="H127" s="9"/>
      <c r="I127" s="39"/>
      <c r="J127" s="39"/>
      <c r="K127" s="4"/>
      <c r="L127" s="4"/>
    </row>
    <row r="128">
      <c r="C128" s="4"/>
      <c r="E128" s="13" t="s">
        <v>116</v>
      </c>
      <c r="F128" s="9" t="s">
        <v>1182</v>
      </c>
      <c r="H128" s="9"/>
      <c r="I128" s="39"/>
      <c r="J128" s="39"/>
      <c r="K128" s="4"/>
      <c r="L128" s="4"/>
    </row>
    <row r="129">
      <c r="C129" s="4"/>
      <c r="E129" s="13" t="s">
        <v>116</v>
      </c>
      <c r="F129" s="9" t="s">
        <v>1182</v>
      </c>
      <c r="H129" s="9"/>
      <c r="I129" s="39"/>
      <c r="J129" s="39"/>
      <c r="K129" s="4"/>
      <c r="L129" s="4"/>
    </row>
    <row r="130">
      <c r="C130" s="4"/>
      <c r="E130" s="13" t="s">
        <v>116</v>
      </c>
      <c r="F130" s="9" t="s">
        <v>1182</v>
      </c>
      <c r="H130" s="9"/>
      <c r="I130" s="39"/>
      <c r="J130" s="39"/>
      <c r="K130" s="4"/>
      <c r="L130" s="4"/>
    </row>
    <row r="131">
      <c r="C131" s="4"/>
      <c r="E131" s="13" t="s">
        <v>116</v>
      </c>
      <c r="F131" s="9" t="s">
        <v>1185</v>
      </c>
      <c r="H131" s="9"/>
      <c r="I131" s="39"/>
      <c r="J131" s="39"/>
      <c r="K131" s="4"/>
      <c r="L131" s="4"/>
    </row>
    <row r="132">
      <c r="C132" s="4"/>
      <c r="E132" s="13" t="s">
        <v>116</v>
      </c>
      <c r="F132" s="9" t="s">
        <v>1185</v>
      </c>
      <c r="H132" s="9"/>
      <c r="I132" s="39"/>
      <c r="J132" s="39"/>
      <c r="K132" s="4"/>
      <c r="L132" s="4"/>
    </row>
    <row r="133">
      <c r="C133" s="4"/>
      <c r="E133" s="13" t="s">
        <v>116</v>
      </c>
      <c r="F133" s="9" t="s">
        <v>1185</v>
      </c>
      <c r="H133" s="9"/>
      <c r="I133" s="39"/>
      <c r="J133" s="39"/>
      <c r="K133" s="4"/>
      <c r="L133" s="4"/>
    </row>
    <row r="134">
      <c r="C134" s="4"/>
      <c r="E134" s="13" t="s">
        <v>116</v>
      </c>
      <c r="F134" s="9" t="s">
        <v>1185</v>
      </c>
      <c r="H134" s="9"/>
      <c r="I134" s="39"/>
      <c r="J134" s="39"/>
      <c r="K134" s="4"/>
      <c r="L134" s="4"/>
    </row>
    <row r="135">
      <c r="C135" s="4"/>
      <c r="E135" s="13" t="s">
        <v>116</v>
      </c>
      <c r="F135" s="9" t="s">
        <v>1185</v>
      </c>
      <c r="H135" s="9"/>
      <c r="I135" s="39"/>
      <c r="J135" s="39"/>
      <c r="K135" s="4"/>
      <c r="L135" s="4"/>
    </row>
    <row r="136">
      <c r="C136" s="4"/>
      <c r="E136" s="13" t="s">
        <v>116</v>
      </c>
      <c r="F136" s="9" t="s">
        <v>1185</v>
      </c>
      <c r="H136" s="9"/>
      <c r="I136" s="39"/>
      <c r="J136" s="39"/>
      <c r="K136" s="4"/>
      <c r="L136" s="4"/>
    </row>
    <row r="137">
      <c r="C137" s="4"/>
      <c r="E137" s="13" t="s">
        <v>116</v>
      </c>
      <c r="F137" s="9" t="s">
        <v>1193</v>
      </c>
      <c r="H137" s="9"/>
      <c r="I137" s="39"/>
      <c r="J137" s="39"/>
      <c r="K137" s="4"/>
      <c r="L137" s="4"/>
    </row>
    <row r="138">
      <c r="C138" s="4"/>
      <c r="E138" s="13" t="s">
        <v>116</v>
      </c>
      <c r="F138" s="9" t="s">
        <v>1193</v>
      </c>
      <c r="H138" s="9"/>
      <c r="I138" s="39"/>
      <c r="J138" s="39"/>
      <c r="K138" s="4"/>
      <c r="L138" s="4"/>
    </row>
    <row r="139">
      <c r="C139" s="4"/>
      <c r="E139" s="13" t="s">
        <v>116</v>
      </c>
      <c r="F139" s="9" t="s">
        <v>1193</v>
      </c>
      <c r="H139" s="9"/>
      <c r="I139" s="39"/>
      <c r="J139" s="39"/>
      <c r="K139" s="4"/>
      <c r="L139" s="4"/>
    </row>
    <row r="140">
      <c r="C140" s="4"/>
      <c r="E140" s="13" t="s">
        <v>116</v>
      </c>
      <c r="F140" s="9" t="s">
        <v>1193</v>
      </c>
      <c r="H140" s="9"/>
      <c r="I140" s="39"/>
      <c r="J140" s="39"/>
      <c r="K140" s="4"/>
      <c r="L140" s="4"/>
    </row>
    <row r="141">
      <c r="C141" s="4"/>
      <c r="E141" s="13" t="s">
        <v>116</v>
      </c>
      <c r="F141" s="9" t="s">
        <v>1193</v>
      </c>
      <c r="H141" s="9"/>
      <c r="I141" s="39"/>
      <c r="J141" s="39"/>
      <c r="K141" s="4"/>
      <c r="L141" s="4"/>
    </row>
    <row r="142">
      <c r="C142" s="4"/>
      <c r="E142" s="13" t="s">
        <v>116</v>
      </c>
      <c r="F142" s="9" t="s">
        <v>1193</v>
      </c>
      <c r="H142" s="9"/>
      <c r="I142" s="39"/>
      <c r="J142" s="39"/>
      <c r="K142" s="4"/>
      <c r="L142" s="4"/>
    </row>
    <row r="143">
      <c r="C143" s="4"/>
      <c r="E143" s="13" t="s">
        <v>116</v>
      </c>
      <c r="F143" s="9" t="s">
        <v>1193</v>
      </c>
      <c r="H143" s="9"/>
      <c r="I143" s="39"/>
      <c r="J143" s="39"/>
      <c r="K143" s="4"/>
      <c r="L143" s="4"/>
    </row>
    <row r="144">
      <c r="C144" s="4"/>
      <c r="E144" s="13" t="s">
        <v>116</v>
      </c>
      <c r="F144" s="9" t="s">
        <v>1194</v>
      </c>
      <c r="H144" s="9"/>
      <c r="I144" s="39"/>
      <c r="J144" s="39"/>
      <c r="K144" s="4"/>
      <c r="L144" s="4"/>
    </row>
    <row r="145">
      <c r="C145" s="4"/>
      <c r="E145" s="13" t="s">
        <v>116</v>
      </c>
      <c r="F145" s="9" t="s">
        <v>1194</v>
      </c>
      <c r="H145" s="9"/>
      <c r="I145" s="39"/>
      <c r="J145" s="39"/>
      <c r="K145" s="4"/>
      <c r="L145" s="4"/>
    </row>
    <row r="146">
      <c r="C146" s="4"/>
      <c r="E146" s="13" t="s">
        <v>116</v>
      </c>
      <c r="F146" s="9" t="s">
        <v>1194</v>
      </c>
      <c r="H146" s="9"/>
      <c r="I146" s="39"/>
      <c r="J146" s="39"/>
      <c r="K146" s="4"/>
      <c r="L146" s="4"/>
    </row>
    <row r="147">
      <c r="C147" s="4"/>
      <c r="E147" s="13" t="s">
        <v>116</v>
      </c>
      <c r="F147" s="9" t="s">
        <v>1169</v>
      </c>
      <c r="H147" s="9"/>
      <c r="I147" s="39"/>
      <c r="J147" s="39"/>
      <c r="K147" s="4"/>
      <c r="L147" s="4"/>
    </row>
    <row r="148">
      <c r="C148" s="4"/>
      <c r="E148" s="13" t="s">
        <v>116</v>
      </c>
      <c r="F148" s="9" t="s">
        <v>1169</v>
      </c>
      <c r="H148" s="9"/>
      <c r="I148" s="39"/>
      <c r="J148" s="39"/>
      <c r="K148" s="4"/>
      <c r="L148" s="4"/>
    </row>
    <row r="149">
      <c r="C149" s="4"/>
      <c r="E149" s="13" t="s">
        <v>116</v>
      </c>
      <c r="F149" s="9" t="s">
        <v>1169</v>
      </c>
      <c r="H149" s="9"/>
      <c r="I149" s="39"/>
      <c r="J149" s="39"/>
      <c r="K149" s="4"/>
      <c r="L149" s="4"/>
    </row>
    <row r="150">
      <c r="C150" s="4"/>
      <c r="E150" s="13" t="s">
        <v>116</v>
      </c>
      <c r="F150" s="9" t="s">
        <v>1169</v>
      </c>
      <c r="H150" s="9"/>
      <c r="I150" s="39"/>
      <c r="J150" s="39"/>
      <c r="K150" s="4"/>
      <c r="L150" s="4"/>
    </row>
    <row r="151">
      <c r="C151" s="4"/>
      <c r="E151" s="13" t="s">
        <v>1195</v>
      </c>
      <c r="F151" s="9" t="s">
        <v>1196</v>
      </c>
      <c r="H151" s="9" t="str">
        <f>E151</f>
        <v>Business Logic</v>
      </c>
      <c r="I151" s="9" t="str">
        <f>IFERROR(__xludf.DUMMYFUNCTION("UNIQUE(F151:F158)"),"Business Logic Security")</f>
        <v>Business Logic Security</v>
      </c>
      <c r="J151" s="39"/>
      <c r="K151" s="4"/>
      <c r="L151" s="4"/>
    </row>
    <row r="152">
      <c r="C152" s="4"/>
      <c r="E152" s="13" t="s">
        <v>1195</v>
      </c>
      <c r="F152" s="9" t="s">
        <v>1196</v>
      </c>
      <c r="H152" s="9"/>
      <c r="I152" s="39"/>
      <c r="J152" s="39"/>
      <c r="K152" s="4"/>
      <c r="L152" s="4"/>
    </row>
    <row r="153">
      <c r="C153" s="4"/>
      <c r="E153" s="13" t="s">
        <v>1195</v>
      </c>
      <c r="F153" s="9" t="s">
        <v>1196</v>
      </c>
      <c r="H153" s="9"/>
      <c r="I153" s="39"/>
      <c r="J153" s="39"/>
      <c r="K153" s="4"/>
      <c r="L153" s="4"/>
    </row>
    <row r="154">
      <c r="C154" s="4"/>
      <c r="E154" s="13" t="s">
        <v>1195</v>
      </c>
      <c r="F154" s="9" t="s">
        <v>1196</v>
      </c>
      <c r="H154" s="9"/>
      <c r="I154" s="39"/>
      <c r="J154" s="39"/>
      <c r="K154" s="4"/>
      <c r="L154" s="4"/>
    </row>
    <row r="155">
      <c r="C155" s="4"/>
      <c r="E155" s="13" t="s">
        <v>1195</v>
      </c>
      <c r="F155" s="9" t="s">
        <v>1196</v>
      </c>
      <c r="H155" s="9"/>
      <c r="I155" s="39"/>
      <c r="J155" s="39"/>
      <c r="K155" s="4"/>
      <c r="L155" s="4"/>
    </row>
    <row r="156">
      <c r="C156" s="4"/>
      <c r="E156" s="13" t="s">
        <v>1195</v>
      </c>
      <c r="F156" s="9" t="s">
        <v>1196</v>
      </c>
      <c r="H156" s="9"/>
      <c r="I156" s="39"/>
      <c r="J156" s="39"/>
      <c r="K156" s="4"/>
      <c r="L156" s="4"/>
    </row>
    <row r="157">
      <c r="C157" s="4"/>
      <c r="E157" s="13" t="s">
        <v>1195</v>
      </c>
      <c r="F157" s="9" t="s">
        <v>1196</v>
      </c>
      <c r="H157" s="9"/>
      <c r="I157" s="39"/>
      <c r="J157" s="39"/>
      <c r="K157" s="4"/>
      <c r="L157" s="4"/>
    </row>
    <row r="158">
      <c r="C158" s="4"/>
      <c r="E158" s="13" t="s">
        <v>1195</v>
      </c>
      <c r="F158" s="9" t="s">
        <v>1196</v>
      </c>
      <c r="H158" s="9"/>
      <c r="I158" s="39"/>
      <c r="J158" s="39"/>
      <c r="K158" s="4"/>
      <c r="L158" s="4"/>
    </row>
    <row r="159">
      <c r="C159" s="4"/>
      <c r="E159" s="13" t="s">
        <v>1197</v>
      </c>
      <c r="F159" s="82" t="s">
        <v>1198</v>
      </c>
      <c r="H159" s="9" t="str">
        <f>E159</f>
        <v>Communications</v>
      </c>
      <c r="I159" s="9" t="str">
        <f>IFERROR(__xludf.DUMMYFUNCTION("UNIQUE(F159:F179)"),"Server Communications Security")</f>
        <v>Server Communications Security</v>
      </c>
      <c r="J159" s="39"/>
      <c r="K159" s="4"/>
      <c r="L159" s="4"/>
    </row>
    <row r="160">
      <c r="C160" s="4"/>
      <c r="E160" s="13" t="s">
        <v>1197</v>
      </c>
      <c r="F160" s="82" t="s">
        <v>1198</v>
      </c>
      <c r="H160" s="9"/>
      <c r="I160" s="39" t="str">
        <f>IFERROR(__xludf.DUMMYFUNCTION("""COMPUTED_VALUE"""),"Communications Security")</f>
        <v>Communications Security</v>
      </c>
      <c r="J160" s="39"/>
      <c r="K160" s="4"/>
      <c r="L160" s="4"/>
    </row>
    <row r="161">
      <c r="C161" s="4"/>
      <c r="E161" s="13" t="s">
        <v>1197</v>
      </c>
      <c r="F161" s="82" t="s">
        <v>1198</v>
      </c>
      <c r="H161" s="9"/>
      <c r="I161" s="39"/>
      <c r="J161" s="39"/>
      <c r="K161" s="4"/>
      <c r="L161" s="4"/>
    </row>
    <row r="162">
      <c r="C162" s="4"/>
      <c r="E162" s="13" t="s">
        <v>1197</v>
      </c>
      <c r="F162" s="82" t="s">
        <v>1198</v>
      </c>
      <c r="H162" s="9"/>
      <c r="I162" s="39"/>
      <c r="J162" s="39"/>
      <c r="K162" s="4"/>
      <c r="L162" s="4"/>
    </row>
    <row r="163">
      <c r="C163" s="4"/>
      <c r="E163" s="13" t="s">
        <v>1197</v>
      </c>
      <c r="F163" s="82" t="s">
        <v>1198</v>
      </c>
      <c r="H163" s="9"/>
      <c r="I163" s="39"/>
      <c r="J163" s="39"/>
      <c r="K163" s="4"/>
      <c r="L163" s="4"/>
    </row>
    <row r="164">
      <c r="C164" s="4"/>
      <c r="E164" s="13" t="s">
        <v>1197</v>
      </c>
      <c r="F164" s="82" t="s">
        <v>1198</v>
      </c>
      <c r="H164" s="9"/>
      <c r="I164" s="39"/>
      <c r="J164" s="39"/>
      <c r="K164" s="4"/>
      <c r="L164" s="4"/>
    </row>
    <row r="165">
      <c r="C165" s="4"/>
      <c r="E165" s="13" t="s">
        <v>1197</v>
      </c>
      <c r="F165" s="82" t="s">
        <v>1198</v>
      </c>
      <c r="H165" s="9"/>
      <c r="I165" s="39"/>
      <c r="J165" s="39"/>
      <c r="K165" s="4"/>
      <c r="L165" s="4"/>
    </row>
    <row r="166">
      <c r="C166" s="4"/>
      <c r="E166" s="13" t="s">
        <v>1197</v>
      </c>
      <c r="F166" s="82" t="s">
        <v>1198</v>
      </c>
      <c r="H166" s="9"/>
      <c r="I166" s="39"/>
      <c r="J166" s="39"/>
      <c r="K166" s="4"/>
      <c r="L166" s="4"/>
    </row>
    <row r="167">
      <c r="C167" s="4"/>
      <c r="E167" s="13" t="s">
        <v>1197</v>
      </c>
      <c r="F167" s="82" t="s">
        <v>1198</v>
      </c>
      <c r="H167" s="9"/>
      <c r="I167" s="39"/>
      <c r="J167" s="39"/>
      <c r="K167" s="4"/>
      <c r="L167" s="4"/>
    </row>
    <row r="168">
      <c r="C168" s="4"/>
      <c r="E168" s="13" t="s">
        <v>1197</v>
      </c>
      <c r="F168" s="82" t="s">
        <v>1198</v>
      </c>
      <c r="H168" s="9"/>
      <c r="I168" s="39"/>
      <c r="J168" s="39"/>
      <c r="K168" s="4"/>
      <c r="L168" s="4"/>
    </row>
    <row r="169">
      <c r="C169" s="4"/>
      <c r="E169" s="13" t="s">
        <v>1197</v>
      </c>
      <c r="F169" s="82" t="s">
        <v>1198</v>
      </c>
      <c r="H169" s="9"/>
      <c r="I169" s="39"/>
      <c r="J169" s="39"/>
      <c r="K169" s="4"/>
      <c r="L169" s="4"/>
    </row>
    <row r="170">
      <c r="C170" s="4"/>
      <c r="E170" s="13" t="s">
        <v>1197</v>
      </c>
      <c r="F170" s="82" t="s">
        <v>1198</v>
      </c>
      <c r="H170" s="9"/>
      <c r="I170" s="39"/>
      <c r="J170" s="39"/>
      <c r="K170" s="4"/>
      <c r="L170" s="4"/>
    </row>
    <row r="171">
      <c r="C171" s="4"/>
      <c r="E171" s="13" t="s">
        <v>1197</v>
      </c>
      <c r="F171" s="82" t="s">
        <v>1198</v>
      </c>
      <c r="H171" s="9"/>
      <c r="I171" s="39"/>
      <c r="J171" s="39"/>
      <c r="K171" s="4"/>
      <c r="L171" s="4"/>
    </row>
    <row r="172">
      <c r="C172" s="4"/>
      <c r="E172" s="13" t="s">
        <v>1197</v>
      </c>
      <c r="F172" s="9" t="s">
        <v>1202</v>
      </c>
      <c r="H172" s="9"/>
      <c r="I172" s="39"/>
      <c r="J172" s="39"/>
      <c r="K172" s="4"/>
      <c r="L172" s="4"/>
    </row>
    <row r="173">
      <c r="C173" s="4"/>
      <c r="E173" s="13" t="s">
        <v>1197</v>
      </c>
      <c r="F173" s="9" t="s">
        <v>1202</v>
      </c>
      <c r="H173" s="9"/>
      <c r="I173" s="39"/>
      <c r="J173" s="39"/>
      <c r="K173" s="4"/>
      <c r="L173" s="4"/>
    </row>
    <row r="174">
      <c r="C174" s="4"/>
      <c r="E174" s="13" t="s">
        <v>1197</v>
      </c>
      <c r="F174" s="9" t="s">
        <v>1202</v>
      </c>
      <c r="H174" s="9"/>
      <c r="I174" s="39"/>
      <c r="J174" s="39"/>
      <c r="K174" s="4"/>
      <c r="L174" s="4"/>
    </row>
    <row r="175">
      <c r="C175" s="4"/>
      <c r="E175" s="13" t="s">
        <v>1197</v>
      </c>
      <c r="F175" s="9" t="s">
        <v>1198</v>
      </c>
      <c r="H175" s="9"/>
      <c r="I175" s="39"/>
      <c r="J175" s="39"/>
      <c r="K175" s="4"/>
      <c r="L175" s="4"/>
    </row>
    <row r="176">
      <c r="C176" s="4"/>
      <c r="E176" s="13" t="s">
        <v>1197</v>
      </c>
      <c r="F176" s="9" t="s">
        <v>1198</v>
      </c>
      <c r="H176" s="9"/>
      <c r="I176" s="39"/>
      <c r="J176" s="39"/>
      <c r="K176" s="4"/>
      <c r="L176" s="4"/>
    </row>
    <row r="177">
      <c r="C177" s="4"/>
      <c r="E177" s="13" t="s">
        <v>1197</v>
      </c>
      <c r="F177" s="9" t="s">
        <v>1198</v>
      </c>
      <c r="H177" s="9"/>
      <c r="I177" s="39"/>
      <c r="J177" s="39"/>
      <c r="K177" s="4"/>
      <c r="L177" s="4"/>
    </row>
    <row r="178">
      <c r="C178" s="4"/>
      <c r="E178" s="13" t="s">
        <v>1197</v>
      </c>
      <c r="F178" s="9" t="s">
        <v>1198</v>
      </c>
      <c r="H178" s="9"/>
      <c r="I178" s="39"/>
      <c r="J178" s="39"/>
      <c r="K178" s="4"/>
      <c r="L178" s="4"/>
    </row>
    <row r="179">
      <c r="C179" s="4"/>
      <c r="E179" s="13" t="s">
        <v>1197</v>
      </c>
      <c r="F179" s="9" t="s">
        <v>1198</v>
      </c>
      <c r="H179" s="9"/>
      <c r="I179" s="39"/>
      <c r="J179" s="39"/>
      <c r="K179" s="4"/>
      <c r="L179" s="4"/>
    </row>
    <row r="180">
      <c r="C180" s="4"/>
      <c r="E180" s="13" t="s">
        <v>1203</v>
      </c>
      <c r="F180" s="9" t="s">
        <v>1204</v>
      </c>
      <c r="H180" s="9" t="str">
        <f>E180</f>
        <v>Configuration</v>
      </c>
      <c r="I180" s="9" t="str">
        <f>IFERROR(__xludf.DUMMYFUNCTION("UNIQUE(F180:F204)"),"Build")</f>
        <v>Build</v>
      </c>
      <c r="J180" s="39"/>
      <c r="K180" s="4"/>
      <c r="L180" s="4"/>
    </row>
    <row r="181">
      <c r="C181" s="4"/>
      <c r="E181" s="13" t="s">
        <v>1203</v>
      </c>
      <c r="F181" s="9" t="s">
        <v>1204</v>
      </c>
      <c r="H181" s="9"/>
      <c r="I181" s="39" t="str">
        <f>IFERROR(__xludf.DUMMYFUNCTION("""COMPUTED_VALUE""")," Dependency")</f>
        <v> Dependency</v>
      </c>
      <c r="J181" s="39"/>
      <c r="K181" s="4"/>
      <c r="L181" s="4"/>
    </row>
    <row r="182">
      <c r="C182" s="4"/>
      <c r="E182" s="13" t="s">
        <v>1203</v>
      </c>
      <c r="F182" s="9" t="s">
        <v>1204</v>
      </c>
      <c r="H182" s="9"/>
      <c r="I182" s="39" t="str">
        <f>IFERROR(__xludf.DUMMYFUNCTION("""COMPUTED_VALUE"""),"Unintended Security Disclosure Requirements")</f>
        <v>Unintended Security Disclosure Requirements</v>
      </c>
      <c r="J182" s="39"/>
      <c r="K182" s="4"/>
      <c r="L182" s="4"/>
    </row>
    <row r="183">
      <c r="C183" s="4"/>
      <c r="E183" s="13" t="s">
        <v>1203</v>
      </c>
      <c r="F183" s="9" t="s">
        <v>1204</v>
      </c>
      <c r="H183" s="9"/>
      <c r="I183" s="39" t="str">
        <f>IFERROR(__xludf.DUMMYFUNCTION("""COMPUTED_VALUE"""),"HTTP Security Headers")</f>
        <v>HTTP Security Headers</v>
      </c>
      <c r="J183" s="39"/>
      <c r="K183" s="4"/>
      <c r="L183" s="4"/>
    </row>
    <row r="184">
      <c r="C184" s="4"/>
      <c r="E184" s="13" t="s">
        <v>1203</v>
      </c>
      <c r="F184" s="9" t="s">
        <v>1204</v>
      </c>
      <c r="H184" s="9"/>
      <c r="I184" s="39" t="str">
        <f>IFERROR(__xludf.DUMMYFUNCTION("""COMPUTED_VALUE"""),"Validate HTTP Request Header")</f>
        <v>Validate HTTP Request Header</v>
      </c>
      <c r="J184" s="39"/>
      <c r="K184" s="4"/>
      <c r="L184" s="4"/>
    </row>
    <row r="185">
      <c r="C185" s="4"/>
      <c r="E185" s="13" t="s">
        <v>1203</v>
      </c>
      <c r="F185" s="9" t="s">
        <v>1214</v>
      </c>
      <c r="H185" s="9"/>
      <c r="I185" s="39"/>
      <c r="J185" s="39"/>
      <c r="K185" s="4"/>
      <c r="L185" s="4"/>
    </row>
    <row r="186">
      <c r="C186" s="4"/>
      <c r="E186" s="13" t="s">
        <v>1203</v>
      </c>
      <c r="F186" s="9" t="s">
        <v>1214</v>
      </c>
      <c r="H186" s="9"/>
      <c r="I186" s="39"/>
      <c r="J186" s="39"/>
      <c r="K186" s="4"/>
      <c r="L186" s="4"/>
    </row>
    <row r="187">
      <c r="C187" s="4"/>
      <c r="E187" s="13" t="s">
        <v>1203</v>
      </c>
      <c r="F187" s="9" t="s">
        <v>1214</v>
      </c>
      <c r="H187" s="9"/>
      <c r="I187" s="39"/>
      <c r="J187" s="39"/>
      <c r="K187" s="4"/>
      <c r="L187" s="4"/>
    </row>
    <row r="188">
      <c r="C188" s="4"/>
      <c r="E188" s="13" t="s">
        <v>1203</v>
      </c>
      <c r="F188" s="9" t="s">
        <v>1214</v>
      </c>
      <c r="H188" s="9"/>
      <c r="I188" s="39"/>
      <c r="J188" s="39"/>
      <c r="K188" s="4"/>
      <c r="L188" s="4"/>
    </row>
    <row r="189">
      <c r="C189" s="4"/>
      <c r="E189" s="13" t="s">
        <v>1203</v>
      </c>
      <c r="F189" s="9" t="s">
        <v>1214</v>
      </c>
      <c r="H189" s="9"/>
      <c r="I189" s="39"/>
      <c r="J189" s="39"/>
      <c r="K189" s="4"/>
      <c r="L189" s="4"/>
    </row>
    <row r="190">
      <c r="C190" s="4"/>
      <c r="E190" s="13" t="s">
        <v>1203</v>
      </c>
      <c r="F190" s="9" t="s">
        <v>1214</v>
      </c>
      <c r="H190" s="9"/>
      <c r="I190" s="39"/>
      <c r="J190" s="39"/>
      <c r="K190" s="4"/>
      <c r="L190" s="4"/>
    </row>
    <row r="191">
      <c r="C191" s="4"/>
      <c r="E191" s="13" t="s">
        <v>1203</v>
      </c>
      <c r="F191" s="9" t="s">
        <v>1215</v>
      </c>
      <c r="H191" s="9"/>
      <c r="I191" s="39"/>
      <c r="J191" s="39"/>
      <c r="K191" s="4"/>
      <c r="L191" s="4"/>
    </row>
    <row r="192">
      <c r="C192" s="4"/>
      <c r="E192" s="13" t="s">
        <v>1203</v>
      </c>
      <c r="F192" s="9" t="s">
        <v>1215</v>
      </c>
      <c r="H192" s="9"/>
      <c r="I192" s="39"/>
      <c r="J192" s="39"/>
      <c r="K192" s="4"/>
      <c r="L192" s="4"/>
    </row>
    <row r="193">
      <c r="C193" s="4"/>
      <c r="E193" s="13" t="s">
        <v>1203</v>
      </c>
      <c r="F193" s="9" t="s">
        <v>1215</v>
      </c>
      <c r="H193" s="9"/>
      <c r="I193" s="39"/>
      <c r="J193" s="39"/>
      <c r="K193" s="4"/>
      <c r="L193" s="4"/>
    </row>
    <row r="194">
      <c r="C194" s="4"/>
      <c r="E194" s="13" t="s">
        <v>1203</v>
      </c>
      <c r="F194" s="9" t="s">
        <v>1216</v>
      </c>
      <c r="H194" s="9"/>
      <c r="I194" s="39"/>
      <c r="J194" s="39"/>
      <c r="K194" s="4"/>
      <c r="L194" s="4"/>
    </row>
    <row r="195">
      <c r="C195" s="4"/>
      <c r="E195" s="13" t="s">
        <v>1203</v>
      </c>
      <c r="F195" s="9" t="s">
        <v>1216</v>
      </c>
      <c r="H195" s="9"/>
      <c r="I195" s="39"/>
      <c r="J195" s="39"/>
      <c r="K195" s="4"/>
      <c r="L195" s="4"/>
    </row>
    <row r="196">
      <c r="C196" s="4"/>
      <c r="E196" s="13" t="s">
        <v>1203</v>
      </c>
      <c r="F196" s="9" t="s">
        <v>1216</v>
      </c>
      <c r="H196" s="9"/>
      <c r="I196" s="39"/>
      <c r="J196" s="39"/>
      <c r="K196" s="4"/>
      <c r="L196" s="4"/>
    </row>
    <row r="197">
      <c r="C197" s="4"/>
      <c r="E197" s="13" t="s">
        <v>1203</v>
      </c>
      <c r="F197" s="9" t="s">
        <v>1216</v>
      </c>
      <c r="H197" s="9"/>
      <c r="I197" s="39"/>
      <c r="J197" s="39"/>
      <c r="K197" s="4"/>
      <c r="L197" s="4"/>
    </row>
    <row r="198">
      <c r="C198" s="4"/>
      <c r="E198" s="13" t="s">
        <v>1203</v>
      </c>
      <c r="F198" s="9" t="s">
        <v>1216</v>
      </c>
      <c r="H198" s="9"/>
      <c r="I198" s="39"/>
      <c r="J198" s="39"/>
      <c r="K198" s="4"/>
      <c r="L198" s="4"/>
    </row>
    <row r="199">
      <c r="C199" s="4"/>
      <c r="E199" s="13" t="s">
        <v>1203</v>
      </c>
      <c r="F199" s="9" t="s">
        <v>1216</v>
      </c>
      <c r="H199" s="9"/>
      <c r="I199" s="39"/>
      <c r="J199" s="39"/>
      <c r="K199" s="4"/>
      <c r="L199" s="4"/>
    </row>
    <row r="200">
      <c r="C200" s="4"/>
      <c r="E200" s="13" t="s">
        <v>1203</v>
      </c>
      <c r="F200" s="9" t="s">
        <v>1216</v>
      </c>
      <c r="H200" s="9"/>
      <c r="I200" s="39"/>
      <c r="J200" s="39"/>
      <c r="K200" s="4"/>
      <c r="L200" s="4"/>
    </row>
    <row r="201">
      <c r="C201" s="4"/>
      <c r="E201" s="13" t="s">
        <v>1203</v>
      </c>
      <c r="F201" s="9" t="s">
        <v>1217</v>
      </c>
      <c r="H201" s="9"/>
      <c r="I201" s="39"/>
      <c r="J201" s="39"/>
      <c r="K201" s="4"/>
      <c r="L201" s="4"/>
    </row>
    <row r="202">
      <c r="C202" s="4"/>
      <c r="E202" s="13" t="s">
        <v>1203</v>
      </c>
      <c r="F202" s="9" t="s">
        <v>1217</v>
      </c>
      <c r="H202" s="9"/>
      <c r="I202" s="39"/>
      <c r="J202" s="39"/>
      <c r="K202" s="4"/>
      <c r="L202" s="4"/>
    </row>
    <row r="203">
      <c r="C203" s="4"/>
      <c r="E203" s="13" t="s">
        <v>1203</v>
      </c>
      <c r="F203" s="9" t="s">
        <v>1217</v>
      </c>
      <c r="H203" s="9"/>
      <c r="I203" s="39"/>
      <c r="J203" s="39"/>
      <c r="K203" s="4"/>
      <c r="L203" s="4"/>
    </row>
    <row r="204">
      <c r="C204" s="4"/>
      <c r="E204" s="13" t="s">
        <v>1203</v>
      </c>
      <c r="F204" s="9" t="s">
        <v>1217</v>
      </c>
      <c r="H204" s="9"/>
      <c r="I204" s="39"/>
      <c r="J204" s="39"/>
      <c r="K204" s="4"/>
      <c r="L204" s="4"/>
    </row>
    <row r="205">
      <c r="C205" s="4"/>
      <c r="E205" s="10" t="s">
        <v>276</v>
      </c>
      <c r="F205" s="9" t="s">
        <v>1223</v>
      </c>
      <c r="H205" s="9" t="str">
        <f>E205</f>
        <v>Data Protection</v>
      </c>
      <c r="I205" s="9" t="str">
        <f>IFERROR(__xludf.DUMMYFUNCTION("UNIQUE(F205:F221)"),"General Data Protection")</f>
        <v>General Data Protection</v>
      </c>
      <c r="J205" s="39"/>
      <c r="K205" s="4"/>
      <c r="L205" s="4"/>
    </row>
    <row r="206">
      <c r="C206" s="4"/>
      <c r="E206" s="10" t="s">
        <v>276</v>
      </c>
      <c r="F206" s="9" t="s">
        <v>1223</v>
      </c>
      <c r="H206" s="9"/>
      <c r="I206" s="39" t="str">
        <f>IFERROR(__xludf.DUMMYFUNCTION("""COMPUTED_VALUE"""),"Client-side Data Protection")</f>
        <v>Client-side Data Protection</v>
      </c>
      <c r="J206" s="39"/>
      <c r="K206" s="4"/>
      <c r="L206" s="4"/>
    </row>
    <row r="207">
      <c r="C207" s="4"/>
      <c r="E207" s="10" t="s">
        <v>276</v>
      </c>
      <c r="F207" s="9" t="s">
        <v>1223</v>
      </c>
      <c r="H207" s="9"/>
      <c r="I207" s="39" t="str">
        <f>IFERROR(__xludf.DUMMYFUNCTION("""COMPUTED_VALUE"""),"Sensitive Private Data")</f>
        <v>Sensitive Private Data</v>
      </c>
      <c r="J207" s="39"/>
      <c r="K207" s="4"/>
      <c r="L207" s="4"/>
    </row>
    <row r="208">
      <c r="C208" s="4"/>
      <c r="E208" s="10" t="s">
        <v>276</v>
      </c>
      <c r="F208" s="9" t="s">
        <v>1223</v>
      </c>
      <c r="H208" s="9"/>
      <c r="I208" s="39"/>
      <c r="J208" s="39"/>
      <c r="K208" s="4"/>
      <c r="L208" s="4"/>
    </row>
    <row r="209">
      <c r="C209" s="4"/>
      <c r="E209" s="10" t="s">
        <v>276</v>
      </c>
      <c r="F209" s="9" t="s">
        <v>1223</v>
      </c>
      <c r="H209" s="9"/>
      <c r="I209" s="39"/>
      <c r="J209" s="39"/>
      <c r="K209" s="4"/>
      <c r="L209" s="4"/>
    </row>
    <row r="210">
      <c r="C210" s="4"/>
      <c r="E210" s="10" t="s">
        <v>276</v>
      </c>
      <c r="F210" s="9" t="s">
        <v>1223</v>
      </c>
      <c r="H210" s="9"/>
      <c r="I210" s="39"/>
      <c r="J210" s="39"/>
      <c r="K210" s="4"/>
      <c r="L210" s="4"/>
    </row>
    <row r="211">
      <c r="C211" s="4"/>
      <c r="E211" s="10" t="s">
        <v>276</v>
      </c>
      <c r="F211" s="9" t="s">
        <v>1238</v>
      </c>
      <c r="H211" s="9"/>
      <c r="I211" s="39"/>
      <c r="J211" s="39"/>
      <c r="K211" s="4"/>
      <c r="L211" s="4"/>
    </row>
    <row r="212">
      <c r="C212" s="4"/>
      <c r="E212" s="10" t="s">
        <v>276</v>
      </c>
      <c r="F212" s="9" t="s">
        <v>1238</v>
      </c>
      <c r="H212" s="9"/>
      <c r="I212" s="39"/>
      <c r="J212" s="39"/>
      <c r="K212" s="4"/>
      <c r="L212" s="4"/>
    </row>
    <row r="213">
      <c r="C213" s="4"/>
      <c r="E213" s="10" t="s">
        <v>276</v>
      </c>
      <c r="F213" s="9" t="s">
        <v>1238</v>
      </c>
      <c r="H213" s="9"/>
      <c r="I213" s="39"/>
      <c r="J213" s="39"/>
      <c r="K213" s="4"/>
      <c r="L213" s="4"/>
    </row>
    <row r="214">
      <c r="C214" s="4"/>
      <c r="E214" s="10" t="s">
        <v>276</v>
      </c>
      <c r="F214" s="9" t="s">
        <v>1241</v>
      </c>
      <c r="H214" s="9"/>
      <c r="I214" s="39"/>
      <c r="J214" s="39"/>
      <c r="K214" s="4"/>
      <c r="L214" s="4"/>
    </row>
    <row r="215">
      <c r="C215" s="4"/>
      <c r="E215" s="10" t="s">
        <v>276</v>
      </c>
      <c r="F215" s="9" t="s">
        <v>1241</v>
      </c>
      <c r="H215" s="9"/>
      <c r="I215" s="39"/>
      <c r="J215" s="39"/>
      <c r="K215" s="4"/>
      <c r="L215" s="4"/>
    </row>
    <row r="216">
      <c r="C216" s="4"/>
      <c r="E216" s="10" t="s">
        <v>276</v>
      </c>
      <c r="F216" s="9" t="s">
        <v>1241</v>
      </c>
      <c r="H216" s="9"/>
      <c r="I216" s="39"/>
      <c r="J216" s="39"/>
      <c r="K216" s="4"/>
      <c r="L216" s="4"/>
    </row>
    <row r="217">
      <c r="C217" s="4"/>
      <c r="E217" s="10" t="s">
        <v>276</v>
      </c>
      <c r="F217" s="9" t="s">
        <v>1241</v>
      </c>
      <c r="H217" s="9"/>
      <c r="I217" s="39"/>
      <c r="J217" s="39"/>
      <c r="K217" s="4"/>
      <c r="L217" s="4"/>
    </row>
    <row r="218">
      <c r="C218" s="4"/>
      <c r="E218" s="10" t="s">
        <v>276</v>
      </c>
      <c r="F218" s="9" t="s">
        <v>1241</v>
      </c>
      <c r="H218" s="9"/>
      <c r="I218" s="39"/>
      <c r="J218" s="39"/>
      <c r="K218" s="4"/>
      <c r="L218" s="4"/>
    </row>
    <row r="219">
      <c r="C219" s="4"/>
      <c r="E219" s="10" t="s">
        <v>276</v>
      </c>
      <c r="F219" s="9" t="s">
        <v>1241</v>
      </c>
      <c r="H219" s="9"/>
      <c r="I219" s="39"/>
      <c r="J219" s="39"/>
      <c r="K219" s="4"/>
      <c r="L219" s="4"/>
    </row>
    <row r="220">
      <c r="C220" s="4"/>
      <c r="E220" s="10" t="s">
        <v>276</v>
      </c>
      <c r="F220" s="9" t="s">
        <v>1241</v>
      </c>
      <c r="H220" s="9"/>
      <c r="I220" s="39"/>
      <c r="J220" s="39"/>
      <c r="K220" s="4"/>
      <c r="L220" s="4"/>
    </row>
    <row r="221">
      <c r="C221" s="4"/>
      <c r="E221" s="10" t="s">
        <v>276</v>
      </c>
      <c r="F221" s="9" t="s">
        <v>1241</v>
      </c>
      <c r="H221" s="9"/>
      <c r="I221" s="39"/>
      <c r="J221" s="39"/>
      <c r="K221" s="4"/>
      <c r="L221" s="4"/>
    </row>
    <row r="222">
      <c r="C222" s="4"/>
      <c r="E222" s="13" t="s">
        <v>1245</v>
      </c>
      <c r="F222" s="9" t="s">
        <v>1246</v>
      </c>
      <c r="H222" s="9" t="str">
        <f>E222</f>
        <v>Error Handling and Logging</v>
      </c>
      <c r="I222" s="9" t="str">
        <f>IFERROR(__xludf.DUMMYFUNCTION("UNIQUE(F222:F234)"),"Log Content Requirements")</f>
        <v>Log Content Requirements</v>
      </c>
      <c r="J222" s="39"/>
      <c r="K222" s="4"/>
      <c r="L222" s="4"/>
    </row>
    <row r="223">
      <c r="C223" s="4"/>
      <c r="E223" s="13" t="s">
        <v>1245</v>
      </c>
      <c r="F223" s="9" t="s">
        <v>1246</v>
      </c>
      <c r="H223" s="9"/>
      <c r="I223" s="39" t="str">
        <f>IFERROR(__xludf.DUMMYFUNCTION("""COMPUTED_VALUE"""),"Log Processing Requirements")</f>
        <v>Log Processing Requirements</v>
      </c>
      <c r="J223" s="39"/>
      <c r="K223" s="4"/>
      <c r="L223" s="4"/>
    </row>
    <row r="224">
      <c r="C224" s="4"/>
      <c r="E224" s="13" t="s">
        <v>1245</v>
      </c>
      <c r="F224" s="9" t="s">
        <v>1246</v>
      </c>
      <c r="H224" s="9"/>
      <c r="I224" s="39" t="str">
        <f>IFERROR(__xludf.DUMMYFUNCTION("""COMPUTED_VALUE"""),"Log Protection Requirements")</f>
        <v>Log Protection Requirements</v>
      </c>
      <c r="J224" s="39"/>
      <c r="K224" s="4"/>
      <c r="L224" s="4"/>
    </row>
    <row r="225">
      <c r="C225" s="4"/>
      <c r="E225" s="13" t="s">
        <v>1245</v>
      </c>
      <c r="F225" s="9" t="s">
        <v>1246</v>
      </c>
      <c r="H225" s="9"/>
      <c r="I225" s="39" t="str">
        <f>IFERROR(__xludf.DUMMYFUNCTION("""COMPUTED_VALUE"""),"Error Handling")</f>
        <v>Error Handling</v>
      </c>
      <c r="J225" s="39"/>
      <c r="K225" s="4"/>
      <c r="L225" s="4"/>
    </row>
    <row r="226">
      <c r="C226" s="4"/>
      <c r="E226" s="13" t="s">
        <v>1245</v>
      </c>
      <c r="F226" s="9" t="s">
        <v>1259</v>
      </c>
      <c r="H226" s="9"/>
      <c r="I226" s="39"/>
      <c r="J226" s="39"/>
      <c r="K226" s="4"/>
      <c r="L226" s="4"/>
    </row>
    <row r="227">
      <c r="C227" s="4"/>
      <c r="E227" s="13" t="s">
        <v>1245</v>
      </c>
      <c r="F227" s="9" t="s">
        <v>1259</v>
      </c>
      <c r="H227" s="9"/>
      <c r="I227" s="39"/>
      <c r="J227" s="39"/>
      <c r="K227" s="4"/>
      <c r="L227" s="4"/>
    </row>
    <row r="228">
      <c r="C228" s="4"/>
      <c r="E228" s="13" t="s">
        <v>1245</v>
      </c>
      <c r="F228" s="9" t="s">
        <v>1263</v>
      </c>
      <c r="H228" s="9"/>
      <c r="I228" s="39"/>
      <c r="J228" s="39"/>
      <c r="K228" s="4"/>
      <c r="L228" s="4"/>
    </row>
    <row r="229">
      <c r="C229" s="4"/>
      <c r="E229" s="13" t="s">
        <v>1245</v>
      </c>
      <c r="F229" s="9" t="s">
        <v>1263</v>
      </c>
      <c r="H229" s="9"/>
      <c r="I229" s="39"/>
      <c r="J229" s="39"/>
      <c r="K229" s="4"/>
      <c r="L229" s="4"/>
    </row>
    <row r="230">
      <c r="C230" s="4"/>
      <c r="E230" s="13" t="s">
        <v>1245</v>
      </c>
      <c r="F230" s="9" t="s">
        <v>1263</v>
      </c>
      <c r="H230" s="9"/>
      <c r="I230" s="39"/>
      <c r="J230" s="39"/>
      <c r="K230" s="4"/>
      <c r="L230" s="4"/>
    </row>
    <row r="231">
      <c r="C231" s="4"/>
      <c r="E231" s="13" t="s">
        <v>1245</v>
      </c>
      <c r="F231" s="9" t="s">
        <v>1263</v>
      </c>
      <c r="H231" s="9"/>
      <c r="I231" s="39"/>
      <c r="J231" s="39"/>
      <c r="K231" s="4"/>
      <c r="L231" s="4"/>
    </row>
    <row r="232">
      <c r="C232" s="4"/>
      <c r="E232" s="13" t="s">
        <v>1245</v>
      </c>
      <c r="F232" s="9" t="s">
        <v>1264</v>
      </c>
      <c r="H232" s="9"/>
      <c r="I232" s="39"/>
      <c r="J232" s="39"/>
      <c r="K232" s="4"/>
      <c r="L232" s="4"/>
    </row>
    <row r="233">
      <c r="C233" s="4"/>
      <c r="E233" s="13" t="s">
        <v>1245</v>
      </c>
      <c r="F233" s="9" t="s">
        <v>1264</v>
      </c>
      <c r="H233" s="9"/>
      <c r="I233" s="39"/>
      <c r="J233" s="39"/>
      <c r="K233" s="4"/>
      <c r="L233" s="4"/>
    </row>
    <row r="234">
      <c r="C234" s="4"/>
      <c r="E234" s="13" t="s">
        <v>1245</v>
      </c>
      <c r="F234" s="9" t="s">
        <v>1264</v>
      </c>
      <c r="H234" s="9"/>
      <c r="I234" s="39"/>
      <c r="J234" s="39"/>
      <c r="K234" s="4"/>
      <c r="L234" s="4"/>
    </row>
    <row r="235">
      <c r="C235" s="4"/>
      <c r="E235" s="13" t="s">
        <v>1265</v>
      </c>
      <c r="F235" s="9" t="s">
        <v>1266</v>
      </c>
      <c r="H235" s="9" t="str">
        <f>E235</f>
        <v>File and Resources</v>
      </c>
      <c r="I235" s="9" t="str">
        <f>IFERROR(__xludf.DUMMYFUNCTION("UNIQUE(F235:F249)"),"File Upload")</f>
        <v>File Upload</v>
      </c>
      <c r="J235" s="39"/>
      <c r="K235" s="4"/>
      <c r="L235" s="4"/>
    </row>
    <row r="236">
      <c r="C236" s="4"/>
      <c r="E236" s="13" t="s">
        <v>1265</v>
      </c>
      <c r="F236" s="9" t="s">
        <v>1266</v>
      </c>
      <c r="H236" s="9"/>
      <c r="I236" s="39" t="str">
        <f>IFERROR(__xludf.DUMMYFUNCTION("""COMPUTED_VALUE"""),"File Integrity")</f>
        <v>File Integrity</v>
      </c>
      <c r="J236" s="39"/>
      <c r="K236" s="4"/>
      <c r="L236" s="4"/>
    </row>
    <row r="237">
      <c r="C237" s="4"/>
      <c r="E237" s="13" t="s">
        <v>1265</v>
      </c>
      <c r="F237" s="9" t="s">
        <v>1266</v>
      </c>
      <c r="H237" s="9"/>
      <c r="I237" s="39" t="str">
        <f>IFERROR(__xludf.DUMMYFUNCTION("""COMPUTED_VALUE"""),"File execution")</f>
        <v>File execution</v>
      </c>
      <c r="J237" s="39"/>
      <c r="K237" s="4"/>
      <c r="L237" s="4"/>
    </row>
    <row r="238">
      <c r="C238" s="4"/>
      <c r="E238" s="13" t="s">
        <v>1265</v>
      </c>
      <c r="F238" s="9" t="s">
        <v>1273</v>
      </c>
      <c r="H238" s="9"/>
      <c r="I238" s="39" t="str">
        <f>IFERROR(__xludf.DUMMYFUNCTION("""COMPUTED_VALUE"""),"File Storage")</f>
        <v>File Storage</v>
      </c>
      <c r="J238" s="39"/>
      <c r="K238" s="4"/>
      <c r="L238" s="4"/>
    </row>
    <row r="239">
      <c r="C239" s="4"/>
      <c r="E239" s="13" t="s">
        <v>1265</v>
      </c>
      <c r="F239" s="9" t="s">
        <v>1274</v>
      </c>
      <c r="H239" s="9"/>
      <c r="I239" s="39" t="str">
        <f>IFERROR(__xludf.DUMMYFUNCTION("""COMPUTED_VALUE"""),"File Download Requirements")</f>
        <v>File Download Requirements</v>
      </c>
      <c r="J239" s="39"/>
      <c r="K239" s="4"/>
      <c r="L239" s="4"/>
    </row>
    <row r="240">
      <c r="C240" s="4"/>
      <c r="E240" s="13" t="s">
        <v>1265</v>
      </c>
      <c r="F240" s="9" t="s">
        <v>1274</v>
      </c>
      <c r="H240" s="9"/>
      <c r="I240" s="39" t="str">
        <f>IFERROR(__xludf.DUMMYFUNCTION("""COMPUTED_VALUE"""),"SSRF Protection")</f>
        <v>SSRF Protection</v>
      </c>
      <c r="J240" s="39"/>
      <c r="K240" s="4"/>
      <c r="L240" s="4"/>
    </row>
    <row r="241">
      <c r="C241" s="4"/>
      <c r="E241" s="13" t="s">
        <v>1265</v>
      </c>
      <c r="F241" s="9" t="s">
        <v>1274</v>
      </c>
      <c r="H241" s="9"/>
      <c r="I241" s="39"/>
      <c r="J241" s="39"/>
      <c r="K241" s="4"/>
      <c r="L241" s="4"/>
    </row>
    <row r="242">
      <c r="C242" s="4"/>
      <c r="E242" s="13" t="s">
        <v>1265</v>
      </c>
      <c r="F242" s="9" t="s">
        <v>1274</v>
      </c>
      <c r="H242" s="9"/>
      <c r="I242" s="39"/>
      <c r="J242" s="39"/>
      <c r="K242" s="4"/>
      <c r="L242" s="4"/>
    </row>
    <row r="243">
      <c r="C243" s="4"/>
      <c r="E243" s="13" t="s">
        <v>1265</v>
      </c>
      <c r="F243" s="9" t="s">
        <v>1274</v>
      </c>
      <c r="H243" s="9"/>
      <c r="I243" s="39"/>
      <c r="J243" s="39"/>
      <c r="K243" s="4"/>
      <c r="L243" s="4"/>
    </row>
    <row r="244">
      <c r="C244" s="4"/>
      <c r="E244" s="13" t="s">
        <v>1265</v>
      </c>
      <c r="F244" s="9" t="s">
        <v>1274</v>
      </c>
      <c r="H244" s="9"/>
      <c r="I244" s="39"/>
      <c r="J244" s="39"/>
      <c r="K244" s="4"/>
      <c r="L244" s="4"/>
    </row>
    <row r="245">
      <c r="C245" s="4"/>
      <c r="E245" s="13" t="s">
        <v>1265</v>
      </c>
      <c r="F245" s="9" t="s">
        <v>1284</v>
      </c>
      <c r="H245" s="9"/>
      <c r="I245" s="39"/>
      <c r="J245" s="39"/>
      <c r="K245" s="4"/>
      <c r="L245" s="4"/>
    </row>
    <row r="246">
      <c r="C246" s="4"/>
      <c r="E246" s="13" t="s">
        <v>1265</v>
      </c>
      <c r="F246" s="9" t="s">
        <v>1284</v>
      </c>
      <c r="H246" s="9"/>
      <c r="I246" s="39"/>
      <c r="J246" s="39"/>
      <c r="K246" s="4"/>
      <c r="L246" s="4"/>
    </row>
    <row r="247">
      <c r="C247" s="4"/>
      <c r="E247" s="13" t="s">
        <v>1265</v>
      </c>
      <c r="F247" s="9" t="s">
        <v>1285</v>
      </c>
      <c r="H247" s="9"/>
      <c r="I247" s="39"/>
      <c r="J247" s="39"/>
      <c r="K247" s="4"/>
      <c r="L247" s="4"/>
    </row>
    <row r="248">
      <c r="C248" s="4"/>
      <c r="E248" s="13" t="s">
        <v>1265</v>
      </c>
      <c r="F248" s="9" t="s">
        <v>1285</v>
      </c>
      <c r="H248" s="9"/>
      <c r="I248" s="39"/>
      <c r="J248" s="39"/>
      <c r="K248" s="4"/>
      <c r="L248" s="4"/>
    </row>
    <row r="249">
      <c r="C249" s="4"/>
      <c r="E249" s="13" t="s">
        <v>1265</v>
      </c>
      <c r="F249" s="9" t="s">
        <v>1286</v>
      </c>
      <c r="H249" s="9"/>
      <c r="I249" s="39"/>
      <c r="J249" s="39"/>
      <c r="K249" s="4"/>
      <c r="L249" s="4"/>
    </row>
    <row r="250">
      <c r="C250" s="4"/>
      <c r="E250" s="13" t="s">
        <v>1287</v>
      </c>
      <c r="F250" s="9" t="s">
        <v>1288</v>
      </c>
      <c r="H250" s="9" t="str">
        <f>E250</f>
        <v>Malicious Code</v>
      </c>
      <c r="I250" s="9" t="str">
        <f>IFERROR(__xludf.DUMMYFUNCTION("UNIQUE(F250:F259)"),"Code Integrity Controls")</f>
        <v>Code Integrity Controls</v>
      </c>
      <c r="J250" s="39"/>
      <c r="K250" s="4"/>
      <c r="L250" s="4"/>
    </row>
    <row r="251">
      <c r="C251" s="4"/>
      <c r="E251" s="13" t="s">
        <v>1287</v>
      </c>
      <c r="F251" s="9" t="s">
        <v>1290</v>
      </c>
      <c r="H251" s="9"/>
      <c r="I251" s="39" t="str">
        <f>IFERROR(__xludf.DUMMYFUNCTION("""COMPUTED_VALUE"""),"Malicious Code Search")</f>
        <v>Malicious Code Search</v>
      </c>
      <c r="J251" s="39"/>
      <c r="K251" s="4"/>
      <c r="L251" s="4"/>
    </row>
    <row r="252">
      <c r="C252" s="4"/>
      <c r="E252" s="13" t="s">
        <v>1287</v>
      </c>
      <c r="F252" s="9" t="s">
        <v>1290</v>
      </c>
      <c r="H252" s="9"/>
      <c r="I252" s="39" t="str">
        <f>IFERROR(__xludf.DUMMYFUNCTION("""COMPUTED_VALUE"""),"Deployed Application Integrity Controls")</f>
        <v>Deployed Application Integrity Controls</v>
      </c>
      <c r="J252" s="39"/>
      <c r="K252" s="4"/>
      <c r="L252" s="4"/>
    </row>
    <row r="253">
      <c r="C253" s="4"/>
      <c r="E253" s="13" t="s">
        <v>1287</v>
      </c>
      <c r="F253" s="9" t="s">
        <v>1290</v>
      </c>
      <c r="H253" s="9"/>
      <c r="I253" s="39"/>
      <c r="J253" s="39"/>
      <c r="K253" s="4"/>
      <c r="L253" s="4"/>
    </row>
    <row r="254">
      <c r="C254" s="4"/>
      <c r="E254" s="13" t="s">
        <v>1287</v>
      </c>
      <c r="F254" s="9" t="s">
        <v>1290</v>
      </c>
      <c r="H254" s="9"/>
      <c r="I254" s="39"/>
      <c r="J254" s="39"/>
      <c r="K254" s="4"/>
      <c r="L254" s="4"/>
    </row>
    <row r="255">
      <c r="C255" s="4"/>
      <c r="E255" s="13" t="s">
        <v>1287</v>
      </c>
      <c r="F255" s="9" t="s">
        <v>1290</v>
      </c>
      <c r="H255" s="9"/>
      <c r="I255" s="39"/>
      <c r="J255" s="39"/>
      <c r="K255" s="4"/>
      <c r="L255" s="4"/>
    </row>
    <row r="256">
      <c r="C256" s="4"/>
      <c r="E256" s="13" t="s">
        <v>1287</v>
      </c>
      <c r="F256" s="9" t="s">
        <v>1290</v>
      </c>
      <c r="H256" s="9"/>
      <c r="I256" s="39"/>
      <c r="J256" s="39"/>
      <c r="K256" s="4"/>
      <c r="L256" s="4"/>
    </row>
    <row r="257">
      <c r="C257" s="4"/>
      <c r="E257" s="13" t="s">
        <v>1287</v>
      </c>
      <c r="F257" s="9" t="s">
        <v>1303</v>
      </c>
      <c r="H257" s="9"/>
      <c r="I257" s="39"/>
      <c r="J257" s="39"/>
      <c r="K257" s="4"/>
      <c r="L257" s="4"/>
    </row>
    <row r="258">
      <c r="C258" s="4"/>
      <c r="E258" s="13" t="s">
        <v>1287</v>
      </c>
      <c r="F258" s="9" t="s">
        <v>1303</v>
      </c>
      <c r="H258" s="9"/>
      <c r="I258" s="39"/>
      <c r="J258" s="39"/>
      <c r="K258" s="4"/>
      <c r="L258" s="4"/>
    </row>
    <row r="259">
      <c r="C259" s="4"/>
      <c r="E259" s="13" t="s">
        <v>1287</v>
      </c>
      <c r="F259" s="9" t="s">
        <v>1303</v>
      </c>
      <c r="H259" s="9"/>
      <c r="I259" s="39"/>
      <c r="J259" s="39"/>
      <c r="K259" s="4"/>
      <c r="L259" s="4"/>
    </row>
    <row r="260">
      <c r="C260" s="4"/>
      <c r="E260" s="13" t="s">
        <v>1307</v>
      </c>
      <c r="F260" s="9" t="s">
        <v>1308</v>
      </c>
      <c r="H260" s="9" t="str">
        <f>E260</f>
        <v>Session Management</v>
      </c>
      <c r="I260" s="9" t="str">
        <f>IFERROR(__xludf.DUMMYFUNCTION("UNIQUE(F260:F280)"),"Session Logout and Timeout")</f>
        <v>Session Logout and Timeout</v>
      </c>
      <c r="J260" s="39"/>
      <c r="K260" s="4"/>
      <c r="L260" s="4"/>
    </row>
    <row r="261">
      <c r="C261" s="4"/>
      <c r="E261" s="13" t="s">
        <v>1307</v>
      </c>
      <c r="F261" s="9" t="s">
        <v>1312</v>
      </c>
      <c r="H261" s="9"/>
      <c r="I261" s="39" t="str">
        <f>IFERROR(__xludf.DUMMYFUNCTION("""COMPUTED_VALUE"""),"Fundamental Session Management ")</f>
        <v>Fundamental Session Management </v>
      </c>
      <c r="J261" s="39"/>
      <c r="K261" s="4"/>
      <c r="L261" s="4"/>
    </row>
    <row r="262">
      <c r="C262" s="4"/>
      <c r="E262" s="13" t="s">
        <v>1307</v>
      </c>
      <c r="F262" s="9" t="s">
        <v>1313</v>
      </c>
      <c r="H262" s="9"/>
      <c r="I262" s="39" t="str">
        <f>IFERROR(__xludf.DUMMYFUNCTION("""COMPUTED_VALUE"""),"Session Binding Requirements")</f>
        <v>Session Binding Requirements</v>
      </c>
      <c r="J262" s="39"/>
      <c r="K262" s="4"/>
      <c r="L262" s="4"/>
    </row>
    <row r="263">
      <c r="C263" s="4"/>
      <c r="E263" s="13" t="s">
        <v>1307</v>
      </c>
      <c r="F263" s="9" t="s">
        <v>1313</v>
      </c>
      <c r="H263" s="9"/>
      <c r="I263" s="39" t="str">
        <f>IFERROR(__xludf.DUMMYFUNCTION("""COMPUTED_VALUE"""),"Cookie-based Session Management")</f>
        <v>Cookie-based Session Management</v>
      </c>
      <c r="J263" s="39"/>
      <c r="K263" s="4"/>
      <c r="L263" s="4"/>
    </row>
    <row r="264">
      <c r="C264" s="4"/>
      <c r="E264" s="13" t="s">
        <v>1307</v>
      </c>
      <c r="F264" s="9" t="s">
        <v>1313</v>
      </c>
      <c r="H264" s="9"/>
      <c r="I264" s="39" t="str">
        <f>IFERROR(__xludf.DUMMYFUNCTION("""COMPUTED_VALUE"""),"Token-based Session Management")</f>
        <v>Token-based Session Management</v>
      </c>
      <c r="J264" s="39"/>
      <c r="K264" s="4"/>
      <c r="L264" s="4"/>
    </row>
    <row r="265">
      <c r="C265" s="4"/>
      <c r="E265" s="13" t="s">
        <v>1307</v>
      </c>
      <c r="F265" s="9" t="s">
        <v>1313</v>
      </c>
      <c r="H265" s="9"/>
      <c r="I265" s="39" t="str">
        <f>IFERROR(__xludf.DUMMYFUNCTION("""COMPUTED_VALUE"""),"Re-authentication from a Federation or Assertion")</f>
        <v>Re-authentication from a Federation or Assertion</v>
      </c>
      <c r="J265" s="39"/>
      <c r="K265" s="4"/>
      <c r="L265" s="4"/>
    </row>
    <row r="266">
      <c r="C266" s="4"/>
      <c r="E266" s="13" t="s">
        <v>1307</v>
      </c>
      <c r="F266" s="9" t="s">
        <v>1308</v>
      </c>
      <c r="H266" s="9"/>
      <c r="I266" s="39" t="str">
        <f>IFERROR(__xludf.DUMMYFUNCTION("""COMPUTED_VALUE"""),"Defenses Against Session Management Exploits")</f>
        <v>Defenses Against Session Management Exploits</v>
      </c>
      <c r="J266" s="39"/>
      <c r="K266" s="4"/>
      <c r="L266" s="4"/>
    </row>
    <row r="267">
      <c r="C267" s="4"/>
      <c r="E267" s="13" t="s">
        <v>1307</v>
      </c>
      <c r="F267" s="9" t="s">
        <v>1308</v>
      </c>
      <c r="H267" s="9"/>
      <c r="I267" s="39"/>
      <c r="J267" s="39"/>
      <c r="K267" s="4"/>
      <c r="L267" s="4"/>
    </row>
    <row r="268">
      <c r="C268" s="4"/>
      <c r="E268" s="13" t="s">
        <v>1307</v>
      </c>
      <c r="F268" s="9" t="s">
        <v>1308</v>
      </c>
      <c r="H268" s="9"/>
      <c r="I268" s="39"/>
      <c r="J268" s="39"/>
      <c r="K268" s="4"/>
      <c r="L268" s="4"/>
    </row>
    <row r="269">
      <c r="C269" s="4"/>
      <c r="E269" s="13" t="s">
        <v>1307</v>
      </c>
      <c r="F269" s="9" t="s">
        <v>1308</v>
      </c>
      <c r="H269" s="9"/>
      <c r="I269" s="39"/>
      <c r="J269" s="39"/>
      <c r="K269" s="4"/>
      <c r="L269" s="4"/>
    </row>
    <row r="270">
      <c r="C270" s="4"/>
      <c r="E270" s="13" t="s">
        <v>1307</v>
      </c>
      <c r="F270" s="9" t="s">
        <v>1317</v>
      </c>
      <c r="H270" s="9"/>
      <c r="I270" s="39"/>
      <c r="J270" s="39"/>
      <c r="K270" s="4"/>
      <c r="L270" s="4"/>
    </row>
    <row r="271">
      <c r="C271" s="4"/>
      <c r="E271" s="13" t="s">
        <v>1307</v>
      </c>
      <c r="F271" s="9" t="s">
        <v>1317</v>
      </c>
      <c r="H271" s="9"/>
      <c r="I271" s="39"/>
      <c r="J271" s="39"/>
      <c r="K271" s="4"/>
      <c r="L271" s="4"/>
    </row>
    <row r="272">
      <c r="C272" s="4"/>
      <c r="E272" s="13" t="s">
        <v>1307</v>
      </c>
      <c r="F272" s="9" t="s">
        <v>1317</v>
      </c>
      <c r="H272" s="9"/>
      <c r="I272" s="39"/>
      <c r="J272" s="39"/>
      <c r="K272" s="4"/>
      <c r="L272" s="4"/>
    </row>
    <row r="273">
      <c r="C273" s="4"/>
      <c r="E273" s="13" t="s">
        <v>1307</v>
      </c>
      <c r="F273" s="9" t="s">
        <v>1317</v>
      </c>
      <c r="H273" s="9"/>
      <c r="I273" s="39"/>
      <c r="J273" s="39"/>
      <c r="K273" s="4"/>
      <c r="L273" s="4"/>
    </row>
    <row r="274">
      <c r="C274" s="4"/>
      <c r="E274" s="13" t="s">
        <v>1307</v>
      </c>
      <c r="F274" s="9" t="s">
        <v>1317</v>
      </c>
      <c r="H274" s="9"/>
      <c r="I274" s="39"/>
      <c r="J274" s="39"/>
      <c r="K274" s="4"/>
      <c r="L274" s="4"/>
    </row>
    <row r="275">
      <c r="C275" s="4"/>
      <c r="E275" s="13" t="s">
        <v>1307</v>
      </c>
      <c r="F275" s="9" t="s">
        <v>1321</v>
      </c>
      <c r="H275" s="9"/>
      <c r="I275" s="39"/>
      <c r="J275" s="39"/>
      <c r="K275" s="4"/>
      <c r="L275" s="4"/>
    </row>
    <row r="276">
      <c r="C276" s="4"/>
      <c r="E276" s="13" t="s">
        <v>1307</v>
      </c>
      <c r="F276" s="9" t="s">
        <v>1321</v>
      </c>
      <c r="H276" s="9"/>
      <c r="I276" s="39"/>
      <c r="J276" s="39"/>
      <c r="K276" s="4"/>
      <c r="L276" s="4"/>
    </row>
    <row r="277">
      <c r="C277" s="4"/>
      <c r="E277" s="13" t="s">
        <v>1307</v>
      </c>
      <c r="F277" s="9" t="s">
        <v>1321</v>
      </c>
      <c r="H277" s="9"/>
      <c r="I277" s="39"/>
      <c r="J277" s="39"/>
      <c r="K277" s="4"/>
      <c r="L277" s="4"/>
    </row>
    <row r="278">
      <c r="C278" s="4"/>
      <c r="E278" s="13" t="s">
        <v>1307</v>
      </c>
      <c r="F278" s="9" t="s">
        <v>1322</v>
      </c>
      <c r="H278" s="9"/>
      <c r="I278" s="39"/>
      <c r="J278" s="39"/>
      <c r="K278" s="4"/>
      <c r="L278" s="4"/>
    </row>
    <row r="279">
      <c r="C279" s="4"/>
      <c r="E279" s="13" t="s">
        <v>1307</v>
      </c>
      <c r="F279" s="9" t="s">
        <v>1322</v>
      </c>
      <c r="H279" s="9"/>
      <c r="I279" s="39"/>
      <c r="J279" s="39"/>
      <c r="K279" s="4"/>
      <c r="L279" s="4"/>
    </row>
    <row r="280">
      <c r="C280" s="4"/>
      <c r="E280" s="13" t="s">
        <v>1307</v>
      </c>
      <c r="F280" s="9" t="s">
        <v>1323</v>
      </c>
      <c r="H280" s="9"/>
      <c r="I280" s="39"/>
      <c r="J280" s="39"/>
      <c r="K280" s="4"/>
      <c r="L280" s="4"/>
    </row>
    <row r="281">
      <c r="C281" s="4"/>
      <c r="E281" s="13" t="s">
        <v>1324</v>
      </c>
      <c r="F281" s="9" t="s">
        <v>1325</v>
      </c>
      <c r="H281" s="9" t="str">
        <f>E281</f>
        <v>Stored Cryptography</v>
      </c>
      <c r="I281" s="9" t="str">
        <f>IFERROR(__xludf.DUMMYFUNCTION("UNIQUE(F281:F296)"),"Data Classification")</f>
        <v>Data Classification</v>
      </c>
      <c r="J281" s="39"/>
      <c r="K281" s="4"/>
      <c r="L281" s="4"/>
    </row>
    <row r="282">
      <c r="C282" s="4"/>
      <c r="E282" s="13" t="s">
        <v>1324</v>
      </c>
      <c r="F282" s="9" t="s">
        <v>1325</v>
      </c>
      <c r="H282" s="9"/>
      <c r="I282" s="39" t="str">
        <f>IFERROR(__xludf.DUMMYFUNCTION("""COMPUTED_VALUE"""),"Algorithms")</f>
        <v>Algorithms</v>
      </c>
      <c r="J282" s="39"/>
      <c r="K282" s="4"/>
      <c r="L282" s="4"/>
    </row>
    <row r="283">
      <c r="C283" s="4"/>
      <c r="E283" s="13" t="s">
        <v>1324</v>
      </c>
      <c r="F283" s="9" t="s">
        <v>1325</v>
      </c>
      <c r="H283" s="9"/>
      <c r="I283" s="39" t="str">
        <f>IFERROR(__xludf.DUMMYFUNCTION("""COMPUTED_VALUE"""),"Random Values")</f>
        <v>Random Values</v>
      </c>
      <c r="J283" s="39"/>
      <c r="K283" s="4"/>
      <c r="L283" s="4"/>
    </row>
    <row r="284">
      <c r="C284" s="4"/>
      <c r="E284" s="13" t="s">
        <v>1324</v>
      </c>
      <c r="F284" s="9" t="s">
        <v>1326</v>
      </c>
      <c r="H284" s="9"/>
      <c r="I284" s="39" t="str">
        <f>IFERROR(__xludf.DUMMYFUNCTION("""COMPUTED_VALUE"""),"Secret Management")</f>
        <v>Secret Management</v>
      </c>
      <c r="J284" s="39"/>
      <c r="K284" s="4"/>
      <c r="L284" s="4"/>
    </row>
    <row r="285">
      <c r="C285" s="4"/>
      <c r="E285" s="13" t="s">
        <v>1324</v>
      </c>
      <c r="F285" s="9" t="s">
        <v>1326</v>
      </c>
      <c r="H285" s="9"/>
      <c r="I285" s="39"/>
      <c r="J285" s="39"/>
      <c r="K285" s="4"/>
      <c r="L285" s="4"/>
    </row>
    <row r="286">
      <c r="C286" s="4"/>
      <c r="E286" s="13" t="s">
        <v>1324</v>
      </c>
      <c r="F286" s="9" t="s">
        <v>1326</v>
      </c>
      <c r="H286" s="9"/>
      <c r="I286" s="39"/>
      <c r="J286" s="39"/>
      <c r="K286" s="4"/>
      <c r="L286" s="4"/>
    </row>
    <row r="287">
      <c r="C287" s="4"/>
      <c r="E287" s="13" t="s">
        <v>1324</v>
      </c>
      <c r="F287" s="9" t="s">
        <v>1326</v>
      </c>
      <c r="H287" s="9"/>
      <c r="I287" s="39"/>
      <c r="J287" s="39"/>
      <c r="K287" s="4"/>
      <c r="L287" s="4"/>
    </row>
    <row r="288">
      <c r="C288" s="4"/>
      <c r="E288" s="13" t="s">
        <v>1324</v>
      </c>
      <c r="F288" s="9" t="s">
        <v>1326</v>
      </c>
      <c r="H288" s="9"/>
      <c r="I288" s="39"/>
      <c r="J288" s="39"/>
      <c r="K288" s="4"/>
      <c r="L288" s="4"/>
    </row>
    <row r="289">
      <c r="C289" s="4"/>
      <c r="E289" s="13" t="s">
        <v>1324</v>
      </c>
      <c r="F289" s="9" t="s">
        <v>1326</v>
      </c>
      <c r="H289" s="9"/>
      <c r="I289" s="39"/>
      <c r="J289" s="39"/>
      <c r="K289" s="4"/>
      <c r="L289" s="4"/>
    </row>
    <row r="290">
      <c r="C290" s="4"/>
      <c r="E290" s="13" t="s">
        <v>1324</v>
      </c>
      <c r="F290" s="9" t="s">
        <v>1326</v>
      </c>
      <c r="H290" s="9"/>
      <c r="I290" s="39"/>
      <c r="J290" s="39"/>
      <c r="K290" s="4"/>
      <c r="L290" s="4"/>
    </row>
    <row r="291">
      <c r="C291" s="4"/>
      <c r="E291" s="13" t="s">
        <v>1324</v>
      </c>
      <c r="F291" s="9" t="s">
        <v>1326</v>
      </c>
      <c r="H291" s="9"/>
      <c r="I291" s="39"/>
      <c r="J291" s="39"/>
      <c r="K291" s="4"/>
      <c r="L291" s="4"/>
    </row>
    <row r="292">
      <c r="C292" s="4"/>
      <c r="E292" s="13" t="s">
        <v>1324</v>
      </c>
      <c r="F292" s="9" t="s">
        <v>1327</v>
      </c>
      <c r="H292" s="9"/>
      <c r="I292" s="39"/>
      <c r="J292" s="39"/>
      <c r="K292" s="4"/>
      <c r="L292" s="4"/>
    </row>
    <row r="293">
      <c r="C293" s="4"/>
      <c r="E293" s="13" t="s">
        <v>1324</v>
      </c>
      <c r="F293" s="9" t="s">
        <v>1327</v>
      </c>
      <c r="H293" s="9"/>
      <c r="I293" s="39"/>
      <c r="J293" s="39"/>
      <c r="K293" s="4"/>
      <c r="L293" s="4"/>
    </row>
    <row r="294">
      <c r="C294" s="4"/>
      <c r="E294" s="13" t="s">
        <v>1324</v>
      </c>
      <c r="F294" s="9" t="s">
        <v>1327</v>
      </c>
      <c r="H294" s="9"/>
      <c r="I294" s="39"/>
      <c r="J294" s="39"/>
      <c r="K294" s="4"/>
      <c r="L294" s="4"/>
    </row>
    <row r="295">
      <c r="C295" s="4"/>
      <c r="E295" s="13" t="s">
        <v>1324</v>
      </c>
      <c r="F295" s="9" t="s">
        <v>1328</v>
      </c>
      <c r="H295" s="9"/>
      <c r="I295" s="39"/>
      <c r="J295" s="39"/>
      <c r="K295" s="4"/>
      <c r="L295" s="4"/>
    </row>
    <row r="296">
      <c r="C296" s="4"/>
      <c r="E296" s="13" t="s">
        <v>1324</v>
      </c>
      <c r="F296" s="9" t="s">
        <v>1328</v>
      </c>
      <c r="H296" s="9"/>
      <c r="I296" s="39"/>
      <c r="J296" s="39"/>
      <c r="K296" s="4"/>
      <c r="L296" s="4"/>
    </row>
    <row r="297">
      <c r="C297" s="4"/>
      <c r="E297" s="13" t="s">
        <v>1329</v>
      </c>
      <c r="F297" s="9" t="s">
        <v>1330</v>
      </c>
      <c r="H297" s="9" t="str">
        <f>E297</f>
        <v>Validation, Sanitization and Encoding</v>
      </c>
      <c r="I297" s="9" t="str">
        <f>IFERROR(__xludf.DUMMYFUNCTION("UNIQUE(F297:F326)")," Input Validation")</f>
        <v> Input Validation</v>
      </c>
      <c r="J297" s="39"/>
      <c r="K297" s="4"/>
      <c r="L297" s="4"/>
    </row>
    <row r="298">
      <c r="C298" s="4"/>
      <c r="E298" s="13" t="s">
        <v>1329</v>
      </c>
      <c r="F298" s="9" t="s">
        <v>1330</v>
      </c>
      <c r="H298" s="9"/>
      <c r="I298" s="39" t="str">
        <f>IFERROR(__xludf.DUMMYFUNCTION("""COMPUTED_VALUE"""),"Sanitization and Sandboxing")</f>
        <v>Sanitization and Sandboxing</v>
      </c>
      <c r="J298" s="39"/>
      <c r="K298" s="4"/>
      <c r="L298" s="4"/>
    </row>
    <row r="299">
      <c r="C299" s="4"/>
      <c r="E299" s="13" t="s">
        <v>1329</v>
      </c>
      <c r="F299" s="9" t="s">
        <v>1330</v>
      </c>
      <c r="H299" s="9"/>
      <c r="I299" s="39" t="str">
        <f>IFERROR(__xludf.DUMMYFUNCTION("""COMPUTED_VALUE"""),"Output encoding and Injection Prevention")</f>
        <v>Output encoding and Injection Prevention</v>
      </c>
      <c r="J299" s="39"/>
      <c r="K299" s="4"/>
      <c r="L299" s="4"/>
    </row>
    <row r="300">
      <c r="C300" s="4"/>
      <c r="E300" s="13" t="s">
        <v>1329</v>
      </c>
      <c r="F300" s="9" t="s">
        <v>1330</v>
      </c>
      <c r="H300" s="9"/>
      <c r="I300" s="39" t="str">
        <f>IFERROR(__xludf.DUMMYFUNCTION("""COMPUTED_VALUE"""),"Memory, String, and Unmanaged Code")</f>
        <v>Memory, String, and Unmanaged Code</v>
      </c>
      <c r="J300" s="39"/>
      <c r="K300" s="4"/>
      <c r="L300" s="4"/>
    </row>
    <row r="301">
      <c r="C301" s="4"/>
      <c r="E301" s="13" t="s">
        <v>1329</v>
      </c>
      <c r="F301" s="9" t="s">
        <v>1330</v>
      </c>
      <c r="H301" s="9"/>
      <c r="I301" s="39"/>
      <c r="J301" s="39"/>
      <c r="K301" s="4"/>
      <c r="L301" s="4"/>
    </row>
    <row r="302">
      <c r="C302" s="4"/>
      <c r="E302" s="13" t="s">
        <v>1329</v>
      </c>
      <c r="F302" s="9" t="s">
        <v>1339</v>
      </c>
      <c r="H302" s="9"/>
      <c r="I302" s="39"/>
      <c r="J302" s="39"/>
      <c r="K302" s="4"/>
      <c r="L302" s="4"/>
    </row>
    <row r="303">
      <c r="C303" s="4"/>
      <c r="E303" s="13" t="s">
        <v>1329</v>
      </c>
      <c r="F303" s="9" t="s">
        <v>1339</v>
      </c>
      <c r="H303" s="9"/>
      <c r="I303" s="39"/>
      <c r="J303" s="39"/>
      <c r="K303" s="4"/>
      <c r="L303" s="4"/>
    </row>
    <row r="304">
      <c r="C304" s="4"/>
      <c r="E304" s="13" t="s">
        <v>1329</v>
      </c>
      <c r="F304" s="9" t="s">
        <v>1339</v>
      </c>
      <c r="H304" s="9"/>
      <c r="I304" s="39"/>
      <c r="J304" s="39"/>
      <c r="K304" s="4"/>
      <c r="L304" s="4"/>
    </row>
    <row r="305">
      <c r="C305" s="4"/>
      <c r="E305" s="13" t="s">
        <v>1329</v>
      </c>
      <c r="F305" s="9" t="s">
        <v>1339</v>
      </c>
      <c r="H305" s="9"/>
      <c r="I305" s="39"/>
      <c r="J305" s="39"/>
      <c r="K305" s="4"/>
      <c r="L305" s="4"/>
    </row>
    <row r="306">
      <c r="C306" s="4"/>
      <c r="E306" s="13" t="s">
        <v>1329</v>
      </c>
      <c r="F306" s="9" t="s">
        <v>1339</v>
      </c>
      <c r="H306" s="9"/>
      <c r="I306" s="39"/>
      <c r="J306" s="39"/>
      <c r="K306" s="4"/>
      <c r="L306" s="4"/>
    </row>
    <row r="307">
      <c r="C307" s="4"/>
      <c r="E307" s="13" t="s">
        <v>1329</v>
      </c>
      <c r="F307" s="9" t="s">
        <v>1339</v>
      </c>
      <c r="H307" s="9"/>
      <c r="I307" s="39"/>
      <c r="J307" s="39"/>
      <c r="K307" s="4"/>
      <c r="L307" s="4"/>
    </row>
    <row r="308">
      <c r="C308" s="4"/>
      <c r="E308" s="13" t="s">
        <v>1329</v>
      </c>
      <c r="F308" s="9" t="s">
        <v>1339</v>
      </c>
      <c r="H308" s="9"/>
      <c r="I308" s="39"/>
      <c r="J308" s="39"/>
      <c r="K308" s="4"/>
      <c r="L308" s="4"/>
    </row>
    <row r="309">
      <c r="C309" s="4"/>
      <c r="E309" s="13" t="s">
        <v>1329</v>
      </c>
      <c r="F309" s="9" t="s">
        <v>1339</v>
      </c>
      <c r="H309" s="9"/>
      <c r="I309" s="39"/>
      <c r="J309" s="39"/>
      <c r="K309" s="4"/>
      <c r="L309" s="4"/>
    </row>
    <row r="310">
      <c r="C310" s="4"/>
      <c r="E310" s="13" t="s">
        <v>1329</v>
      </c>
      <c r="F310" s="9" t="s">
        <v>1347</v>
      </c>
      <c r="H310" s="9"/>
      <c r="I310" s="39"/>
      <c r="J310" s="39"/>
      <c r="K310" s="4"/>
      <c r="L310" s="4"/>
    </row>
    <row r="311">
      <c r="C311" s="4"/>
      <c r="E311" s="13" t="s">
        <v>1329</v>
      </c>
      <c r="F311" s="9" t="s">
        <v>1347</v>
      </c>
      <c r="H311" s="9"/>
      <c r="I311" s="39"/>
      <c r="J311" s="39"/>
      <c r="K311" s="4"/>
      <c r="L311" s="4"/>
    </row>
    <row r="312">
      <c r="C312" s="4"/>
      <c r="E312" s="13" t="s">
        <v>1329</v>
      </c>
      <c r="F312" s="9" t="s">
        <v>1347</v>
      </c>
      <c r="H312" s="9"/>
      <c r="I312" s="39"/>
      <c r="J312" s="39"/>
      <c r="K312" s="4"/>
      <c r="L312" s="4"/>
    </row>
    <row r="313">
      <c r="C313" s="4"/>
      <c r="E313" s="13" t="s">
        <v>1329</v>
      </c>
      <c r="F313" s="9" t="s">
        <v>1347</v>
      </c>
      <c r="H313" s="9"/>
      <c r="I313" s="39"/>
      <c r="J313" s="39"/>
      <c r="K313" s="4"/>
      <c r="L313" s="4"/>
    </row>
    <row r="314">
      <c r="C314" s="4"/>
      <c r="E314" s="13" t="s">
        <v>1329</v>
      </c>
      <c r="F314" s="9" t="s">
        <v>1347</v>
      </c>
      <c r="H314" s="9"/>
      <c r="I314" s="39"/>
      <c r="J314" s="39"/>
      <c r="K314" s="4"/>
      <c r="L314" s="4"/>
    </row>
    <row r="315">
      <c r="C315" s="4"/>
      <c r="E315" s="13" t="s">
        <v>1329</v>
      </c>
      <c r="F315" s="9" t="s">
        <v>1347</v>
      </c>
      <c r="H315" s="9"/>
      <c r="I315" s="39"/>
      <c r="J315" s="39"/>
      <c r="K315" s="4"/>
      <c r="L315" s="4"/>
    </row>
    <row r="316">
      <c r="C316" s="4"/>
      <c r="E316" s="13" t="s">
        <v>1329</v>
      </c>
      <c r="F316" s="9" t="s">
        <v>1347</v>
      </c>
      <c r="H316" s="9"/>
      <c r="I316" s="39"/>
      <c r="J316" s="39"/>
      <c r="K316" s="4"/>
      <c r="L316" s="4"/>
    </row>
    <row r="317">
      <c r="C317" s="4"/>
      <c r="E317" s="13" t="s">
        <v>1329</v>
      </c>
      <c r="F317" s="9" t="s">
        <v>1347</v>
      </c>
      <c r="H317" s="9"/>
      <c r="I317" s="39"/>
      <c r="J317" s="39"/>
      <c r="K317" s="4"/>
      <c r="L317" s="4"/>
    </row>
    <row r="318">
      <c r="C318" s="4"/>
      <c r="E318" s="13" t="s">
        <v>1329</v>
      </c>
      <c r="F318" s="9" t="s">
        <v>1347</v>
      </c>
      <c r="H318" s="9"/>
      <c r="I318" s="39"/>
      <c r="J318" s="39"/>
      <c r="K318" s="4"/>
      <c r="L318" s="4"/>
    </row>
    <row r="319">
      <c r="C319" s="4"/>
      <c r="E319" s="13" t="s">
        <v>1329</v>
      </c>
      <c r="F319" s="9" t="s">
        <v>1347</v>
      </c>
      <c r="H319" s="9"/>
      <c r="I319" s="39"/>
      <c r="J319" s="39"/>
      <c r="K319" s="4"/>
      <c r="L319" s="4"/>
    </row>
    <row r="320">
      <c r="C320" s="4"/>
      <c r="E320" s="13" t="s">
        <v>1329</v>
      </c>
      <c r="F320" s="9" t="s">
        <v>1363</v>
      </c>
      <c r="H320" s="9"/>
      <c r="I320" s="39"/>
      <c r="J320" s="39"/>
      <c r="K320" s="4"/>
      <c r="L320" s="4"/>
    </row>
    <row r="321">
      <c r="C321" s="4"/>
      <c r="E321" s="13" t="s">
        <v>1329</v>
      </c>
      <c r="F321" s="9" t="s">
        <v>1363</v>
      </c>
      <c r="H321" s="9"/>
      <c r="I321" s="39"/>
      <c r="J321" s="39"/>
      <c r="K321" s="4"/>
      <c r="L321" s="4"/>
    </row>
    <row r="322">
      <c r="C322" s="4"/>
      <c r="E322" s="13" t="s">
        <v>1329</v>
      </c>
      <c r="F322" s="9" t="s">
        <v>1363</v>
      </c>
      <c r="H322" s="9"/>
      <c r="I322" s="39"/>
      <c r="J322" s="39"/>
      <c r="K322" s="4"/>
      <c r="L322" s="4"/>
    </row>
    <row r="323">
      <c r="C323" s="4"/>
      <c r="E323" s="13" t="s">
        <v>1329</v>
      </c>
      <c r="F323" s="9" t="s">
        <v>1363</v>
      </c>
      <c r="H323" s="9"/>
      <c r="I323" s="39"/>
      <c r="J323" s="39"/>
      <c r="K323" s="4"/>
      <c r="L323" s="4"/>
    </row>
    <row r="324">
      <c r="C324" s="4"/>
      <c r="E324" s="13" t="s">
        <v>1329</v>
      </c>
      <c r="F324" s="9" t="s">
        <v>1363</v>
      </c>
      <c r="H324" s="9"/>
      <c r="I324" s="39"/>
      <c r="J324" s="39"/>
      <c r="K324" s="4"/>
      <c r="L324" s="4"/>
    </row>
    <row r="325">
      <c r="B325" s="4"/>
      <c r="C325" s="4"/>
      <c r="E325" s="13" t="s">
        <v>1329</v>
      </c>
      <c r="F325" s="9" t="s">
        <v>1363</v>
      </c>
      <c r="H325" s="9"/>
      <c r="I325" s="39"/>
      <c r="J325" s="39"/>
      <c r="K325" s="4"/>
      <c r="L325" s="4"/>
    </row>
    <row r="326">
      <c r="B326" s="4"/>
      <c r="C326" s="4"/>
      <c r="E326" s="13" t="s">
        <v>1329</v>
      </c>
      <c r="F326" s="9" t="s">
        <v>1363</v>
      </c>
      <c r="H326" s="9"/>
      <c r="I326" s="39"/>
      <c r="J326" s="39"/>
      <c r="K326" s="4"/>
      <c r="L326" s="4"/>
    </row>
    <row r="327">
      <c r="B327" s="4"/>
      <c r="C327" s="4"/>
      <c r="H327" s="9"/>
      <c r="I327" s="39"/>
      <c r="J327" s="39"/>
      <c r="K327" s="4"/>
      <c r="L327" s="4"/>
    </row>
    <row r="328">
      <c r="B328" s="4"/>
      <c r="C328" s="4"/>
      <c r="H328" s="9"/>
      <c r="I328" s="39"/>
      <c r="J328" s="39"/>
      <c r="K328" s="4"/>
      <c r="L328" s="4"/>
    </row>
    <row r="329">
      <c r="B329" s="4"/>
      <c r="C329" s="4"/>
      <c r="H329" s="9"/>
      <c r="I329" s="39"/>
      <c r="J329" s="39"/>
      <c r="K329" s="4"/>
      <c r="L329" s="4"/>
    </row>
    <row r="330">
      <c r="B330" s="4"/>
      <c r="C330" s="4"/>
      <c r="H330" s="9"/>
      <c r="I330" s="39"/>
      <c r="J330" s="39"/>
      <c r="K330" s="4"/>
      <c r="L330" s="4"/>
    </row>
    <row r="331">
      <c r="B331" s="4"/>
      <c r="C331" s="4"/>
      <c r="H331" s="9"/>
      <c r="I331" s="39"/>
      <c r="J331" s="39"/>
      <c r="K331" s="4"/>
      <c r="L331" s="4"/>
    </row>
    <row r="332">
      <c r="B332" s="4"/>
      <c r="C332" s="4"/>
      <c r="H332" s="9"/>
      <c r="I332" s="39"/>
      <c r="J332" s="39"/>
      <c r="K332" s="4"/>
      <c r="L332" s="4"/>
    </row>
    <row r="333">
      <c r="B333" s="4"/>
      <c r="C333" s="4"/>
      <c r="H333" s="9"/>
      <c r="I333" s="39"/>
      <c r="J333" s="39"/>
      <c r="K333" s="4"/>
      <c r="L333" s="4"/>
    </row>
    <row r="334">
      <c r="B334" s="4"/>
      <c r="C334" s="4"/>
      <c r="H334" s="9"/>
      <c r="I334" s="39"/>
      <c r="J334" s="39"/>
      <c r="K334" s="4"/>
      <c r="L334" s="4"/>
    </row>
    <row r="335">
      <c r="B335" s="4"/>
      <c r="C335" s="4"/>
      <c r="H335" s="9"/>
      <c r="I335" s="39"/>
      <c r="J335" s="39"/>
      <c r="K335" s="4"/>
      <c r="L335" s="4"/>
    </row>
    <row r="336">
      <c r="B336" s="4"/>
      <c r="C336" s="4"/>
      <c r="H336" s="9"/>
      <c r="I336" s="39"/>
      <c r="J336" s="39"/>
      <c r="K336" s="4"/>
      <c r="L336" s="4"/>
    </row>
    <row r="337">
      <c r="B337" s="4"/>
      <c r="C337" s="4"/>
      <c r="H337" s="9"/>
      <c r="I337" s="39"/>
      <c r="J337" s="39"/>
      <c r="K337" s="4"/>
      <c r="L337" s="4"/>
    </row>
    <row r="338">
      <c r="B338" s="4"/>
      <c r="C338" s="4"/>
      <c r="H338" s="9"/>
      <c r="I338" s="39"/>
      <c r="J338" s="39"/>
      <c r="K338" s="4"/>
      <c r="L338" s="4"/>
    </row>
    <row r="339">
      <c r="B339" s="4"/>
      <c r="C339" s="4"/>
      <c r="H339" s="9"/>
      <c r="I339" s="39"/>
      <c r="J339" s="39"/>
      <c r="K339" s="4"/>
      <c r="L339" s="4"/>
    </row>
    <row r="340">
      <c r="B340" s="4"/>
      <c r="C340" s="4"/>
      <c r="H340" s="9"/>
      <c r="I340" s="39"/>
      <c r="J340" s="39"/>
      <c r="K340" s="4"/>
      <c r="L340" s="4"/>
    </row>
    <row r="341">
      <c r="B341" s="4"/>
      <c r="C341" s="4"/>
      <c r="H341" s="9"/>
      <c r="I341" s="39"/>
      <c r="J341" s="39"/>
      <c r="K341" s="4"/>
      <c r="L341" s="4"/>
    </row>
    <row r="342">
      <c r="B342" s="4"/>
      <c r="C342" s="4"/>
      <c r="H342" s="9"/>
      <c r="I342" s="39"/>
      <c r="J342" s="39"/>
      <c r="K342" s="4"/>
      <c r="L342" s="4"/>
    </row>
    <row r="343">
      <c r="B343" s="4"/>
      <c r="C343" s="4"/>
      <c r="H343" s="9"/>
      <c r="I343" s="39"/>
      <c r="J343" s="39"/>
      <c r="K343" s="4"/>
      <c r="L343" s="4"/>
    </row>
    <row r="344">
      <c r="B344" s="4"/>
      <c r="C344" s="4"/>
      <c r="H344" s="9"/>
      <c r="I344" s="39"/>
      <c r="J344" s="39"/>
      <c r="K344" s="4"/>
      <c r="L344" s="4"/>
    </row>
    <row r="345">
      <c r="B345" s="4"/>
      <c r="C345" s="4"/>
      <c r="H345" s="9"/>
      <c r="I345" s="39"/>
      <c r="J345" s="39"/>
      <c r="K345" s="4"/>
      <c r="L345" s="4"/>
    </row>
    <row r="346">
      <c r="B346" s="4"/>
      <c r="C346" s="4"/>
      <c r="H346" s="9"/>
      <c r="I346" s="39"/>
      <c r="J346" s="39"/>
      <c r="K346" s="4"/>
      <c r="L346" s="4"/>
    </row>
    <row r="347">
      <c r="B347" s="4"/>
      <c r="C347" s="4"/>
      <c r="H347" s="9"/>
      <c r="I347" s="39"/>
      <c r="J347" s="39"/>
      <c r="K347" s="4"/>
      <c r="L347" s="4"/>
    </row>
    <row r="348">
      <c r="B348" s="4"/>
      <c r="C348" s="4"/>
      <c r="H348" s="9"/>
      <c r="I348" s="39"/>
      <c r="J348" s="39"/>
      <c r="K348" s="4"/>
      <c r="L348" s="4"/>
    </row>
    <row r="349">
      <c r="B349" s="4"/>
      <c r="C349" s="4"/>
      <c r="H349" s="9"/>
      <c r="I349" s="39"/>
      <c r="J349" s="39"/>
      <c r="K349" s="4"/>
      <c r="L349" s="4"/>
    </row>
    <row r="350">
      <c r="B350" s="4"/>
      <c r="C350" s="4"/>
      <c r="H350" s="9"/>
      <c r="I350" s="39"/>
      <c r="J350" s="39"/>
      <c r="K350" s="4"/>
      <c r="L350" s="4"/>
    </row>
    <row r="351">
      <c r="B351" s="4"/>
      <c r="C351" s="4"/>
      <c r="H351" s="9"/>
      <c r="I351" s="39"/>
      <c r="J351" s="39"/>
      <c r="K351" s="4"/>
      <c r="L351" s="4"/>
    </row>
    <row r="352">
      <c r="B352" s="4"/>
      <c r="C352" s="4"/>
      <c r="H352" s="9"/>
      <c r="I352" s="39"/>
      <c r="J352" s="39"/>
      <c r="K352" s="4"/>
      <c r="L352" s="4"/>
    </row>
    <row r="353">
      <c r="B353" s="4"/>
      <c r="C353" s="4"/>
      <c r="H353" s="9"/>
      <c r="I353" s="39"/>
      <c r="J353" s="39"/>
      <c r="K353" s="4"/>
      <c r="L353" s="4"/>
    </row>
    <row r="354">
      <c r="B354" s="4"/>
      <c r="C354" s="4"/>
      <c r="H354" s="9"/>
      <c r="I354" s="39"/>
      <c r="J354" s="39"/>
      <c r="K354" s="4"/>
      <c r="L354" s="4"/>
    </row>
    <row r="355">
      <c r="B355" s="4"/>
      <c r="C355" s="4"/>
      <c r="H355" s="9"/>
      <c r="I355" s="39"/>
      <c r="J355" s="39"/>
      <c r="K355" s="4"/>
      <c r="L355" s="4"/>
    </row>
    <row r="356">
      <c r="B356" s="4"/>
      <c r="C356" s="4"/>
      <c r="H356" s="9"/>
      <c r="I356" s="39"/>
      <c r="J356" s="39"/>
      <c r="K356" s="4"/>
      <c r="L356" s="4"/>
    </row>
    <row r="357">
      <c r="B357" s="4"/>
      <c r="C357" s="4"/>
      <c r="H357" s="9"/>
      <c r="I357" s="39"/>
      <c r="J357" s="39"/>
      <c r="K357" s="4"/>
      <c r="L357" s="4"/>
    </row>
    <row r="358">
      <c r="B358" s="4"/>
      <c r="C358" s="4"/>
      <c r="H358" s="9"/>
      <c r="I358" s="39"/>
      <c r="J358" s="39"/>
      <c r="K358" s="4"/>
      <c r="L358" s="4"/>
    </row>
    <row r="359">
      <c r="B359" s="4"/>
      <c r="C359" s="4"/>
      <c r="H359" s="9"/>
      <c r="I359" s="39"/>
      <c r="J359" s="39"/>
      <c r="K359" s="4"/>
      <c r="L359" s="4"/>
    </row>
    <row r="360">
      <c r="B360" s="4"/>
      <c r="C360" s="4"/>
      <c r="H360" s="9"/>
      <c r="I360" s="39"/>
      <c r="J360" s="39"/>
      <c r="K360" s="4"/>
      <c r="L360" s="4"/>
    </row>
    <row r="361">
      <c r="B361" s="4"/>
      <c r="C361" s="4"/>
      <c r="H361" s="9"/>
      <c r="I361" s="39"/>
      <c r="J361" s="39"/>
      <c r="K361" s="4"/>
      <c r="L361" s="4"/>
    </row>
    <row r="362">
      <c r="B362" s="4"/>
      <c r="C362" s="4"/>
      <c r="H362" s="9"/>
      <c r="I362" s="39"/>
      <c r="J362" s="39"/>
      <c r="K362" s="4"/>
      <c r="L362" s="4"/>
    </row>
    <row r="363">
      <c r="B363" s="4"/>
      <c r="C363" s="4"/>
      <c r="H363" s="9"/>
      <c r="I363" s="39"/>
      <c r="J363" s="39"/>
      <c r="K363" s="4"/>
      <c r="L363" s="4"/>
    </row>
    <row r="364">
      <c r="B364" s="4"/>
      <c r="C364" s="4"/>
      <c r="H364" s="9"/>
      <c r="I364" s="39"/>
      <c r="J364" s="39"/>
      <c r="K364" s="4"/>
      <c r="L364" s="4"/>
    </row>
    <row r="365">
      <c r="B365" s="4"/>
      <c r="C365" s="4"/>
      <c r="H365" s="9"/>
      <c r="I365" s="39"/>
      <c r="J365" s="39"/>
      <c r="K365" s="4"/>
      <c r="L365" s="4"/>
    </row>
    <row r="366">
      <c r="B366" s="4"/>
      <c r="C366" s="4"/>
      <c r="H366" s="9"/>
      <c r="I366" s="39"/>
      <c r="J366" s="39"/>
      <c r="K366" s="4"/>
      <c r="L366" s="4"/>
    </row>
    <row r="367">
      <c r="B367" s="4"/>
      <c r="C367" s="4"/>
      <c r="H367" s="9"/>
      <c r="I367" s="39"/>
      <c r="J367" s="39"/>
      <c r="K367" s="4"/>
      <c r="L367" s="4"/>
    </row>
    <row r="368">
      <c r="B368" s="4"/>
      <c r="C368" s="4"/>
      <c r="H368" s="9"/>
      <c r="I368" s="39"/>
      <c r="J368" s="39"/>
      <c r="K368" s="4"/>
      <c r="L368" s="4"/>
    </row>
    <row r="369">
      <c r="B369" s="4"/>
      <c r="C369" s="4"/>
      <c r="H369" s="9"/>
      <c r="I369" s="39"/>
      <c r="J369" s="39"/>
      <c r="K369" s="4"/>
      <c r="L369" s="4"/>
    </row>
    <row r="370">
      <c r="B370" s="4"/>
      <c r="C370" s="4"/>
      <c r="H370" s="9"/>
      <c r="I370" s="39"/>
      <c r="J370" s="39"/>
      <c r="K370" s="4"/>
      <c r="L370" s="4"/>
    </row>
    <row r="371">
      <c r="B371" s="4"/>
      <c r="C371" s="4"/>
      <c r="H371" s="9"/>
      <c r="I371" s="39"/>
      <c r="J371" s="39"/>
      <c r="K371" s="4"/>
      <c r="L371" s="4"/>
    </row>
    <row r="372">
      <c r="B372" s="4"/>
      <c r="C372" s="4"/>
      <c r="H372" s="9"/>
      <c r="I372" s="39"/>
      <c r="J372" s="39"/>
      <c r="K372" s="4"/>
      <c r="L372" s="4"/>
    </row>
    <row r="373">
      <c r="B373" s="4"/>
      <c r="C373" s="4"/>
      <c r="H373" s="9"/>
      <c r="I373" s="39"/>
      <c r="J373" s="39"/>
      <c r="K373" s="4"/>
      <c r="L373" s="4"/>
    </row>
    <row r="374">
      <c r="B374" s="4"/>
      <c r="C374" s="4"/>
      <c r="H374" s="9"/>
      <c r="I374" s="39"/>
      <c r="J374" s="39"/>
      <c r="K374" s="4"/>
      <c r="L374" s="4"/>
    </row>
    <row r="375">
      <c r="B375" s="4"/>
      <c r="C375" s="4"/>
      <c r="H375" s="9"/>
      <c r="I375" s="39"/>
      <c r="J375" s="39"/>
      <c r="K375" s="4"/>
      <c r="L375" s="4"/>
    </row>
    <row r="376">
      <c r="B376" s="4"/>
      <c r="C376" s="4"/>
      <c r="H376" s="9"/>
      <c r="I376" s="39"/>
      <c r="J376" s="39"/>
      <c r="K376" s="4"/>
      <c r="L376" s="4"/>
    </row>
    <row r="377">
      <c r="B377" s="4"/>
      <c r="C377" s="4"/>
      <c r="H377" s="9"/>
      <c r="I377" s="39"/>
      <c r="J377" s="39"/>
      <c r="K377" s="4"/>
      <c r="L377" s="4"/>
    </row>
    <row r="378">
      <c r="B378" s="4"/>
      <c r="C378" s="4"/>
      <c r="H378" s="9"/>
      <c r="I378" s="39"/>
      <c r="J378" s="39"/>
      <c r="K378" s="4"/>
      <c r="L378" s="4"/>
    </row>
    <row r="379">
      <c r="B379" s="4"/>
      <c r="C379" s="4"/>
      <c r="H379" s="9"/>
      <c r="I379" s="39"/>
      <c r="J379" s="39"/>
      <c r="K379" s="4"/>
      <c r="L379" s="4"/>
    </row>
    <row r="380">
      <c r="B380" s="4"/>
      <c r="C380" s="4"/>
      <c r="H380" s="9"/>
      <c r="I380" s="39"/>
      <c r="J380" s="39"/>
      <c r="K380" s="4"/>
      <c r="L380" s="4"/>
    </row>
    <row r="381">
      <c r="B381" s="4"/>
      <c r="C381" s="4"/>
      <c r="H381" s="9"/>
      <c r="I381" s="39"/>
      <c r="J381" s="39"/>
      <c r="K381" s="4"/>
      <c r="L381" s="4"/>
    </row>
    <row r="382">
      <c r="B382" s="4"/>
      <c r="C382" s="4"/>
      <c r="H382" s="9"/>
      <c r="I382" s="39"/>
      <c r="J382" s="39"/>
      <c r="K382" s="4"/>
      <c r="L382" s="4"/>
    </row>
    <row r="383">
      <c r="B383" s="4"/>
      <c r="C383" s="4"/>
      <c r="H383" s="9"/>
      <c r="I383" s="39"/>
      <c r="J383" s="39"/>
      <c r="K383" s="4"/>
      <c r="L383" s="4"/>
    </row>
    <row r="384">
      <c r="B384" s="4"/>
      <c r="C384" s="4"/>
      <c r="H384" s="9"/>
      <c r="I384" s="39"/>
      <c r="J384" s="39"/>
      <c r="K384" s="4"/>
      <c r="L384" s="4"/>
    </row>
    <row r="385">
      <c r="B385" s="4"/>
      <c r="C385" s="4"/>
      <c r="H385" s="9"/>
      <c r="I385" s="39"/>
      <c r="J385" s="39"/>
      <c r="K385" s="4"/>
      <c r="L385" s="4"/>
    </row>
    <row r="386">
      <c r="B386" s="4"/>
      <c r="C386" s="4"/>
      <c r="H386" s="9"/>
      <c r="I386" s="39"/>
      <c r="J386" s="39"/>
      <c r="K386" s="4"/>
      <c r="L386" s="4"/>
    </row>
    <row r="387">
      <c r="B387" s="4"/>
      <c r="C387" s="4"/>
      <c r="H387" s="9"/>
      <c r="I387" s="39"/>
      <c r="J387" s="39"/>
      <c r="K387" s="4"/>
      <c r="L387" s="4"/>
    </row>
    <row r="388">
      <c r="B388" s="4"/>
      <c r="C388" s="4"/>
      <c r="H388" s="9"/>
      <c r="I388" s="39"/>
      <c r="J388" s="39"/>
      <c r="K388" s="4"/>
      <c r="L388" s="4"/>
    </row>
    <row r="389">
      <c r="B389" s="4"/>
      <c r="C389" s="4"/>
      <c r="H389" s="9"/>
      <c r="I389" s="39"/>
      <c r="J389" s="39"/>
      <c r="K389" s="4"/>
      <c r="L389" s="4"/>
    </row>
    <row r="390">
      <c r="B390" s="4"/>
      <c r="C390" s="4"/>
      <c r="H390" s="9"/>
      <c r="I390" s="39"/>
      <c r="J390" s="39"/>
      <c r="K390" s="4"/>
      <c r="L390" s="4"/>
    </row>
    <row r="391">
      <c r="B391" s="4"/>
      <c r="C391" s="4"/>
      <c r="H391" s="9"/>
      <c r="I391" s="39"/>
      <c r="J391" s="39"/>
      <c r="K391" s="4"/>
      <c r="L391" s="4"/>
    </row>
    <row r="392">
      <c r="B392" s="4"/>
      <c r="C392" s="4"/>
      <c r="H392" s="9"/>
      <c r="I392" s="39"/>
      <c r="J392" s="39"/>
      <c r="K392" s="4"/>
      <c r="L392" s="4"/>
    </row>
    <row r="393">
      <c r="B393" s="4"/>
      <c r="C393" s="4"/>
      <c r="H393" s="9"/>
      <c r="I393" s="39"/>
      <c r="J393" s="39"/>
      <c r="K393" s="4"/>
      <c r="L393" s="4"/>
    </row>
    <row r="394">
      <c r="B394" s="4"/>
      <c r="C394" s="4"/>
      <c r="H394" s="9"/>
      <c r="I394" s="39"/>
      <c r="J394" s="39"/>
      <c r="K394" s="4"/>
      <c r="L394" s="4"/>
    </row>
    <row r="395">
      <c r="B395" s="4"/>
      <c r="C395" s="4"/>
      <c r="H395" s="9"/>
      <c r="I395" s="39"/>
      <c r="J395" s="39"/>
      <c r="K395" s="4"/>
      <c r="L395" s="4"/>
    </row>
    <row r="396">
      <c r="B396" s="4"/>
      <c r="C396" s="4"/>
      <c r="H396" s="9"/>
      <c r="I396" s="39"/>
      <c r="J396" s="39"/>
      <c r="K396" s="4"/>
      <c r="L396" s="4"/>
    </row>
    <row r="397">
      <c r="B397" s="4"/>
      <c r="C397" s="4"/>
      <c r="H397" s="9"/>
      <c r="I397" s="39"/>
      <c r="J397" s="39"/>
      <c r="K397" s="4"/>
      <c r="L397" s="4"/>
    </row>
    <row r="398">
      <c r="B398" s="4"/>
      <c r="C398" s="4"/>
      <c r="H398" s="9"/>
      <c r="I398" s="39"/>
      <c r="J398" s="39"/>
      <c r="K398" s="4"/>
      <c r="L398" s="4"/>
    </row>
    <row r="399">
      <c r="B399" s="4"/>
      <c r="C399" s="4"/>
      <c r="H399" s="9"/>
      <c r="I399" s="39"/>
      <c r="J399" s="39"/>
      <c r="K399" s="4"/>
      <c r="L399" s="4"/>
    </row>
    <row r="400">
      <c r="B400" s="4"/>
      <c r="C400" s="4"/>
      <c r="H400" s="9"/>
      <c r="I400" s="39"/>
      <c r="J400" s="39"/>
      <c r="K400" s="4"/>
      <c r="L400" s="4"/>
    </row>
    <row r="401">
      <c r="B401" s="4"/>
      <c r="C401" s="4"/>
      <c r="H401" s="9"/>
      <c r="I401" s="39"/>
      <c r="J401" s="39"/>
      <c r="K401" s="4"/>
      <c r="L401" s="4"/>
    </row>
    <row r="402">
      <c r="B402" s="4"/>
      <c r="C402" s="4"/>
      <c r="H402" s="9"/>
      <c r="I402" s="39"/>
      <c r="J402" s="39"/>
      <c r="K402" s="4"/>
      <c r="L402" s="4"/>
    </row>
    <row r="403">
      <c r="B403" s="4"/>
      <c r="C403" s="4"/>
      <c r="H403" s="9"/>
      <c r="I403" s="39"/>
      <c r="J403" s="39"/>
      <c r="K403" s="4"/>
      <c r="L403" s="4"/>
    </row>
    <row r="404">
      <c r="B404" s="4"/>
      <c r="C404" s="4"/>
      <c r="H404" s="9"/>
      <c r="I404" s="39"/>
      <c r="J404" s="39"/>
      <c r="K404" s="4"/>
      <c r="L404" s="4"/>
    </row>
    <row r="405">
      <c r="B405" s="4"/>
      <c r="C405" s="4"/>
      <c r="H405" s="9"/>
      <c r="I405" s="39"/>
      <c r="J405" s="39"/>
      <c r="K405" s="4"/>
      <c r="L405" s="4"/>
    </row>
    <row r="406">
      <c r="B406" s="4"/>
      <c r="C406" s="4"/>
      <c r="H406" s="9"/>
      <c r="I406" s="39"/>
      <c r="J406" s="39"/>
      <c r="K406" s="4"/>
      <c r="L406" s="4"/>
    </row>
    <row r="407">
      <c r="B407" s="4"/>
      <c r="C407" s="4"/>
      <c r="H407" s="9"/>
      <c r="I407" s="39"/>
      <c r="J407" s="39"/>
      <c r="K407" s="4"/>
      <c r="L407" s="4"/>
    </row>
    <row r="408">
      <c r="B408" s="4"/>
      <c r="C408" s="4"/>
      <c r="H408" s="9"/>
      <c r="I408" s="39"/>
      <c r="J408" s="39"/>
      <c r="K408" s="4"/>
      <c r="L408" s="4"/>
    </row>
    <row r="409">
      <c r="B409" s="4"/>
      <c r="C409" s="4"/>
      <c r="H409" s="9"/>
      <c r="I409" s="39"/>
      <c r="J409" s="39"/>
      <c r="K409" s="4"/>
      <c r="L409" s="4"/>
    </row>
    <row r="410">
      <c r="B410" s="4"/>
      <c r="C410" s="4"/>
      <c r="H410" s="9"/>
      <c r="I410" s="39"/>
      <c r="J410" s="39"/>
      <c r="K410" s="4"/>
      <c r="L410" s="4"/>
    </row>
    <row r="411">
      <c r="B411" s="4"/>
      <c r="C411" s="4"/>
      <c r="H411" s="9"/>
      <c r="I411" s="39"/>
      <c r="J411" s="39"/>
      <c r="K411" s="4"/>
      <c r="L411" s="4"/>
    </row>
    <row r="412">
      <c r="B412" s="4"/>
      <c r="C412" s="4"/>
      <c r="H412" s="9"/>
      <c r="I412" s="39"/>
      <c r="J412" s="39"/>
      <c r="K412" s="4"/>
      <c r="L412" s="4"/>
    </row>
    <row r="413">
      <c r="B413" s="4"/>
      <c r="C413" s="4"/>
      <c r="H413" s="9"/>
      <c r="I413" s="39"/>
      <c r="J413" s="39"/>
      <c r="K413" s="4"/>
      <c r="L413" s="4"/>
    </row>
    <row r="414">
      <c r="B414" s="4"/>
      <c r="C414" s="4"/>
      <c r="H414" s="9"/>
      <c r="I414" s="39"/>
      <c r="J414" s="39"/>
      <c r="K414" s="4"/>
      <c r="L414" s="4"/>
    </row>
    <row r="415">
      <c r="B415" s="4"/>
      <c r="C415" s="4"/>
      <c r="H415" s="9"/>
      <c r="I415" s="39"/>
      <c r="J415" s="39"/>
      <c r="K415" s="4"/>
      <c r="L415" s="4"/>
    </row>
    <row r="416">
      <c r="B416" s="4"/>
      <c r="C416" s="4"/>
      <c r="H416" s="9"/>
      <c r="I416" s="39"/>
      <c r="J416" s="39"/>
      <c r="K416" s="4"/>
      <c r="L416" s="4"/>
    </row>
    <row r="417">
      <c r="B417" s="4"/>
      <c r="C417" s="4"/>
      <c r="H417" s="9"/>
      <c r="I417" s="39"/>
      <c r="J417" s="39"/>
      <c r="K417" s="4"/>
      <c r="L417" s="4"/>
    </row>
    <row r="418">
      <c r="B418" s="4"/>
      <c r="C418" s="4"/>
      <c r="H418" s="9"/>
      <c r="I418" s="39"/>
      <c r="J418" s="39"/>
      <c r="K418" s="4"/>
      <c r="L418" s="4"/>
    </row>
    <row r="419">
      <c r="B419" s="4"/>
      <c r="C419" s="4"/>
      <c r="H419" s="9"/>
      <c r="I419" s="39"/>
      <c r="J419" s="39"/>
      <c r="K419" s="4"/>
      <c r="L419" s="4"/>
    </row>
    <row r="420">
      <c r="B420" s="4"/>
      <c r="C420" s="4"/>
      <c r="H420" s="9"/>
      <c r="I420" s="39"/>
      <c r="J420" s="39"/>
      <c r="K420" s="4"/>
      <c r="L420" s="4"/>
    </row>
    <row r="421">
      <c r="B421" s="4"/>
      <c r="C421" s="4"/>
      <c r="H421" s="9"/>
      <c r="I421" s="39"/>
      <c r="J421" s="39"/>
      <c r="K421" s="4"/>
      <c r="L421" s="4"/>
    </row>
    <row r="422">
      <c r="B422" s="4"/>
      <c r="C422" s="4"/>
      <c r="H422" s="9"/>
      <c r="I422" s="39"/>
      <c r="J422" s="39"/>
      <c r="K422" s="4"/>
      <c r="L422" s="4"/>
    </row>
    <row r="423">
      <c r="B423" s="4"/>
      <c r="C423" s="4"/>
      <c r="H423" s="9"/>
      <c r="I423" s="39"/>
      <c r="J423" s="39"/>
      <c r="K423" s="4"/>
      <c r="L423" s="4"/>
    </row>
    <row r="424">
      <c r="B424" s="4"/>
      <c r="C424" s="4"/>
      <c r="H424" s="9"/>
      <c r="I424" s="39"/>
      <c r="J424" s="39"/>
      <c r="K424" s="4"/>
      <c r="L424" s="4"/>
    </row>
    <row r="425">
      <c r="B425" s="4"/>
      <c r="C425" s="4"/>
      <c r="H425" s="9"/>
      <c r="I425" s="39"/>
      <c r="J425" s="39"/>
      <c r="K425" s="4"/>
      <c r="L425" s="4"/>
    </row>
    <row r="426">
      <c r="B426" s="4"/>
      <c r="C426" s="4"/>
      <c r="H426" s="9"/>
      <c r="I426" s="39"/>
      <c r="J426" s="39"/>
      <c r="K426" s="4"/>
      <c r="L426" s="4"/>
    </row>
    <row r="427">
      <c r="B427" s="4"/>
      <c r="C427" s="4"/>
      <c r="H427" s="9"/>
      <c r="I427" s="39"/>
      <c r="J427" s="39"/>
      <c r="K427" s="4"/>
      <c r="L427" s="4"/>
    </row>
    <row r="428">
      <c r="B428" s="4"/>
      <c r="C428" s="4"/>
      <c r="H428" s="9"/>
      <c r="I428" s="39"/>
      <c r="J428" s="39"/>
      <c r="K428" s="4"/>
      <c r="L428" s="4"/>
    </row>
    <row r="429">
      <c r="B429" s="4"/>
      <c r="C429" s="4"/>
      <c r="H429" s="9"/>
      <c r="I429" s="39"/>
      <c r="J429" s="39"/>
      <c r="K429" s="4"/>
      <c r="L429" s="4"/>
    </row>
    <row r="430">
      <c r="B430" s="4"/>
      <c r="C430" s="4"/>
      <c r="H430" s="9"/>
      <c r="I430" s="39"/>
      <c r="J430" s="39"/>
      <c r="K430" s="4"/>
      <c r="L430" s="4"/>
    </row>
    <row r="431">
      <c r="B431" s="4"/>
      <c r="C431" s="4"/>
      <c r="H431" s="9"/>
      <c r="I431" s="39"/>
      <c r="J431" s="39"/>
      <c r="K431" s="4"/>
      <c r="L431" s="4"/>
    </row>
    <row r="432">
      <c r="B432" s="4"/>
      <c r="C432" s="4"/>
      <c r="H432" s="9"/>
      <c r="I432" s="39"/>
      <c r="J432" s="39"/>
      <c r="K432" s="4"/>
      <c r="L432" s="4"/>
    </row>
    <row r="433">
      <c r="B433" s="4"/>
      <c r="C433" s="4"/>
      <c r="H433" s="9"/>
      <c r="I433" s="39"/>
      <c r="J433" s="39"/>
      <c r="K433" s="4"/>
      <c r="L433" s="4"/>
    </row>
    <row r="434">
      <c r="B434" s="4"/>
      <c r="C434" s="4"/>
      <c r="H434" s="9"/>
      <c r="I434" s="39"/>
      <c r="J434" s="39"/>
      <c r="K434" s="4"/>
      <c r="L434" s="4"/>
    </row>
    <row r="435">
      <c r="B435" s="4"/>
      <c r="C435" s="4"/>
      <c r="H435" s="9"/>
      <c r="I435" s="39"/>
      <c r="J435" s="39"/>
      <c r="K435" s="4"/>
      <c r="L435" s="4"/>
    </row>
    <row r="436">
      <c r="B436" s="4"/>
      <c r="C436" s="4"/>
      <c r="H436" s="9"/>
      <c r="I436" s="39"/>
      <c r="J436" s="39"/>
      <c r="K436" s="4"/>
      <c r="L436" s="4"/>
    </row>
    <row r="437">
      <c r="B437" s="4"/>
      <c r="C437" s="4"/>
      <c r="H437" s="9"/>
      <c r="I437" s="39"/>
      <c r="J437" s="39"/>
      <c r="K437" s="4"/>
      <c r="L437" s="4"/>
    </row>
    <row r="438">
      <c r="B438" s="4"/>
      <c r="C438" s="4"/>
      <c r="H438" s="9"/>
      <c r="I438" s="39"/>
      <c r="J438" s="39"/>
      <c r="K438" s="4"/>
      <c r="L438" s="4"/>
    </row>
    <row r="439">
      <c r="B439" s="4"/>
      <c r="C439" s="4"/>
      <c r="H439" s="9"/>
      <c r="I439" s="39"/>
      <c r="J439" s="39"/>
      <c r="K439" s="4"/>
      <c r="L439" s="4"/>
    </row>
    <row r="440">
      <c r="B440" s="4"/>
      <c r="C440" s="4"/>
      <c r="H440" s="9"/>
      <c r="I440" s="39"/>
      <c r="J440" s="39"/>
      <c r="K440" s="4"/>
      <c r="L440" s="4"/>
    </row>
    <row r="441">
      <c r="B441" s="4"/>
      <c r="C441" s="4"/>
      <c r="H441" s="9"/>
      <c r="I441" s="39"/>
      <c r="J441" s="39"/>
      <c r="K441" s="4"/>
      <c r="L441" s="4"/>
    </row>
    <row r="442">
      <c r="B442" s="4"/>
      <c r="C442" s="4"/>
      <c r="H442" s="9"/>
      <c r="I442" s="39"/>
      <c r="J442" s="39"/>
      <c r="K442" s="4"/>
      <c r="L442" s="4"/>
    </row>
    <row r="443">
      <c r="B443" s="4"/>
      <c r="C443" s="4"/>
      <c r="H443" s="9"/>
      <c r="I443" s="39"/>
      <c r="J443" s="39"/>
      <c r="K443" s="4"/>
      <c r="L443" s="4"/>
    </row>
    <row r="444">
      <c r="B444" s="4"/>
      <c r="C444" s="4"/>
      <c r="H444" s="9"/>
      <c r="I444" s="39"/>
      <c r="J444" s="39"/>
      <c r="K444" s="4"/>
      <c r="L444" s="4"/>
    </row>
    <row r="445">
      <c r="B445" s="4"/>
      <c r="C445" s="4"/>
      <c r="H445" s="9"/>
      <c r="I445" s="39"/>
      <c r="J445" s="39"/>
      <c r="K445" s="4"/>
      <c r="L445" s="4"/>
    </row>
    <row r="446">
      <c r="B446" s="4"/>
      <c r="C446" s="4"/>
      <c r="H446" s="9"/>
      <c r="I446" s="39"/>
      <c r="J446" s="39"/>
      <c r="K446" s="4"/>
      <c r="L446" s="4"/>
    </row>
    <row r="447">
      <c r="B447" s="4"/>
      <c r="C447" s="4"/>
      <c r="H447" s="9"/>
      <c r="I447" s="39"/>
      <c r="J447" s="39"/>
      <c r="K447" s="4"/>
      <c r="L447" s="4"/>
    </row>
    <row r="448">
      <c r="B448" s="4"/>
      <c r="C448" s="4"/>
      <c r="H448" s="9"/>
      <c r="I448" s="39"/>
      <c r="J448" s="39"/>
      <c r="K448" s="4"/>
      <c r="L448" s="4"/>
    </row>
    <row r="449">
      <c r="B449" s="4"/>
      <c r="C449" s="4"/>
      <c r="H449" s="9"/>
      <c r="I449" s="39"/>
      <c r="J449" s="39"/>
      <c r="K449" s="4"/>
      <c r="L449" s="4"/>
    </row>
    <row r="450">
      <c r="B450" s="4"/>
      <c r="C450" s="4"/>
      <c r="H450" s="9"/>
      <c r="I450" s="39"/>
      <c r="J450" s="39"/>
      <c r="K450" s="4"/>
      <c r="L450" s="4"/>
    </row>
    <row r="451">
      <c r="B451" s="4"/>
      <c r="C451" s="4"/>
      <c r="H451" s="9"/>
      <c r="I451" s="39"/>
      <c r="J451" s="39"/>
      <c r="K451" s="4"/>
      <c r="L451" s="4"/>
    </row>
    <row r="452">
      <c r="B452" s="4"/>
      <c r="C452" s="4"/>
      <c r="H452" s="9"/>
      <c r="I452" s="39"/>
      <c r="J452" s="39"/>
      <c r="K452" s="4"/>
      <c r="L452" s="4"/>
    </row>
    <row r="453">
      <c r="B453" s="4"/>
      <c r="C453" s="4"/>
      <c r="H453" s="9"/>
      <c r="I453" s="39"/>
      <c r="J453" s="39"/>
      <c r="K453" s="4"/>
      <c r="L453" s="4"/>
    </row>
    <row r="454">
      <c r="B454" s="4"/>
      <c r="C454" s="4"/>
      <c r="H454" s="9"/>
      <c r="I454" s="39"/>
      <c r="J454" s="39"/>
      <c r="K454" s="4"/>
      <c r="L454" s="4"/>
    </row>
    <row r="455">
      <c r="B455" s="4"/>
      <c r="C455" s="4"/>
      <c r="H455" s="9"/>
      <c r="I455" s="39"/>
      <c r="J455" s="39"/>
      <c r="K455" s="4"/>
      <c r="L455" s="4"/>
    </row>
    <row r="456">
      <c r="B456" s="4"/>
      <c r="C456" s="4"/>
      <c r="H456" s="9"/>
      <c r="I456" s="39"/>
      <c r="J456" s="39"/>
      <c r="K456" s="4"/>
      <c r="L456" s="4"/>
    </row>
    <row r="457">
      <c r="B457" s="4"/>
      <c r="C457" s="4"/>
      <c r="H457" s="9"/>
      <c r="I457" s="39"/>
      <c r="J457" s="39"/>
      <c r="K457" s="4"/>
      <c r="L457" s="4"/>
    </row>
    <row r="458">
      <c r="B458" s="4"/>
      <c r="C458" s="4"/>
      <c r="H458" s="9"/>
      <c r="I458" s="39"/>
      <c r="J458" s="39"/>
      <c r="K458" s="4"/>
      <c r="L458" s="4"/>
    </row>
    <row r="459">
      <c r="B459" s="4"/>
      <c r="C459" s="4"/>
      <c r="H459" s="9"/>
      <c r="I459" s="39"/>
      <c r="J459" s="39"/>
      <c r="K459" s="4"/>
      <c r="L459" s="4"/>
    </row>
    <row r="460">
      <c r="B460" s="4"/>
      <c r="C460" s="4"/>
      <c r="H460" s="9"/>
      <c r="I460" s="39"/>
      <c r="J460" s="39"/>
      <c r="K460" s="4"/>
      <c r="L460" s="4"/>
    </row>
    <row r="461">
      <c r="B461" s="4"/>
      <c r="C461" s="4"/>
      <c r="H461" s="9"/>
      <c r="I461" s="39"/>
      <c r="J461" s="39"/>
      <c r="K461" s="4"/>
      <c r="L461" s="4"/>
    </row>
    <row r="462">
      <c r="B462" s="4"/>
      <c r="C462" s="4"/>
      <c r="H462" s="9"/>
      <c r="I462" s="39"/>
      <c r="J462" s="39"/>
      <c r="K462" s="4"/>
      <c r="L462" s="4"/>
    </row>
    <row r="463">
      <c r="B463" s="4"/>
      <c r="C463" s="4"/>
      <c r="H463" s="9"/>
      <c r="I463" s="39"/>
      <c r="J463" s="39"/>
      <c r="K463" s="4"/>
      <c r="L463" s="4"/>
    </row>
    <row r="464">
      <c r="B464" s="4"/>
      <c r="C464" s="4"/>
      <c r="H464" s="9"/>
      <c r="I464" s="39"/>
      <c r="J464" s="39"/>
      <c r="K464" s="4"/>
      <c r="L464" s="4"/>
    </row>
    <row r="465">
      <c r="B465" s="4"/>
      <c r="C465" s="4"/>
      <c r="H465" s="9"/>
      <c r="I465" s="39"/>
      <c r="J465" s="39"/>
      <c r="K465" s="4"/>
      <c r="L465" s="4"/>
    </row>
    <row r="466">
      <c r="B466" s="4"/>
      <c r="C466" s="4"/>
      <c r="H466" s="9"/>
      <c r="I466" s="39"/>
      <c r="J466" s="39"/>
      <c r="K466" s="4"/>
      <c r="L466" s="4"/>
    </row>
    <row r="467">
      <c r="B467" s="4"/>
      <c r="C467" s="4"/>
      <c r="H467" s="9"/>
      <c r="I467" s="39"/>
      <c r="J467" s="39"/>
      <c r="K467" s="4"/>
      <c r="L467" s="4"/>
    </row>
    <row r="468">
      <c r="B468" s="4"/>
      <c r="C468" s="4"/>
      <c r="H468" s="9"/>
      <c r="I468" s="39"/>
      <c r="J468" s="39"/>
      <c r="K468" s="4"/>
      <c r="L468" s="4"/>
    </row>
    <row r="469">
      <c r="B469" s="4"/>
      <c r="C469" s="4"/>
      <c r="H469" s="9"/>
      <c r="I469" s="39"/>
      <c r="J469" s="39"/>
      <c r="K469" s="4"/>
      <c r="L469" s="4"/>
    </row>
    <row r="470">
      <c r="B470" s="4"/>
      <c r="C470" s="4"/>
      <c r="H470" s="9"/>
      <c r="I470" s="39"/>
      <c r="J470" s="39"/>
      <c r="K470" s="4"/>
      <c r="L470" s="4"/>
    </row>
    <row r="471">
      <c r="B471" s="4"/>
      <c r="C471" s="4"/>
      <c r="H471" s="9"/>
      <c r="I471" s="39"/>
      <c r="J471" s="39"/>
      <c r="K471" s="4"/>
      <c r="L471" s="4"/>
    </row>
    <row r="472">
      <c r="B472" s="4"/>
      <c r="C472" s="4"/>
      <c r="H472" s="9"/>
      <c r="I472" s="39"/>
      <c r="J472" s="39"/>
      <c r="K472" s="4"/>
      <c r="L472" s="4"/>
    </row>
    <row r="473">
      <c r="B473" s="4"/>
      <c r="C473" s="4"/>
      <c r="H473" s="9"/>
      <c r="I473" s="39"/>
      <c r="J473" s="39"/>
      <c r="K473" s="4"/>
      <c r="L473" s="4"/>
    </row>
    <row r="474">
      <c r="B474" s="4"/>
      <c r="C474" s="4"/>
      <c r="H474" s="9"/>
      <c r="I474" s="39"/>
      <c r="J474" s="39"/>
      <c r="K474" s="4"/>
      <c r="L474" s="4"/>
    </row>
    <row r="475">
      <c r="B475" s="4"/>
      <c r="C475" s="4"/>
      <c r="H475" s="9"/>
      <c r="I475" s="39"/>
      <c r="J475" s="39"/>
      <c r="K475" s="4"/>
      <c r="L475" s="4"/>
    </row>
    <row r="476">
      <c r="B476" s="4"/>
      <c r="C476" s="4"/>
      <c r="H476" s="9"/>
      <c r="I476" s="39"/>
      <c r="J476" s="39"/>
      <c r="K476" s="4"/>
      <c r="L476" s="4"/>
    </row>
    <row r="477">
      <c r="B477" s="4"/>
      <c r="C477" s="4"/>
      <c r="H477" s="9"/>
      <c r="I477" s="39"/>
      <c r="J477" s="39"/>
      <c r="K477" s="4"/>
      <c r="L477" s="4"/>
    </row>
    <row r="478">
      <c r="B478" s="4"/>
      <c r="C478" s="4"/>
      <c r="H478" s="9"/>
      <c r="I478" s="39"/>
      <c r="J478" s="39"/>
      <c r="K478" s="4"/>
      <c r="L478" s="4"/>
    </row>
    <row r="479">
      <c r="B479" s="4"/>
      <c r="C479" s="4"/>
      <c r="H479" s="9"/>
      <c r="I479" s="39"/>
      <c r="J479" s="39"/>
      <c r="K479" s="4"/>
      <c r="L479" s="4"/>
    </row>
    <row r="480">
      <c r="B480" s="4"/>
      <c r="C480" s="4"/>
      <c r="H480" s="9"/>
      <c r="I480" s="39"/>
      <c r="J480" s="39"/>
      <c r="K480" s="4"/>
      <c r="L480" s="4"/>
    </row>
    <row r="481">
      <c r="B481" s="4"/>
      <c r="C481" s="4"/>
      <c r="H481" s="9"/>
      <c r="I481" s="39"/>
      <c r="J481" s="39"/>
      <c r="K481" s="4"/>
      <c r="L481" s="4"/>
    </row>
    <row r="482">
      <c r="B482" s="4"/>
      <c r="C482" s="4"/>
      <c r="H482" s="9"/>
      <c r="I482" s="39"/>
      <c r="J482" s="39"/>
      <c r="K482" s="4"/>
      <c r="L482" s="4"/>
    </row>
    <row r="483">
      <c r="B483" s="4"/>
      <c r="C483" s="4"/>
      <c r="H483" s="9"/>
      <c r="I483" s="39"/>
      <c r="J483" s="39"/>
      <c r="K483" s="4"/>
      <c r="L483" s="4"/>
    </row>
    <row r="484">
      <c r="B484" s="4"/>
      <c r="C484" s="4"/>
      <c r="H484" s="9"/>
      <c r="I484" s="39"/>
      <c r="J484" s="39"/>
      <c r="K484" s="4"/>
      <c r="L484" s="4"/>
    </row>
    <row r="485">
      <c r="B485" s="4"/>
      <c r="C485" s="4"/>
      <c r="H485" s="9"/>
      <c r="I485" s="39"/>
      <c r="J485" s="39"/>
      <c r="K485" s="4"/>
      <c r="L485" s="4"/>
    </row>
    <row r="486">
      <c r="B486" s="4"/>
      <c r="C486" s="4"/>
      <c r="H486" s="9"/>
      <c r="I486" s="39"/>
      <c r="J486" s="39"/>
      <c r="K486" s="4"/>
      <c r="L486" s="4"/>
    </row>
    <row r="487">
      <c r="B487" s="4"/>
      <c r="C487" s="4"/>
      <c r="H487" s="9"/>
      <c r="I487" s="39"/>
      <c r="J487" s="39"/>
      <c r="K487" s="4"/>
      <c r="L487" s="4"/>
    </row>
    <row r="488">
      <c r="B488" s="4"/>
      <c r="C488" s="4"/>
      <c r="H488" s="9"/>
      <c r="I488" s="39"/>
      <c r="J488" s="39"/>
      <c r="K488" s="4"/>
      <c r="L488" s="4"/>
    </row>
    <row r="489">
      <c r="B489" s="4"/>
      <c r="C489" s="4"/>
      <c r="H489" s="9"/>
      <c r="I489" s="39"/>
      <c r="J489" s="39"/>
      <c r="K489" s="4"/>
      <c r="L489" s="4"/>
    </row>
    <row r="490">
      <c r="B490" s="4"/>
      <c r="C490" s="4"/>
      <c r="H490" s="9"/>
      <c r="I490" s="39"/>
      <c r="J490" s="39"/>
      <c r="K490" s="4"/>
      <c r="L490" s="4"/>
    </row>
    <row r="491">
      <c r="B491" s="4"/>
      <c r="C491" s="4"/>
      <c r="H491" s="9"/>
      <c r="I491" s="39"/>
      <c r="J491" s="39"/>
      <c r="K491" s="4"/>
      <c r="L491" s="4"/>
    </row>
    <row r="492">
      <c r="B492" s="4"/>
      <c r="C492" s="4"/>
      <c r="H492" s="9"/>
      <c r="I492" s="39"/>
      <c r="J492" s="39"/>
      <c r="K492" s="4"/>
      <c r="L492" s="4"/>
    </row>
    <row r="493">
      <c r="B493" s="4"/>
      <c r="C493" s="4"/>
      <c r="H493" s="9"/>
      <c r="I493" s="39"/>
      <c r="J493" s="39"/>
      <c r="K493" s="4"/>
      <c r="L493" s="4"/>
    </row>
    <row r="494">
      <c r="B494" s="4"/>
      <c r="C494" s="4"/>
      <c r="H494" s="9"/>
      <c r="I494" s="39"/>
      <c r="J494" s="39"/>
      <c r="K494" s="4"/>
      <c r="L494" s="4"/>
    </row>
    <row r="495">
      <c r="B495" s="4"/>
      <c r="C495" s="4"/>
      <c r="H495" s="9"/>
      <c r="I495" s="39"/>
      <c r="J495" s="39"/>
      <c r="K495" s="4"/>
      <c r="L495" s="4"/>
    </row>
    <row r="496">
      <c r="B496" s="4"/>
      <c r="C496" s="4"/>
      <c r="H496" s="9"/>
      <c r="I496" s="39"/>
      <c r="J496" s="39"/>
      <c r="K496" s="4"/>
      <c r="L496" s="4"/>
    </row>
    <row r="497">
      <c r="B497" s="4"/>
      <c r="C497" s="4"/>
      <c r="H497" s="9"/>
      <c r="I497" s="39"/>
      <c r="J497" s="39"/>
      <c r="K497" s="4"/>
      <c r="L497" s="4"/>
    </row>
    <row r="498">
      <c r="B498" s="4"/>
      <c r="C498" s="4"/>
      <c r="H498" s="9"/>
      <c r="I498" s="39"/>
      <c r="J498" s="39"/>
      <c r="K498" s="4"/>
      <c r="L498" s="4"/>
    </row>
    <row r="499">
      <c r="B499" s="4"/>
      <c r="C499" s="4"/>
      <c r="H499" s="9"/>
      <c r="I499" s="39"/>
      <c r="J499" s="39"/>
      <c r="K499" s="4"/>
      <c r="L499" s="4"/>
    </row>
    <row r="500">
      <c r="B500" s="4"/>
      <c r="C500" s="4"/>
      <c r="H500" s="9"/>
      <c r="I500" s="39"/>
      <c r="J500" s="39"/>
      <c r="K500" s="4"/>
      <c r="L500" s="4"/>
    </row>
    <row r="501">
      <c r="B501" s="4"/>
      <c r="C501" s="4"/>
      <c r="H501" s="9"/>
      <c r="I501" s="39"/>
      <c r="J501" s="39"/>
      <c r="K501" s="4"/>
      <c r="L501" s="4"/>
    </row>
    <row r="502">
      <c r="B502" s="4"/>
      <c r="C502" s="4"/>
      <c r="H502" s="9"/>
      <c r="I502" s="39"/>
      <c r="J502" s="39"/>
      <c r="K502" s="4"/>
      <c r="L502" s="4"/>
    </row>
    <row r="503">
      <c r="B503" s="4"/>
      <c r="C503" s="4"/>
      <c r="H503" s="9"/>
      <c r="I503" s="39"/>
      <c r="J503" s="39"/>
      <c r="K503" s="4"/>
      <c r="L503" s="4"/>
    </row>
    <row r="504">
      <c r="B504" s="4"/>
      <c r="C504" s="4"/>
      <c r="H504" s="9"/>
      <c r="I504" s="39"/>
      <c r="J504" s="39"/>
      <c r="K504" s="4"/>
      <c r="L504" s="4"/>
    </row>
    <row r="505">
      <c r="B505" s="4"/>
      <c r="C505" s="4"/>
      <c r="H505" s="9"/>
      <c r="I505" s="39"/>
      <c r="J505" s="39"/>
      <c r="K505" s="4"/>
      <c r="L505" s="4"/>
    </row>
    <row r="506">
      <c r="B506" s="4"/>
      <c r="C506" s="4"/>
      <c r="H506" s="9"/>
      <c r="I506" s="39"/>
      <c r="J506" s="39"/>
      <c r="K506" s="4"/>
      <c r="L506" s="4"/>
    </row>
    <row r="507">
      <c r="B507" s="4"/>
      <c r="C507" s="4"/>
      <c r="H507" s="9"/>
      <c r="I507" s="39"/>
      <c r="J507" s="39"/>
      <c r="K507" s="4"/>
      <c r="L507" s="4"/>
    </row>
    <row r="508">
      <c r="B508" s="4"/>
      <c r="C508" s="4"/>
      <c r="H508" s="9"/>
      <c r="I508" s="39"/>
      <c r="J508" s="39"/>
      <c r="K508" s="4"/>
      <c r="L508" s="4"/>
    </row>
    <row r="509">
      <c r="B509" s="4"/>
      <c r="C509" s="4"/>
      <c r="H509" s="9"/>
      <c r="I509" s="39"/>
      <c r="J509" s="39"/>
      <c r="K509" s="4"/>
      <c r="L509" s="4"/>
    </row>
    <row r="510">
      <c r="B510" s="4"/>
      <c r="C510" s="4"/>
      <c r="H510" s="9"/>
      <c r="I510" s="39"/>
      <c r="J510" s="39"/>
      <c r="K510" s="4"/>
      <c r="L510" s="4"/>
    </row>
    <row r="511">
      <c r="B511" s="4"/>
      <c r="C511" s="4"/>
      <c r="H511" s="9"/>
      <c r="I511" s="39"/>
      <c r="J511" s="39"/>
      <c r="K511" s="4"/>
      <c r="L511" s="4"/>
    </row>
    <row r="512">
      <c r="B512" s="4"/>
      <c r="C512" s="4"/>
      <c r="H512" s="9"/>
      <c r="I512" s="39"/>
      <c r="J512" s="39"/>
      <c r="K512" s="4"/>
      <c r="L512" s="4"/>
    </row>
    <row r="513">
      <c r="B513" s="4"/>
      <c r="C513" s="4"/>
      <c r="H513" s="9"/>
      <c r="I513" s="39"/>
      <c r="J513" s="39"/>
      <c r="K513" s="4"/>
      <c r="L513" s="4"/>
    </row>
    <row r="514">
      <c r="B514" s="4"/>
      <c r="C514" s="4"/>
      <c r="H514" s="9"/>
      <c r="I514" s="39"/>
      <c r="J514" s="39"/>
      <c r="K514" s="4"/>
      <c r="L514" s="4"/>
    </row>
    <row r="515">
      <c r="B515" s="4"/>
      <c r="C515" s="4"/>
      <c r="H515" s="9"/>
      <c r="I515" s="39"/>
      <c r="J515" s="39"/>
      <c r="K515" s="4"/>
      <c r="L515" s="4"/>
    </row>
    <row r="516">
      <c r="B516" s="4"/>
      <c r="C516" s="4"/>
      <c r="H516" s="9"/>
      <c r="I516" s="39"/>
      <c r="J516" s="39"/>
      <c r="K516" s="4"/>
      <c r="L516" s="4"/>
    </row>
    <row r="517">
      <c r="B517" s="4"/>
      <c r="C517" s="4"/>
      <c r="H517" s="9"/>
      <c r="I517" s="39"/>
      <c r="J517" s="39"/>
      <c r="K517" s="4"/>
      <c r="L517" s="4"/>
    </row>
    <row r="518">
      <c r="B518" s="4"/>
      <c r="C518" s="4"/>
      <c r="H518" s="9"/>
      <c r="I518" s="39"/>
      <c r="J518" s="39"/>
      <c r="K518" s="4"/>
      <c r="L518" s="4"/>
    </row>
    <row r="519">
      <c r="B519" s="4"/>
      <c r="C519" s="4"/>
      <c r="H519" s="9"/>
      <c r="I519" s="39"/>
      <c r="J519" s="39"/>
      <c r="K519" s="4"/>
      <c r="L519" s="4"/>
    </row>
    <row r="520">
      <c r="B520" s="4"/>
      <c r="C520" s="4"/>
      <c r="H520" s="9"/>
      <c r="I520" s="39"/>
      <c r="J520" s="39"/>
      <c r="K520" s="4"/>
      <c r="L520" s="4"/>
    </row>
    <row r="521">
      <c r="B521" s="4"/>
      <c r="C521" s="4"/>
      <c r="H521" s="9"/>
      <c r="I521" s="39"/>
      <c r="J521" s="39"/>
      <c r="K521" s="4"/>
      <c r="L521" s="4"/>
    </row>
    <row r="522">
      <c r="B522" s="4"/>
      <c r="C522" s="4"/>
      <c r="H522" s="9"/>
      <c r="I522" s="39"/>
      <c r="J522" s="39"/>
      <c r="K522" s="4"/>
      <c r="L522" s="4"/>
    </row>
    <row r="523">
      <c r="B523" s="4"/>
      <c r="C523" s="4"/>
      <c r="H523" s="9"/>
      <c r="I523" s="39"/>
      <c r="J523" s="39"/>
      <c r="K523" s="4"/>
      <c r="L523" s="4"/>
    </row>
    <row r="524">
      <c r="B524" s="4"/>
      <c r="C524" s="4"/>
      <c r="H524" s="9"/>
      <c r="I524" s="39"/>
      <c r="J524" s="39"/>
      <c r="K524" s="4"/>
      <c r="L524" s="4"/>
    </row>
    <row r="525">
      <c r="B525" s="4"/>
      <c r="C525" s="4"/>
      <c r="H525" s="9"/>
      <c r="I525" s="39"/>
      <c r="J525" s="39"/>
      <c r="K525" s="4"/>
      <c r="L525" s="4"/>
    </row>
    <row r="526">
      <c r="B526" s="4"/>
      <c r="C526" s="4"/>
      <c r="H526" s="9"/>
      <c r="I526" s="39"/>
      <c r="J526" s="39"/>
      <c r="K526" s="4"/>
      <c r="L526" s="4"/>
    </row>
    <row r="527">
      <c r="B527" s="4"/>
      <c r="C527" s="4"/>
      <c r="H527" s="9"/>
      <c r="I527" s="39"/>
      <c r="J527" s="39"/>
      <c r="K527" s="4"/>
      <c r="L527" s="4"/>
    </row>
    <row r="528">
      <c r="B528" s="4"/>
      <c r="C528" s="4"/>
      <c r="H528" s="9"/>
      <c r="I528" s="39"/>
      <c r="J528" s="39"/>
      <c r="K528" s="4"/>
      <c r="L528" s="4"/>
    </row>
    <row r="529">
      <c r="B529" s="4"/>
      <c r="C529" s="4"/>
      <c r="H529" s="9"/>
      <c r="I529" s="39"/>
      <c r="J529" s="39"/>
      <c r="K529" s="4"/>
      <c r="L529" s="4"/>
    </row>
    <row r="530">
      <c r="B530" s="4"/>
      <c r="C530" s="4"/>
      <c r="H530" s="9"/>
      <c r="I530" s="39"/>
      <c r="J530" s="39"/>
      <c r="K530" s="4"/>
      <c r="L530" s="4"/>
    </row>
    <row r="531">
      <c r="B531" s="4"/>
      <c r="C531" s="4"/>
      <c r="H531" s="9"/>
      <c r="I531" s="39"/>
      <c r="J531" s="39"/>
      <c r="K531" s="4"/>
      <c r="L531" s="4"/>
    </row>
    <row r="532">
      <c r="B532" s="4"/>
      <c r="C532" s="4"/>
      <c r="H532" s="9"/>
      <c r="I532" s="39"/>
      <c r="J532" s="39"/>
      <c r="K532" s="4"/>
      <c r="L532" s="4"/>
    </row>
    <row r="533">
      <c r="B533" s="4"/>
      <c r="C533" s="4"/>
      <c r="H533" s="9"/>
      <c r="I533" s="39"/>
      <c r="J533" s="39"/>
      <c r="K533" s="4"/>
      <c r="L533" s="4"/>
    </row>
    <row r="534">
      <c r="B534" s="4"/>
      <c r="C534" s="4"/>
      <c r="H534" s="9"/>
      <c r="I534" s="39"/>
      <c r="J534" s="39"/>
      <c r="K534" s="4"/>
      <c r="L534" s="4"/>
    </row>
    <row r="535">
      <c r="B535" s="4"/>
      <c r="C535" s="4"/>
      <c r="H535" s="9"/>
      <c r="I535" s="39"/>
      <c r="J535" s="39"/>
      <c r="K535" s="4"/>
      <c r="L535" s="4"/>
    </row>
    <row r="536">
      <c r="B536" s="4"/>
      <c r="C536" s="4"/>
      <c r="H536" s="9"/>
      <c r="I536" s="39"/>
      <c r="J536" s="39"/>
      <c r="K536" s="4"/>
      <c r="L536" s="4"/>
    </row>
    <row r="537">
      <c r="B537" s="4"/>
      <c r="C537" s="4"/>
      <c r="H537" s="9"/>
      <c r="I537" s="39"/>
      <c r="J537" s="39"/>
      <c r="K537" s="4"/>
      <c r="L537" s="4"/>
    </row>
    <row r="538">
      <c r="B538" s="4"/>
      <c r="C538" s="4"/>
      <c r="H538" s="9"/>
      <c r="I538" s="39"/>
      <c r="J538" s="39"/>
      <c r="K538" s="4"/>
      <c r="L538" s="4"/>
    </row>
    <row r="539">
      <c r="B539" s="4"/>
      <c r="C539" s="4"/>
      <c r="H539" s="9"/>
      <c r="I539" s="39"/>
      <c r="J539" s="39"/>
      <c r="K539" s="4"/>
      <c r="L539" s="4"/>
    </row>
    <row r="540">
      <c r="B540" s="4"/>
      <c r="C540" s="4"/>
      <c r="H540" s="9"/>
      <c r="I540" s="39"/>
      <c r="J540" s="39"/>
      <c r="K540" s="4"/>
      <c r="L540" s="4"/>
    </row>
    <row r="541">
      <c r="B541" s="4"/>
      <c r="C541" s="4"/>
      <c r="H541" s="9"/>
      <c r="I541" s="39"/>
      <c r="J541" s="39"/>
      <c r="K541" s="4"/>
      <c r="L541" s="4"/>
    </row>
    <row r="542">
      <c r="B542" s="4"/>
      <c r="C542" s="4"/>
      <c r="H542" s="9"/>
      <c r="I542" s="39"/>
      <c r="J542" s="39"/>
      <c r="K542" s="4"/>
      <c r="L542" s="4"/>
    </row>
    <row r="543">
      <c r="B543" s="4"/>
      <c r="C543" s="4"/>
      <c r="H543" s="9"/>
      <c r="I543" s="39"/>
      <c r="J543" s="39"/>
      <c r="K543" s="4"/>
      <c r="L543" s="4"/>
    </row>
    <row r="544">
      <c r="B544" s="4"/>
      <c r="C544" s="4"/>
      <c r="H544" s="9"/>
      <c r="I544" s="39"/>
      <c r="J544" s="39"/>
      <c r="K544" s="4"/>
      <c r="L544" s="4"/>
    </row>
    <row r="545">
      <c r="B545" s="4"/>
      <c r="C545" s="4"/>
      <c r="H545" s="9"/>
      <c r="I545" s="39"/>
      <c r="J545" s="39"/>
      <c r="K545" s="4"/>
      <c r="L545" s="4"/>
    </row>
    <row r="546">
      <c r="B546" s="4"/>
      <c r="C546" s="4"/>
      <c r="H546" s="9"/>
      <c r="I546" s="39"/>
      <c r="J546" s="39"/>
      <c r="K546" s="4"/>
      <c r="L546" s="4"/>
    </row>
    <row r="547">
      <c r="B547" s="4"/>
      <c r="C547" s="4"/>
      <c r="H547" s="9"/>
      <c r="I547" s="39"/>
      <c r="J547" s="39"/>
      <c r="K547" s="4"/>
      <c r="L547" s="4"/>
    </row>
    <row r="548">
      <c r="B548" s="4"/>
      <c r="C548" s="4"/>
      <c r="H548" s="9"/>
      <c r="I548" s="39"/>
      <c r="J548" s="39"/>
      <c r="K548" s="4"/>
      <c r="L548" s="4"/>
    </row>
    <row r="549">
      <c r="B549" s="4"/>
      <c r="C549" s="4"/>
      <c r="H549" s="9"/>
      <c r="I549" s="39"/>
      <c r="J549" s="39"/>
      <c r="K549" s="4"/>
      <c r="L549" s="4"/>
    </row>
    <row r="550">
      <c r="B550" s="4"/>
      <c r="C550" s="4"/>
      <c r="H550" s="9"/>
      <c r="I550" s="39"/>
      <c r="J550" s="39"/>
      <c r="K550" s="4"/>
      <c r="L550" s="4"/>
    </row>
    <row r="551">
      <c r="B551" s="4"/>
      <c r="C551" s="4"/>
      <c r="H551" s="9"/>
      <c r="I551" s="39"/>
      <c r="J551" s="39"/>
      <c r="K551" s="4"/>
      <c r="L551" s="4"/>
    </row>
    <row r="552">
      <c r="B552" s="4"/>
      <c r="C552" s="4"/>
      <c r="H552" s="9"/>
      <c r="I552" s="39"/>
      <c r="J552" s="39"/>
      <c r="K552" s="4"/>
      <c r="L552" s="4"/>
    </row>
    <row r="553">
      <c r="B553" s="4"/>
      <c r="C553" s="4"/>
      <c r="H553" s="9"/>
      <c r="I553" s="39"/>
      <c r="J553" s="39"/>
      <c r="K553" s="4"/>
      <c r="L553" s="4"/>
    </row>
    <row r="554">
      <c r="B554" s="4"/>
      <c r="C554" s="4"/>
      <c r="H554" s="9"/>
      <c r="I554" s="39"/>
      <c r="J554" s="39"/>
      <c r="K554" s="4"/>
      <c r="L554" s="4"/>
    </row>
    <row r="555">
      <c r="B555" s="4"/>
      <c r="C555" s="4"/>
      <c r="H555" s="9"/>
      <c r="I555" s="39"/>
      <c r="J555" s="39"/>
      <c r="K555" s="4"/>
      <c r="L555" s="4"/>
    </row>
    <row r="556">
      <c r="B556" s="4"/>
      <c r="C556" s="4"/>
      <c r="H556" s="9"/>
      <c r="I556" s="39"/>
      <c r="J556" s="39"/>
      <c r="K556" s="4"/>
      <c r="L556" s="4"/>
    </row>
    <row r="557">
      <c r="B557" s="4"/>
      <c r="C557" s="4"/>
      <c r="H557" s="9"/>
      <c r="I557" s="39"/>
      <c r="J557" s="39"/>
      <c r="K557" s="4"/>
      <c r="L557" s="4"/>
    </row>
    <row r="558">
      <c r="B558" s="4"/>
      <c r="C558" s="4"/>
      <c r="H558" s="9"/>
      <c r="I558" s="39"/>
      <c r="J558" s="39"/>
      <c r="K558" s="4"/>
      <c r="L558" s="4"/>
    </row>
    <row r="559">
      <c r="B559" s="4"/>
      <c r="C559" s="4"/>
      <c r="H559" s="9"/>
      <c r="I559" s="39"/>
      <c r="J559" s="39"/>
      <c r="K559" s="4"/>
      <c r="L559" s="4"/>
    </row>
    <row r="560">
      <c r="B560" s="4"/>
      <c r="C560" s="4"/>
      <c r="H560" s="9"/>
      <c r="I560" s="39"/>
      <c r="J560" s="39"/>
      <c r="K560" s="4"/>
      <c r="L560" s="4"/>
    </row>
    <row r="561">
      <c r="B561" s="4"/>
      <c r="C561" s="4"/>
      <c r="H561" s="9"/>
      <c r="I561" s="39"/>
      <c r="J561" s="39"/>
      <c r="K561" s="4"/>
      <c r="L561" s="4"/>
    </row>
    <row r="562">
      <c r="B562" s="4"/>
      <c r="C562" s="4"/>
      <c r="H562" s="9"/>
      <c r="I562" s="39"/>
      <c r="J562" s="39"/>
      <c r="K562" s="4"/>
      <c r="L562" s="4"/>
    </row>
    <row r="563">
      <c r="B563" s="4"/>
      <c r="C563" s="4"/>
      <c r="H563" s="9"/>
      <c r="I563" s="39"/>
      <c r="J563" s="39"/>
      <c r="K563" s="4"/>
      <c r="L563" s="4"/>
    </row>
    <row r="564">
      <c r="B564" s="4"/>
      <c r="C564" s="4"/>
      <c r="H564" s="9"/>
      <c r="I564" s="39"/>
      <c r="J564" s="39"/>
      <c r="K564" s="4"/>
      <c r="L564" s="4"/>
    </row>
    <row r="565">
      <c r="B565" s="4"/>
      <c r="C565" s="4"/>
      <c r="H565" s="9"/>
      <c r="I565" s="39"/>
      <c r="J565" s="39"/>
      <c r="K565" s="4"/>
      <c r="L565" s="4"/>
    </row>
    <row r="566">
      <c r="B566" s="4"/>
      <c r="C566" s="4"/>
      <c r="H566" s="9"/>
      <c r="I566" s="39"/>
      <c r="J566" s="39"/>
      <c r="K566" s="4"/>
      <c r="L566" s="4"/>
    </row>
    <row r="567">
      <c r="B567" s="4"/>
      <c r="C567" s="4"/>
      <c r="H567" s="9"/>
      <c r="I567" s="39"/>
      <c r="J567" s="39"/>
      <c r="K567" s="4"/>
      <c r="L567" s="4"/>
    </row>
    <row r="568">
      <c r="B568" s="4"/>
      <c r="C568" s="4"/>
      <c r="H568" s="9"/>
      <c r="I568" s="39"/>
      <c r="J568" s="39"/>
      <c r="K568" s="4"/>
      <c r="L568" s="4"/>
    </row>
    <row r="569">
      <c r="B569" s="4"/>
      <c r="C569" s="4"/>
      <c r="H569" s="9"/>
      <c r="I569" s="39"/>
      <c r="J569" s="39"/>
      <c r="K569" s="4"/>
      <c r="L569" s="4"/>
    </row>
    <row r="570">
      <c r="B570" s="4"/>
      <c r="C570" s="4"/>
      <c r="H570" s="9"/>
      <c r="I570" s="39"/>
      <c r="J570" s="39"/>
      <c r="K570" s="4"/>
      <c r="L570" s="4"/>
    </row>
    <row r="571">
      <c r="B571" s="4"/>
      <c r="C571" s="4"/>
      <c r="H571" s="9"/>
      <c r="I571" s="39"/>
      <c r="J571" s="39"/>
      <c r="K571" s="4"/>
      <c r="L571" s="4"/>
    </row>
    <row r="572">
      <c r="B572" s="4"/>
      <c r="C572" s="4"/>
      <c r="H572" s="9"/>
      <c r="I572" s="39"/>
      <c r="J572" s="39"/>
      <c r="K572" s="4"/>
      <c r="L572" s="4"/>
    </row>
    <row r="573">
      <c r="B573" s="4"/>
      <c r="C573" s="4"/>
      <c r="H573" s="9"/>
      <c r="I573" s="39"/>
      <c r="J573" s="39"/>
      <c r="K573" s="4"/>
      <c r="L573" s="4"/>
    </row>
    <row r="574">
      <c r="B574" s="4"/>
      <c r="C574" s="4"/>
      <c r="H574" s="9"/>
      <c r="I574" s="39"/>
      <c r="J574" s="39"/>
      <c r="K574" s="4"/>
      <c r="L574" s="4"/>
    </row>
    <row r="575">
      <c r="B575" s="4"/>
      <c r="C575" s="4"/>
      <c r="H575" s="9"/>
      <c r="I575" s="39"/>
      <c r="J575" s="39"/>
      <c r="K575" s="4"/>
      <c r="L575" s="4"/>
    </row>
    <row r="576">
      <c r="B576" s="4"/>
      <c r="C576" s="4"/>
      <c r="H576" s="9"/>
      <c r="I576" s="39"/>
      <c r="J576" s="39"/>
      <c r="K576" s="4"/>
      <c r="L576" s="4"/>
    </row>
    <row r="577">
      <c r="B577" s="4"/>
      <c r="C577" s="4"/>
      <c r="H577" s="9"/>
      <c r="I577" s="39"/>
      <c r="J577" s="39"/>
      <c r="K577" s="4"/>
      <c r="L577" s="4"/>
    </row>
    <row r="578">
      <c r="B578" s="4"/>
      <c r="C578" s="4"/>
      <c r="H578" s="9"/>
      <c r="I578" s="39"/>
      <c r="J578" s="39"/>
      <c r="K578" s="4"/>
      <c r="L578" s="4"/>
    </row>
    <row r="579">
      <c r="B579" s="4"/>
      <c r="C579" s="4"/>
      <c r="H579" s="9"/>
      <c r="I579" s="39"/>
      <c r="J579" s="39"/>
      <c r="K579" s="4"/>
      <c r="L579" s="4"/>
    </row>
    <row r="580">
      <c r="B580" s="4"/>
      <c r="C580" s="4"/>
      <c r="H580" s="9"/>
      <c r="I580" s="39"/>
      <c r="J580" s="39"/>
      <c r="K580" s="4"/>
      <c r="L580" s="4"/>
    </row>
    <row r="581">
      <c r="B581" s="4"/>
      <c r="C581" s="4"/>
      <c r="H581" s="9"/>
      <c r="I581" s="39"/>
      <c r="J581" s="39"/>
      <c r="K581" s="4"/>
      <c r="L581" s="4"/>
    </row>
    <row r="582">
      <c r="B582" s="4"/>
      <c r="C582" s="4"/>
      <c r="H582" s="9"/>
      <c r="I582" s="39"/>
      <c r="J582" s="39"/>
      <c r="K582" s="4"/>
      <c r="L582" s="4"/>
    </row>
    <row r="583">
      <c r="B583" s="4"/>
      <c r="C583" s="4"/>
      <c r="H583" s="9"/>
      <c r="I583" s="39"/>
      <c r="J583" s="39"/>
      <c r="K583" s="4"/>
      <c r="L583" s="4"/>
    </row>
    <row r="584">
      <c r="B584" s="4"/>
      <c r="C584" s="4"/>
      <c r="H584" s="9"/>
      <c r="I584" s="39"/>
      <c r="J584" s="39"/>
      <c r="K584" s="4"/>
      <c r="L584" s="4"/>
    </row>
    <row r="585">
      <c r="B585" s="4"/>
      <c r="C585" s="4"/>
      <c r="H585" s="9"/>
      <c r="I585" s="39"/>
      <c r="J585" s="39"/>
      <c r="K585" s="4"/>
      <c r="L585" s="4"/>
    </row>
    <row r="586">
      <c r="B586" s="4"/>
      <c r="C586" s="4"/>
      <c r="H586" s="9"/>
      <c r="I586" s="39"/>
      <c r="J586" s="39"/>
      <c r="K586" s="4"/>
      <c r="L586" s="4"/>
    </row>
    <row r="587">
      <c r="B587" s="4"/>
      <c r="C587" s="4"/>
      <c r="H587" s="9"/>
      <c r="I587" s="39"/>
      <c r="J587" s="39"/>
      <c r="K587" s="4"/>
      <c r="L587" s="4"/>
    </row>
    <row r="588">
      <c r="B588" s="4"/>
      <c r="C588" s="4"/>
      <c r="H588" s="9"/>
      <c r="I588" s="39"/>
      <c r="J588" s="39"/>
      <c r="K588" s="4"/>
      <c r="L588" s="4"/>
    </row>
    <row r="589">
      <c r="B589" s="4"/>
      <c r="C589" s="4"/>
      <c r="H589" s="9"/>
      <c r="I589" s="39"/>
      <c r="J589" s="39"/>
      <c r="K589" s="4"/>
      <c r="L589" s="4"/>
    </row>
    <row r="590">
      <c r="B590" s="4"/>
      <c r="C590" s="4"/>
      <c r="H590" s="9"/>
      <c r="I590" s="39"/>
      <c r="J590" s="39"/>
      <c r="K590" s="4"/>
      <c r="L590" s="4"/>
    </row>
    <row r="591">
      <c r="B591" s="4"/>
      <c r="C591" s="4"/>
      <c r="H591" s="9"/>
      <c r="I591" s="39"/>
      <c r="J591" s="39"/>
      <c r="K591" s="4"/>
      <c r="L591" s="4"/>
    </row>
    <row r="592">
      <c r="B592" s="4"/>
      <c r="C592" s="4"/>
      <c r="H592" s="9"/>
      <c r="I592" s="39"/>
      <c r="J592" s="39"/>
      <c r="K592" s="4"/>
      <c r="L592" s="4"/>
    </row>
    <row r="593">
      <c r="B593" s="4"/>
      <c r="C593" s="4"/>
      <c r="H593" s="9"/>
      <c r="I593" s="39"/>
      <c r="J593" s="39"/>
      <c r="K593" s="4"/>
      <c r="L593" s="4"/>
    </row>
    <row r="594">
      <c r="B594" s="4"/>
      <c r="C594" s="4"/>
      <c r="H594" s="9"/>
      <c r="I594" s="39"/>
      <c r="J594" s="39"/>
      <c r="K594" s="4"/>
      <c r="L594" s="4"/>
    </row>
    <row r="595">
      <c r="B595" s="4"/>
      <c r="C595" s="4"/>
      <c r="H595" s="9"/>
      <c r="I595" s="39"/>
      <c r="J595" s="39"/>
      <c r="K595" s="4"/>
      <c r="L595" s="4"/>
    </row>
    <row r="596">
      <c r="B596" s="4"/>
      <c r="C596" s="4"/>
      <c r="H596" s="9"/>
      <c r="I596" s="39"/>
      <c r="J596" s="39"/>
      <c r="K596" s="4"/>
      <c r="L596" s="4"/>
    </row>
    <row r="597">
      <c r="B597" s="4"/>
      <c r="C597" s="4"/>
      <c r="H597" s="9"/>
      <c r="I597" s="39"/>
      <c r="J597" s="39"/>
      <c r="K597" s="4"/>
      <c r="L597" s="4"/>
    </row>
    <row r="598">
      <c r="B598" s="4"/>
      <c r="C598" s="4"/>
      <c r="H598" s="9"/>
      <c r="I598" s="39"/>
      <c r="J598" s="39"/>
      <c r="K598" s="4"/>
      <c r="L598" s="4"/>
    </row>
    <row r="599">
      <c r="B599" s="4"/>
      <c r="C599" s="4"/>
      <c r="H599" s="9"/>
      <c r="I599" s="39"/>
      <c r="J599" s="39"/>
      <c r="K599" s="4"/>
      <c r="L599" s="4"/>
    </row>
    <row r="600">
      <c r="B600" s="4"/>
      <c r="C600" s="4"/>
      <c r="H600" s="9"/>
      <c r="I600" s="39"/>
      <c r="J600" s="39"/>
      <c r="K600" s="4"/>
      <c r="L600" s="4"/>
    </row>
    <row r="601">
      <c r="B601" s="4"/>
      <c r="C601" s="4"/>
      <c r="H601" s="9"/>
      <c r="I601" s="39"/>
      <c r="J601" s="39"/>
      <c r="K601" s="4"/>
      <c r="L601" s="4"/>
    </row>
    <row r="602">
      <c r="B602" s="4"/>
      <c r="C602" s="4"/>
      <c r="H602" s="9"/>
      <c r="I602" s="39"/>
      <c r="J602" s="39"/>
      <c r="K602" s="4"/>
      <c r="L602" s="4"/>
    </row>
    <row r="603">
      <c r="B603" s="4"/>
      <c r="C603" s="4"/>
      <c r="H603" s="9"/>
      <c r="I603" s="39"/>
      <c r="J603" s="39"/>
      <c r="K603" s="4"/>
      <c r="L603" s="4"/>
    </row>
    <row r="604">
      <c r="B604" s="4"/>
      <c r="C604" s="4"/>
      <c r="H604" s="9"/>
      <c r="I604" s="39"/>
      <c r="J604" s="39"/>
      <c r="K604" s="4"/>
      <c r="L604" s="4"/>
    </row>
    <row r="605">
      <c r="B605" s="4"/>
      <c r="C605" s="4"/>
      <c r="H605" s="9"/>
      <c r="I605" s="39"/>
      <c r="J605" s="39"/>
      <c r="K605" s="4"/>
      <c r="L605" s="4"/>
    </row>
    <row r="606">
      <c r="B606" s="4"/>
      <c r="C606" s="4"/>
      <c r="H606" s="9"/>
      <c r="I606" s="39"/>
      <c r="J606" s="39"/>
      <c r="K606" s="4"/>
      <c r="L606" s="4"/>
    </row>
    <row r="607">
      <c r="B607" s="4"/>
      <c r="C607" s="4"/>
      <c r="H607" s="9"/>
      <c r="I607" s="39"/>
      <c r="J607" s="39"/>
      <c r="K607" s="4"/>
      <c r="L607" s="4"/>
    </row>
    <row r="608">
      <c r="B608" s="4"/>
      <c r="C608" s="4"/>
      <c r="H608" s="9"/>
      <c r="I608" s="39"/>
      <c r="J608" s="39"/>
      <c r="K608" s="4"/>
      <c r="L608" s="4"/>
    </row>
    <row r="609">
      <c r="B609" s="4"/>
      <c r="C609" s="4"/>
      <c r="H609" s="9"/>
      <c r="I609" s="39"/>
      <c r="J609" s="39"/>
      <c r="K609" s="4"/>
      <c r="L609" s="4"/>
    </row>
    <row r="610">
      <c r="B610" s="4"/>
      <c r="C610" s="4"/>
      <c r="H610" s="9"/>
      <c r="I610" s="39"/>
      <c r="J610" s="39"/>
      <c r="K610" s="4"/>
      <c r="L610" s="4"/>
    </row>
    <row r="611">
      <c r="B611" s="4"/>
      <c r="C611" s="4"/>
      <c r="H611" s="9"/>
      <c r="I611" s="39"/>
      <c r="J611" s="39"/>
      <c r="K611" s="4"/>
      <c r="L611" s="4"/>
    </row>
    <row r="612">
      <c r="B612" s="4"/>
      <c r="C612" s="4"/>
      <c r="H612" s="9"/>
      <c r="I612" s="39"/>
      <c r="J612" s="39"/>
      <c r="K612" s="4"/>
      <c r="L612" s="4"/>
    </row>
    <row r="613">
      <c r="B613" s="4"/>
      <c r="C613" s="4"/>
      <c r="H613" s="9"/>
      <c r="I613" s="39"/>
      <c r="J613" s="39"/>
      <c r="K613" s="4"/>
      <c r="L613" s="4"/>
    </row>
    <row r="614">
      <c r="B614" s="4"/>
      <c r="C614" s="4"/>
      <c r="H614" s="9"/>
      <c r="I614" s="39"/>
      <c r="J614" s="39"/>
      <c r="K614" s="4"/>
      <c r="L614" s="4"/>
    </row>
    <row r="615">
      <c r="B615" s="4"/>
      <c r="C615" s="4"/>
      <c r="H615" s="9"/>
      <c r="I615" s="39"/>
      <c r="J615" s="39"/>
      <c r="K615" s="4"/>
      <c r="L615" s="4"/>
    </row>
    <row r="616">
      <c r="B616" s="4"/>
      <c r="C616" s="4"/>
      <c r="H616" s="9"/>
      <c r="I616" s="39"/>
      <c r="J616" s="39"/>
      <c r="K616" s="4"/>
      <c r="L616" s="4"/>
    </row>
    <row r="617">
      <c r="B617" s="4"/>
      <c r="C617" s="4"/>
      <c r="H617" s="9"/>
      <c r="I617" s="39"/>
      <c r="J617" s="39"/>
      <c r="K617" s="4"/>
      <c r="L617" s="4"/>
    </row>
    <row r="618">
      <c r="B618" s="4"/>
      <c r="C618" s="4"/>
      <c r="H618" s="9"/>
      <c r="I618" s="39"/>
      <c r="J618" s="39"/>
      <c r="K618" s="4"/>
      <c r="L618" s="4"/>
    </row>
    <row r="619">
      <c r="B619" s="4"/>
      <c r="C619" s="4"/>
      <c r="H619" s="9"/>
      <c r="I619" s="39"/>
      <c r="J619" s="39"/>
      <c r="K619" s="4"/>
      <c r="L619" s="4"/>
    </row>
    <row r="620">
      <c r="B620" s="4"/>
      <c r="C620" s="4"/>
      <c r="H620" s="9"/>
      <c r="I620" s="39"/>
      <c r="J620" s="39"/>
      <c r="K620" s="4"/>
      <c r="L620" s="4"/>
    </row>
    <row r="621">
      <c r="B621" s="4"/>
      <c r="C621" s="4"/>
      <c r="H621" s="9"/>
      <c r="I621" s="39"/>
      <c r="J621" s="39"/>
      <c r="K621" s="4"/>
      <c r="L621" s="4"/>
    </row>
    <row r="622">
      <c r="B622" s="4"/>
      <c r="C622" s="4"/>
      <c r="H622" s="9"/>
      <c r="I622" s="39"/>
      <c r="J622" s="39"/>
      <c r="K622" s="4"/>
      <c r="L622" s="4"/>
    </row>
    <row r="623">
      <c r="B623" s="4"/>
      <c r="C623" s="4"/>
      <c r="H623" s="9"/>
      <c r="I623" s="39"/>
      <c r="J623" s="39"/>
      <c r="K623" s="4"/>
      <c r="L623" s="4"/>
    </row>
    <row r="624">
      <c r="B624" s="4"/>
      <c r="C624" s="4"/>
      <c r="H624" s="9"/>
      <c r="I624" s="39"/>
      <c r="J624" s="39"/>
      <c r="K624" s="4"/>
      <c r="L624" s="4"/>
    </row>
    <row r="625">
      <c r="B625" s="4"/>
      <c r="C625" s="4"/>
      <c r="H625" s="9"/>
      <c r="I625" s="39"/>
      <c r="J625" s="39"/>
      <c r="K625" s="4"/>
      <c r="L625" s="4"/>
    </row>
    <row r="626">
      <c r="B626" s="4"/>
      <c r="C626" s="4"/>
      <c r="H626" s="9"/>
      <c r="I626" s="39"/>
      <c r="J626" s="39"/>
      <c r="K626" s="4"/>
      <c r="L626" s="4"/>
    </row>
    <row r="627">
      <c r="B627" s="4"/>
      <c r="C627" s="4"/>
      <c r="H627" s="9"/>
      <c r="I627" s="39"/>
      <c r="J627" s="39"/>
      <c r="K627" s="4"/>
      <c r="L627" s="4"/>
    </row>
    <row r="628">
      <c r="B628" s="4"/>
      <c r="C628" s="4"/>
      <c r="H628" s="9"/>
      <c r="I628" s="39"/>
      <c r="J628" s="39"/>
      <c r="K628" s="4"/>
      <c r="L628" s="4"/>
    </row>
    <row r="629">
      <c r="B629" s="4"/>
      <c r="C629" s="4"/>
      <c r="H629" s="9"/>
      <c r="I629" s="39"/>
      <c r="J629" s="39"/>
      <c r="K629" s="4"/>
      <c r="L629" s="4"/>
    </row>
    <row r="630">
      <c r="B630" s="4"/>
      <c r="C630" s="4"/>
      <c r="H630" s="9"/>
      <c r="I630" s="39"/>
      <c r="J630" s="39"/>
      <c r="K630" s="4"/>
      <c r="L630" s="4"/>
    </row>
    <row r="631">
      <c r="B631" s="4"/>
      <c r="C631" s="4"/>
      <c r="H631" s="9"/>
      <c r="I631" s="39"/>
      <c r="J631" s="39"/>
      <c r="K631" s="4"/>
      <c r="L631" s="4"/>
    </row>
    <row r="632">
      <c r="B632" s="4"/>
      <c r="C632" s="4"/>
      <c r="H632" s="9"/>
      <c r="I632" s="39"/>
      <c r="J632" s="39"/>
      <c r="K632" s="4"/>
      <c r="L632" s="4"/>
    </row>
    <row r="633">
      <c r="B633" s="4"/>
      <c r="C633" s="4"/>
      <c r="H633" s="9"/>
      <c r="I633" s="39"/>
      <c r="J633" s="39"/>
      <c r="K633" s="4"/>
      <c r="L633" s="4"/>
    </row>
    <row r="634">
      <c r="B634" s="4"/>
      <c r="C634" s="4"/>
      <c r="H634" s="9"/>
      <c r="I634" s="39"/>
      <c r="J634" s="39"/>
      <c r="K634" s="4"/>
      <c r="L634" s="4"/>
    </row>
    <row r="635">
      <c r="B635" s="4"/>
      <c r="C635" s="4"/>
      <c r="H635" s="9"/>
      <c r="I635" s="39"/>
      <c r="J635" s="39"/>
      <c r="K635" s="4"/>
      <c r="L635" s="4"/>
    </row>
    <row r="636">
      <c r="B636" s="4"/>
      <c r="C636" s="4"/>
      <c r="H636" s="9"/>
      <c r="I636" s="39"/>
      <c r="J636" s="39"/>
      <c r="K636" s="4"/>
      <c r="L636" s="4"/>
    </row>
    <row r="637">
      <c r="B637" s="4"/>
      <c r="C637" s="4"/>
      <c r="H637" s="9"/>
      <c r="I637" s="39"/>
      <c r="J637" s="39"/>
      <c r="K637" s="4"/>
      <c r="L637" s="4"/>
    </row>
    <row r="638">
      <c r="B638" s="4"/>
      <c r="C638" s="4"/>
      <c r="H638" s="9"/>
      <c r="I638" s="39"/>
      <c r="J638" s="39"/>
      <c r="K638" s="4"/>
      <c r="L638" s="4"/>
    </row>
    <row r="639">
      <c r="B639" s="4"/>
      <c r="C639" s="4"/>
      <c r="H639" s="9"/>
      <c r="I639" s="39"/>
      <c r="J639" s="39"/>
      <c r="K639" s="4"/>
      <c r="L639" s="4"/>
    </row>
    <row r="640">
      <c r="B640" s="4"/>
      <c r="C640" s="4"/>
      <c r="H640" s="9"/>
      <c r="I640" s="39"/>
      <c r="J640" s="39"/>
      <c r="K640" s="4"/>
      <c r="L640" s="4"/>
    </row>
    <row r="641">
      <c r="B641" s="4"/>
      <c r="C641" s="4"/>
      <c r="H641" s="9"/>
      <c r="I641" s="39"/>
      <c r="J641" s="39"/>
      <c r="K641" s="4"/>
      <c r="L641" s="4"/>
    </row>
    <row r="642">
      <c r="B642" s="4"/>
      <c r="C642" s="4"/>
      <c r="H642" s="9"/>
      <c r="I642" s="39"/>
      <c r="J642" s="39"/>
      <c r="K642" s="4"/>
      <c r="L642" s="4"/>
    </row>
    <row r="643">
      <c r="B643" s="4"/>
      <c r="C643" s="4"/>
      <c r="H643" s="9"/>
      <c r="I643" s="39"/>
      <c r="J643" s="39"/>
      <c r="K643" s="4"/>
      <c r="L643" s="4"/>
    </row>
    <row r="644">
      <c r="B644" s="4"/>
      <c r="C644" s="4"/>
      <c r="H644" s="9"/>
      <c r="I644" s="39"/>
      <c r="J644" s="39"/>
      <c r="K644" s="4"/>
      <c r="L644" s="4"/>
    </row>
    <row r="645">
      <c r="B645" s="4"/>
      <c r="C645" s="4"/>
      <c r="H645" s="9"/>
      <c r="I645" s="39"/>
      <c r="J645" s="39"/>
      <c r="K645" s="4"/>
      <c r="L645" s="4"/>
    </row>
    <row r="646">
      <c r="B646" s="4"/>
      <c r="C646" s="4"/>
      <c r="H646" s="9"/>
      <c r="I646" s="39"/>
      <c r="J646" s="39"/>
      <c r="K646" s="4"/>
      <c r="L646" s="4"/>
    </row>
    <row r="647">
      <c r="B647" s="4"/>
      <c r="C647" s="4"/>
      <c r="H647" s="9"/>
      <c r="I647" s="39"/>
      <c r="J647" s="39"/>
      <c r="K647" s="4"/>
      <c r="L647" s="4"/>
    </row>
    <row r="648">
      <c r="B648" s="4"/>
      <c r="C648" s="4"/>
      <c r="H648" s="9"/>
      <c r="I648" s="39"/>
      <c r="J648" s="39"/>
      <c r="K648" s="4"/>
      <c r="L648" s="4"/>
    </row>
    <row r="649">
      <c r="B649" s="4"/>
      <c r="C649" s="4"/>
      <c r="H649" s="9"/>
      <c r="I649" s="39"/>
      <c r="J649" s="39"/>
      <c r="K649" s="4"/>
      <c r="L649" s="4"/>
    </row>
    <row r="650">
      <c r="B650" s="4"/>
      <c r="C650" s="4"/>
      <c r="H650" s="9"/>
      <c r="I650" s="39"/>
      <c r="J650" s="39"/>
      <c r="K650" s="4"/>
      <c r="L650" s="4"/>
    </row>
    <row r="651">
      <c r="B651" s="4"/>
      <c r="C651" s="4"/>
      <c r="H651" s="9"/>
      <c r="I651" s="39"/>
      <c r="J651" s="39"/>
      <c r="K651" s="4"/>
      <c r="L651" s="4"/>
    </row>
    <row r="652">
      <c r="B652" s="4"/>
      <c r="C652" s="4"/>
      <c r="H652" s="9"/>
      <c r="I652" s="39"/>
      <c r="J652" s="39"/>
      <c r="K652" s="4"/>
      <c r="L652" s="4"/>
    </row>
    <row r="653">
      <c r="B653" s="4"/>
      <c r="C653" s="4"/>
      <c r="H653" s="9"/>
      <c r="I653" s="39"/>
      <c r="J653" s="39"/>
      <c r="K653" s="4"/>
      <c r="L653" s="4"/>
    </row>
    <row r="654">
      <c r="B654" s="4"/>
      <c r="C654" s="4"/>
      <c r="H654" s="9"/>
      <c r="I654" s="39"/>
      <c r="J654" s="39"/>
      <c r="K654" s="4"/>
      <c r="L654" s="4"/>
    </row>
    <row r="655">
      <c r="B655" s="4"/>
      <c r="C655" s="4"/>
      <c r="H655" s="9"/>
      <c r="I655" s="39"/>
      <c r="J655" s="39"/>
      <c r="K655" s="4"/>
      <c r="L655" s="4"/>
    </row>
    <row r="656">
      <c r="B656" s="4"/>
      <c r="C656" s="4"/>
      <c r="H656" s="9"/>
      <c r="I656" s="39"/>
      <c r="J656" s="39"/>
      <c r="K656" s="4"/>
      <c r="L656" s="4"/>
    </row>
    <row r="657">
      <c r="B657" s="4"/>
      <c r="C657" s="4"/>
      <c r="H657" s="9"/>
      <c r="I657" s="39"/>
      <c r="J657" s="39"/>
      <c r="K657" s="4"/>
      <c r="L657" s="4"/>
    </row>
    <row r="658">
      <c r="B658" s="4"/>
      <c r="C658" s="4"/>
      <c r="H658" s="9"/>
      <c r="I658" s="39"/>
      <c r="J658" s="39"/>
      <c r="K658" s="4"/>
      <c r="L658" s="4"/>
    </row>
    <row r="659">
      <c r="B659" s="4"/>
      <c r="C659" s="4"/>
      <c r="H659" s="9"/>
      <c r="I659" s="39"/>
      <c r="J659" s="39"/>
      <c r="K659" s="4"/>
      <c r="L659" s="4"/>
    </row>
    <row r="660">
      <c r="B660" s="4"/>
      <c r="C660" s="4"/>
      <c r="H660" s="9"/>
      <c r="I660" s="39"/>
      <c r="J660" s="39"/>
      <c r="K660" s="4"/>
      <c r="L660" s="4"/>
    </row>
    <row r="661">
      <c r="B661" s="4"/>
      <c r="C661" s="4"/>
      <c r="H661" s="9"/>
      <c r="I661" s="39"/>
      <c r="J661" s="39"/>
      <c r="K661" s="4"/>
      <c r="L661" s="4"/>
    </row>
    <row r="662">
      <c r="B662" s="4"/>
      <c r="C662" s="4"/>
      <c r="H662" s="9"/>
      <c r="I662" s="39"/>
      <c r="J662" s="39"/>
      <c r="K662" s="4"/>
      <c r="L662" s="4"/>
    </row>
    <row r="663">
      <c r="B663" s="4"/>
      <c r="C663" s="4"/>
      <c r="H663" s="9"/>
      <c r="I663" s="39"/>
      <c r="J663" s="39"/>
      <c r="K663" s="4"/>
      <c r="L663" s="4"/>
    </row>
    <row r="664">
      <c r="B664" s="4"/>
      <c r="C664" s="4"/>
      <c r="H664" s="9"/>
      <c r="I664" s="39"/>
      <c r="J664" s="39"/>
      <c r="K664" s="4"/>
      <c r="L664" s="4"/>
    </row>
    <row r="665">
      <c r="B665" s="4"/>
      <c r="C665" s="4"/>
      <c r="H665" s="9"/>
      <c r="I665" s="39"/>
      <c r="J665" s="39"/>
      <c r="K665" s="4"/>
      <c r="L665" s="4"/>
    </row>
    <row r="666">
      <c r="B666" s="4"/>
      <c r="C666" s="4"/>
      <c r="H666" s="9"/>
      <c r="I666" s="39"/>
      <c r="J666" s="39"/>
      <c r="K666" s="4"/>
      <c r="L666" s="4"/>
    </row>
    <row r="667">
      <c r="B667" s="4"/>
      <c r="C667" s="4"/>
      <c r="H667" s="9"/>
      <c r="I667" s="39"/>
      <c r="J667" s="39"/>
      <c r="K667" s="4"/>
      <c r="L667" s="4"/>
    </row>
    <row r="668">
      <c r="B668" s="4"/>
      <c r="C668" s="4"/>
      <c r="H668" s="9"/>
      <c r="I668" s="39"/>
      <c r="J668" s="39"/>
      <c r="K668" s="4"/>
      <c r="L668" s="4"/>
    </row>
    <row r="669">
      <c r="B669" s="4"/>
      <c r="C669" s="4"/>
      <c r="H669" s="9"/>
      <c r="I669" s="39"/>
      <c r="J669" s="39"/>
      <c r="K669" s="4"/>
      <c r="L669" s="4"/>
    </row>
    <row r="670">
      <c r="B670" s="4"/>
      <c r="C670" s="4"/>
      <c r="H670" s="9"/>
      <c r="I670" s="39"/>
      <c r="J670" s="39"/>
      <c r="K670" s="4"/>
      <c r="L670" s="4"/>
    </row>
    <row r="671">
      <c r="B671" s="4"/>
      <c r="C671" s="4"/>
      <c r="H671" s="9"/>
      <c r="I671" s="39"/>
      <c r="J671" s="39"/>
      <c r="K671" s="4"/>
      <c r="L671" s="4"/>
    </row>
    <row r="672">
      <c r="B672" s="4"/>
      <c r="C672" s="4"/>
      <c r="H672" s="9"/>
      <c r="I672" s="39"/>
      <c r="J672" s="39"/>
      <c r="K672" s="4"/>
      <c r="L672" s="4"/>
    </row>
    <row r="673">
      <c r="B673" s="4"/>
      <c r="C673" s="4"/>
      <c r="H673" s="9"/>
      <c r="I673" s="39"/>
      <c r="J673" s="39"/>
      <c r="K673" s="4"/>
      <c r="L673" s="4"/>
    </row>
    <row r="674">
      <c r="B674" s="4"/>
      <c r="C674" s="4"/>
      <c r="H674" s="9"/>
      <c r="I674" s="39"/>
      <c r="J674" s="39"/>
      <c r="K674" s="4"/>
      <c r="L674" s="4"/>
    </row>
    <row r="675">
      <c r="B675" s="4"/>
      <c r="C675" s="4"/>
      <c r="H675" s="9"/>
      <c r="I675" s="39"/>
      <c r="J675" s="39"/>
      <c r="K675" s="4"/>
      <c r="L675" s="4"/>
    </row>
    <row r="676">
      <c r="B676" s="4"/>
      <c r="C676" s="4"/>
      <c r="H676" s="9"/>
      <c r="I676" s="39"/>
      <c r="J676" s="39"/>
      <c r="K676" s="4"/>
      <c r="L676" s="4"/>
    </row>
    <row r="677">
      <c r="B677" s="4"/>
      <c r="C677" s="4"/>
      <c r="H677" s="9"/>
      <c r="I677" s="39"/>
      <c r="J677" s="39"/>
      <c r="K677" s="4"/>
      <c r="L677" s="4"/>
    </row>
    <row r="678">
      <c r="B678" s="4"/>
      <c r="C678" s="4"/>
      <c r="H678" s="9"/>
      <c r="I678" s="39"/>
      <c r="J678" s="39"/>
      <c r="K678" s="4"/>
      <c r="L678" s="4"/>
    </row>
    <row r="679">
      <c r="B679" s="4"/>
      <c r="C679" s="4"/>
      <c r="H679" s="9"/>
      <c r="I679" s="39"/>
      <c r="J679" s="39"/>
      <c r="K679" s="4"/>
      <c r="L679" s="4"/>
    </row>
    <row r="680">
      <c r="B680" s="4"/>
      <c r="C680" s="4"/>
      <c r="H680" s="9"/>
      <c r="I680" s="39"/>
      <c r="J680" s="39"/>
      <c r="K680" s="4"/>
      <c r="L680" s="4"/>
    </row>
    <row r="681">
      <c r="B681" s="4"/>
      <c r="C681" s="4"/>
      <c r="H681" s="9"/>
      <c r="I681" s="39"/>
      <c r="J681" s="39"/>
      <c r="K681" s="4"/>
      <c r="L681" s="4"/>
    </row>
    <row r="682">
      <c r="B682" s="4"/>
      <c r="C682" s="4"/>
      <c r="H682" s="9"/>
      <c r="I682" s="39"/>
      <c r="J682" s="39"/>
      <c r="K682" s="4"/>
      <c r="L682" s="4"/>
    </row>
    <row r="683">
      <c r="B683" s="4"/>
      <c r="C683" s="4"/>
      <c r="H683" s="9"/>
      <c r="I683" s="39"/>
      <c r="J683" s="39"/>
      <c r="K683" s="4"/>
      <c r="L683" s="4"/>
    </row>
    <row r="684">
      <c r="B684" s="4"/>
      <c r="C684" s="4"/>
      <c r="H684" s="9"/>
      <c r="I684" s="39"/>
      <c r="J684" s="39"/>
      <c r="K684" s="4"/>
      <c r="L684" s="4"/>
    </row>
    <row r="685">
      <c r="B685" s="4"/>
      <c r="C685" s="4"/>
      <c r="H685" s="9"/>
      <c r="I685" s="39"/>
      <c r="J685" s="39"/>
      <c r="K685" s="4"/>
      <c r="L685" s="4"/>
    </row>
    <row r="686">
      <c r="B686" s="4"/>
      <c r="C686" s="4"/>
      <c r="H686" s="9"/>
      <c r="I686" s="39"/>
      <c r="J686" s="39"/>
      <c r="K686" s="4"/>
      <c r="L686" s="4"/>
    </row>
    <row r="687">
      <c r="B687" s="4"/>
      <c r="C687" s="4"/>
      <c r="H687" s="9"/>
      <c r="I687" s="39"/>
      <c r="J687" s="39"/>
      <c r="K687" s="4"/>
      <c r="L687" s="4"/>
    </row>
    <row r="688">
      <c r="B688" s="4"/>
      <c r="C688" s="4"/>
      <c r="H688" s="9"/>
      <c r="I688" s="39"/>
      <c r="J688" s="39"/>
      <c r="K688" s="4"/>
      <c r="L688" s="4"/>
    </row>
    <row r="689">
      <c r="B689" s="4"/>
      <c r="C689" s="4"/>
      <c r="H689" s="9"/>
      <c r="I689" s="39"/>
      <c r="J689" s="39"/>
      <c r="K689" s="4"/>
      <c r="L689" s="4"/>
    </row>
    <row r="690">
      <c r="B690" s="4"/>
      <c r="C690" s="4"/>
      <c r="H690" s="9"/>
      <c r="I690" s="39"/>
      <c r="J690" s="39"/>
      <c r="K690" s="4"/>
      <c r="L690" s="4"/>
    </row>
    <row r="691">
      <c r="B691" s="4"/>
      <c r="C691" s="4"/>
      <c r="H691" s="9"/>
      <c r="I691" s="39"/>
      <c r="J691" s="39"/>
      <c r="K691" s="4"/>
      <c r="L691" s="4"/>
    </row>
    <row r="692">
      <c r="B692" s="4"/>
      <c r="C692" s="4"/>
      <c r="H692" s="9"/>
      <c r="I692" s="39"/>
      <c r="J692" s="39"/>
      <c r="K692" s="4"/>
      <c r="L692" s="4"/>
    </row>
    <row r="693">
      <c r="B693" s="4"/>
      <c r="C693" s="4"/>
      <c r="H693" s="9"/>
      <c r="I693" s="39"/>
      <c r="J693" s="39"/>
      <c r="K693" s="4"/>
      <c r="L693" s="4"/>
    </row>
    <row r="694">
      <c r="B694" s="4"/>
      <c r="C694" s="4"/>
      <c r="H694" s="9"/>
      <c r="I694" s="39"/>
      <c r="J694" s="39"/>
      <c r="K694" s="4"/>
      <c r="L694" s="4"/>
    </row>
    <row r="695">
      <c r="B695" s="4"/>
      <c r="C695" s="4"/>
      <c r="H695" s="9"/>
      <c r="I695" s="39"/>
      <c r="J695" s="39"/>
      <c r="K695" s="4"/>
      <c r="L695" s="4"/>
    </row>
    <row r="696">
      <c r="B696" s="4"/>
      <c r="C696" s="4"/>
      <c r="H696" s="9"/>
      <c r="I696" s="39"/>
      <c r="J696" s="39"/>
      <c r="K696" s="4"/>
      <c r="L696" s="4"/>
    </row>
    <row r="697">
      <c r="B697" s="4"/>
      <c r="C697" s="4"/>
      <c r="H697" s="9"/>
      <c r="I697" s="39"/>
      <c r="J697" s="39"/>
      <c r="K697" s="4"/>
      <c r="L697" s="4"/>
    </row>
    <row r="698">
      <c r="B698" s="4"/>
      <c r="C698" s="4"/>
      <c r="H698" s="9"/>
      <c r="I698" s="39"/>
      <c r="J698" s="39"/>
      <c r="K698" s="4"/>
      <c r="L698" s="4"/>
    </row>
    <row r="699">
      <c r="B699" s="4"/>
      <c r="C699" s="4"/>
      <c r="H699" s="9"/>
      <c r="I699" s="39"/>
      <c r="J699" s="39"/>
      <c r="K699" s="4"/>
      <c r="L699" s="4"/>
    </row>
    <row r="700">
      <c r="B700" s="4"/>
      <c r="C700" s="4"/>
      <c r="H700" s="9"/>
      <c r="I700" s="39"/>
      <c r="J700" s="39"/>
      <c r="K700" s="4"/>
      <c r="L700" s="4"/>
    </row>
    <row r="701">
      <c r="B701" s="4"/>
      <c r="C701" s="4"/>
      <c r="H701" s="9"/>
      <c r="I701" s="39"/>
      <c r="J701" s="39"/>
      <c r="K701" s="4"/>
      <c r="L701" s="4"/>
    </row>
    <row r="702">
      <c r="B702" s="4"/>
      <c r="C702" s="4"/>
      <c r="H702" s="9"/>
      <c r="I702" s="39"/>
      <c r="J702" s="39"/>
      <c r="K702" s="4"/>
      <c r="L702" s="4"/>
    </row>
    <row r="703">
      <c r="B703" s="4"/>
      <c r="C703" s="4"/>
      <c r="H703" s="9"/>
      <c r="I703" s="39"/>
      <c r="J703" s="39"/>
      <c r="K703" s="4"/>
      <c r="L703" s="4"/>
    </row>
    <row r="704">
      <c r="B704" s="4"/>
      <c r="C704" s="4"/>
      <c r="H704" s="9"/>
      <c r="I704" s="39"/>
      <c r="J704" s="39"/>
      <c r="K704" s="4"/>
      <c r="L704" s="4"/>
    </row>
    <row r="705">
      <c r="B705" s="4"/>
      <c r="C705" s="4"/>
      <c r="H705" s="9"/>
      <c r="I705" s="39"/>
      <c r="J705" s="39"/>
      <c r="K705" s="4"/>
      <c r="L705" s="4"/>
    </row>
    <row r="706">
      <c r="B706" s="4"/>
      <c r="C706" s="4"/>
      <c r="H706" s="9"/>
      <c r="I706" s="39"/>
      <c r="J706" s="39"/>
      <c r="K706" s="4"/>
      <c r="L706" s="4"/>
    </row>
    <row r="707">
      <c r="B707" s="4"/>
      <c r="C707" s="4"/>
      <c r="H707" s="9"/>
      <c r="I707" s="39"/>
      <c r="J707" s="39"/>
      <c r="K707" s="4"/>
      <c r="L707" s="4"/>
    </row>
    <row r="708">
      <c r="B708" s="4"/>
      <c r="C708" s="4"/>
      <c r="H708" s="9"/>
      <c r="I708" s="39"/>
      <c r="J708" s="39"/>
      <c r="K708" s="4"/>
      <c r="L708" s="4"/>
    </row>
    <row r="709">
      <c r="B709" s="4"/>
      <c r="C709" s="4"/>
      <c r="H709" s="9"/>
      <c r="I709" s="39"/>
      <c r="J709" s="39"/>
      <c r="K709" s="4"/>
      <c r="L709" s="4"/>
    </row>
    <row r="710">
      <c r="B710" s="4"/>
      <c r="C710" s="4"/>
      <c r="H710" s="9"/>
      <c r="I710" s="39"/>
      <c r="J710" s="39"/>
      <c r="K710" s="4"/>
      <c r="L710" s="4"/>
    </row>
    <row r="711">
      <c r="B711" s="4"/>
      <c r="C711" s="4"/>
      <c r="H711" s="9"/>
      <c r="I711" s="39"/>
      <c r="J711" s="39"/>
      <c r="K711" s="4"/>
      <c r="L711" s="4"/>
    </row>
    <row r="712">
      <c r="B712" s="4"/>
      <c r="C712" s="4"/>
      <c r="H712" s="9"/>
      <c r="I712" s="39"/>
      <c r="J712" s="39"/>
      <c r="K712" s="4"/>
      <c r="L712" s="4"/>
    </row>
    <row r="713">
      <c r="B713" s="4"/>
      <c r="C713" s="4"/>
      <c r="H713" s="9"/>
      <c r="I713" s="39"/>
      <c r="J713" s="39"/>
      <c r="K713" s="4"/>
      <c r="L713" s="4"/>
    </row>
    <row r="714">
      <c r="B714" s="4"/>
      <c r="C714" s="4"/>
      <c r="H714" s="9"/>
      <c r="I714" s="39"/>
      <c r="J714" s="39"/>
      <c r="K714" s="4"/>
      <c r="L714" s="4"/>
    </row>
    <row r="715">
      <c r="B715" s="4"/>
      <c r="C715" s="4"/>
      <c r="H715" s="9"/>
      <c r="I715" s="39"/>
      <c r="J715" s="39"/>
      <c r="K715" s="4"/>
      <c r="L715" s="4"/>
    </row>
    <row r="716">
      <c r="B716" s="4"/>
      <c r="C716" s="4"/>
      <c r="H716" s="9"/>
      <c r="I716" s="39"/>
      <c r="J716" s="39"/>
      <c r="K716" s="4"/>
      <c r="L716" s="4"/>
    </row>
    <row r="717">
      <c r="B717" s="4"/>
      <c r="C717" s="4"/>
      <c r="H717" s="9"/>
      <c r="I717" s="39"/>
      <c r="J717" s="39"/>
      <c r="K717" s="4"/>
      <c r="L717" s="4"/>
    </row>
    <row r="718">
      <c r="B718" s="4"/>
      <c r="C718" s="4"/>
      <c r="H718" s="9"/>
      <c r="I718" s="39"/>
      <c r="J718" s="39"/>
      <c r="K718" s="4"/>
      <c r="L718" s="4"/>
    </row>
    <row r="719">
      <c r="B719" s="4"/>
      <c r="C719" s="4"/>
      <c r="H719" s="9"/>
      <c r="I719" s="39"/>
      <c r="J719" s="39"/>
      <c r="K719" s="4"/>
      <c r="L719" s="4"/>
    </row>
    <row r="720">
      <c r="B720" s="4"/>
      <c r="C720" s="4"/>
      <c r="H720" s="9"/>
      <c r="I720" s="39"/>
      <c r="J720" s="39"/>
      <c r="K720" s="4"/>
      <c r="L720" s="4"/>
    </row>
    <row r="721">
      <c r="B721" s="4"/>
      <c r="C721" s="4"/>
      <c r="H721" s="9"/>
      <c r="I721" s="39"/>
      <c r="J721" s="39"/>
      <c r="K721" s="4"/>
      <c r="L721" s="4"/>
    </row>
    <row r="722">
      <c r="B722" s="4"/>
      <c r="C722" s="4"/>
      <c r="H722" s="9"/>
      <c r="I722" s="39"/>
      <c r="J722" s="39"/>
      <c r="K722" s="4"/>
      <c r="L722" s="4"/>
    </row>
    <row r="723">
      <c r="B723" s="4"/>
      <c r="C723" s="4"/>
      <c r="H723" s="9"/>
      <c r="I723" s="39"/>
      <c r="J723" s="39"/>
      <c r="K723" s="4"/>
      <c r="L723" s="4"/>
    </row>
    <row r="724">
      <c r="B724" s="4"/>
      <c r="C724" s="4"/>
      <c r="H724" s="9"/>
      <c r="I724" s="39"/>
      <c r="J724" s="39"/>
      <c r="K724" s="4"/>
      <c r="L724" s="4"/>
    </row>
    <row r="725">
      <c r="B725" s="4"/>
      <c r="C725" s="4"/>
      <c r="H725" s="9"/>
      <c r="I725" s="39"/>
      <c r="J725" s="39"/>
      <c r="K725" s="4"/>
      <c r="L725" s="4"/>
    </row>
    <row r="726">
      <c r="B726" s="4"/>
      <c r="C726" s="4"/>
      <c r="H726" s="9"/>
      <c r="I726" s="39"/>
      <c r="J726" s="39"/>
      <c r="K726" s="4"/>
      <c r="L726" s="4"/>
    </row>
    <row r="727">
      <c r="B727" s="4"/>
      <c r="C727" s="4"/>
      <c r="H727" s="9"/>
      <c r="I727" s="39"/>
      <c r="J727" s="39"/>
      <c r="K727" s="4"/>
      <c r="L727" s="4"/>
    </row>
    <row r="728">
      <c r="B728" s="4"/>
      <c r="C728" s="4"/>
      <c r="H728" s="9"/>
      <c r="I728" s="39"/>
      <c r="J728" s="39"/>
      <c r="K728" s="4"/>
      <c r="L728" s="4"/>
    </row>
    <row r="729">
      <c r="B729" s="4"/>
      <c r="C729" s="4"/>
      <c r="H729" s="9"/>
      <c r="I729" s="39"/>
      <c r="J729" s="39"/>
      <c r="K729" s="4"/>
      <c r="L729" s="4"/>
    </row>
    <row r="730">
      <c r="B730" s="4"/>
      <c r="C730" s="4"/>
      <c r="H730" s="9"/>
      <c r="I730" s="39"/>
      <c r="J730" s="39"/>
      <c r="K730" s="4"/>
      <c r="L730" s="4"/>
    </row>
    <row r="731">
      <c r="B731" s="4"/>
      <c r="C731" s="4"/>
      <c r="H731" s="9"/>
      <c r="I731" s="39"/>
      <c r="J731" s="39"/>
      <c r="K731" s="4"/>
      <c r="L731" s="4"/>
    </row>
    <row r="732">
      <c r="B732" s="4"/>
      <c r="C732" s="4"/>
      <c r="H732" s="9"/>
      <c r="I732" s="39"/>
      <c r="J732" s="39"/>
      <c r="K732" s="4"/>
      <c r="L732" s="4"/>
    </row>
    <row r="733">
      <c r="B733" s="4"/>
      <c r="C733" s="4"/>
      <c r="H733" s="9"/>
      <c r="I733" s="39"/>
      <c r="J733" s="39"/>
      <c r="K733" s="4"/>
      <c r="L733" s="4"/>
    </row>
    <row r="734">
      <c r="B734" s="4"/>
      <c r="C734" s="4"/>
      <c r="H734" s="9"/>
      <c r="I734" s="39"/>
      <c r="J734" s="39"/>
      <c r="K734" s="4"/>
      <c r="L734" s="4"/>
    </row>
    <row r="735">
      <c r="B735" s="4"/>
      <c r="C735" s="4"/>
      <c r="H735" s="9"/>
      <c r="I735" s="39"/>
      <c r="J735" s="39"/>
      <c r="K735" s="4"/>
      <c r="L735" s="4"/>
    </row>
    <row r="736">
      <c r="B736" s="4"/>
      <c r="C736" s="4"/>
      <c r="H736" s="9"/>
      <c r="I736" s="39"/>
      <c r="J736" s="39"/>
      <c r="K736" s="4"/>
      <c r="L736" s="4"/>
    </row>
    <row r="737">
      <c r="B737" s="4"/>
      <c r="C737" s="4"/>
      <c r="H737" s="9"/>
      <c r="I737" s="39"/>
      <c r="J737" s="39"/>
      <c r="K737" s="4"/>
      <c r="L737" s="4"/>
    </row>
    <row r="738">
      <c r="B738" s="4"/>
      <c r="C738" s="4"/>
      <c r="H738" s="9"/>
      <c r="I738" s="39"/>
      <c r="J738" s="39"/>
      <c r="K738" s="4"/>
      <c r="L738" s="4"/>
    </row>
    <row r="739">
      <c r="B739" s="4"/>
      <c r="C739" s="4"/>
      <c r="H739" s="9"/>
      <c r="I739" s="39"/>
      <c r="J739" s="39"/>
      <c r="K739" s="4"/>
      <c r="L739" s="4"/>
    </row>
    <row r="740">
      <c r="B740" s="4"/>
      <c r="C740" s="4"/>
      <c r="H740" s="9"/>
      <c r="I740" s="39"/>
      <c r="J740" s="39"/>
      <c r="K740" s="4"/>
      <c r="L740" s="4"/>
    </row>
    <row r="741">
      <c r="B741" s="4"/>
      <c r="C741" s="4"/>
      <c r="H741" s="9"/>
      <c r="I741" s="39"/>
      <c r="J741" s="39"/>
      <c r="K741" s="4"/>
      <c r="L741" s="4"/>
    </row>
    <row r="742">
      <c r="B742" s="4"/>
      <c r="C742" s="4"/>
      <c r="H742" s="9"/>
      <c r="I742" s="39"/>
      <c r="J742" s="39"/>
      <c r="K742" s="4"/>
      <c r="L742" s="4"/>
    </row>
    <row r="743">
      <c r="B743" s="4"/>
      <c r="C743" s="4"/>
      <c r="H743" s="9"/>
      <c r="I743" s="39"/>
      <c r="J743" s="39"/>
      <c r="K743" s="4"/>
      <c r="L743" s="4"/>
    </row>
    <row r="744">
      <c r="B744" s="4"/>
      <c r="C744" s="4"/>
      <c r="H744" s="9"/>
      <c r="I744" s="39"/>
      <c r="J744" s="39"/>
      <c r="K744" s="4"/>
      <c r="L744" s="4"/>
    </row>
    <row r="745">
      <c r="B745" s="4"/>
      <c r="C745" s="4"/>
      <c r="H745" s="9"/>
      <c r="I745" s="39"/>
      <c r="J745" s="39"/>
      <c r="K745" s="4"/>
      <c r="L745" s="4"/>
    </row>
    <row r="746">
      <c r="B746" s="4"/>
      <c r="C746" s="4"/>
      <c r="H746" s="9"/>
      <c r="I746" s="39"/>
      <c r="J746" s="39"/>
      <c r="K746" s="4"/>
      <c r="L746" s="4"/>
    </row>
    <row r="747">
      <c r="B747" s="4"/>
      <c r="C747" s="4"/>
      <c r="H747" s="9"/>
      <c r="I747" s="39"/>
      <c r="J747" s="39"/>
      <c r="K747" s="4"/>
      <c r="L747" s="4"/>
    </row>
    <row r="748">
      <c r="B748" s="4"/>
      <c r="C748" s="4"/>
      <c r="H748" s="9"/>
      <c r="I748" s="39"/>
      <c r="J748" s="39"/>
      <c r="K748" s="4"/>
      <c r="L748" s="4"/>
    </row>
    <row r="749">
      <c r="B749" s="4"/>
      <c r="C749" s="4"/>
      <c r="H749" s="9"/>
      <c r="I749" s="39"/>
      <c r="J749" s="39"/>
      <c r="K749" s="4"/>
      <c r="L749" s="4"/>
    </row>
    <row r="750">
      <c r="B750" s="4"/>
      <c r="C750" s="4"/>
      <c r="H750" s="9"/>
      <c r="I750" s="39"/>
      <c r="J750" s="39"/>
      <c r="K750" s="4"/>
      <c r="L750" s="4"/>
    </row>
    <row r="751">
      <c r="B751" s="4"/>
      <c r="C751" s="4"/>
      <c r="H751" s="9"/>
      <c r="I751" s="39"/>
      <c r="J751" s="39"/>
      <c r="K751" s="4"/>
      <c r="L751" s="4"/>
    </row>
    <row r="752">
      <c r="B752" s="4"/>
      <c r="C752" s="4"/>
      <c r="H752" s="9"/>
      <c r="I752" s="39"/>
      <c r="J752" s="39"/>
      <c r="K752" s="4"/>
      <c r="L752" s="4"/>
    </row>
    <row r="753">
      <c r="B753" s="4"/>
      <c r="C753" s="4"/>
      <c r="H753" s="9"/>
      <c r="I753" s="39"/>
      <c r="J753" s="39"/>
      <c r="K753" s="4"/>
      <c r="L753" s="4"/>
    </row>
    <row r="754">
      <c r="B754" s="4"/>
      <c r="C754" s="4"/>
      <c r="H754" s="9"/>
      <c r="I754" s="39"/>
      <c r="J754" s="39"/>
      <c r="K754" s="4"/>
      <c r="L754" s="4"/>
    </row>
    <row r="755">
      <c r="B755" s="4"/>
      <c r="C755" s="4"/>
      <c r="H755" s="9"/>
      <c r="I755" s="39"/>
      <c r="J755" s="39"/>
      <c r="K755" s="4"/>
      <c r="L755" s="4"/>
    </row>
    <row r="756">
      <c r="B756" s="4"/>
      <c r="C756" s="4"/>
      <c r="H756" s="9"/>
      <c r="I756" s="39"/>
      <c r="J756" s="39"/>
      <c r="K756" s="4"/>
      <c r="L756" s="4"/>
    </row>
    <row r="757">
      <c r="B757" s="4"/>
      <c r="C757" s="4"/>
      <c r="H757" s="9"/>
      <c r="I757" s="39"/>
      <c r="J757" s="39"/>
      <c r="K757" s="4"/>
      <c r="L757" s="4"/>
    </row>
    <row r="758">
      <c r="B758" s="4"/>
      <c r="C758" s="4"/>
      <c r="H758" s="9"/>
      <c r="I758" s="39"/>
      <c r="J758" s="39"/>
      <c r="K758" s="4"/>
      <c r="L758" s="4"/>
    </row>
    <row r="759">
      <c r="B759" s="4"/>
      <c r="C759" s="4"/>
      <c r="H759" s="9"/>
      <c r="I759" s="39"/>
      <c r="J759" s="39"/>
      <c r="K759" s="4"/>
      <c r="L759" s="4"/>
    </row>
    <row r="760">
      <c r="B760" s="4"/>
      <c r="C760" s="4"/>
      <c r="H760" s="9"/>
      <c r="I760" s="39"/>
      <c r="J760" s="39"/>
      <c r="K760" s="4"/>
      <c r="L760" s="4"/>
    </row>
    <row r="761">
      <c r="B761" s="4"/>
      <c r="C761" s="4"/>
      <c r="H761" s="9"/>
      <c r="I761" s="39"/>
      <c r="J761" s="39"/>
      <c r="K761" s="4"/>
      <c r="L761" s="4"/>
    </row>
    <row r="762">
      <c r="B762" s="4"/>
      <c r="C762" s="4"/>
      <c r="H762" s="9"/>
      <c r="I762" s="39"/>
      <c r="J762" s="39"/>
      <c r="K762" s="4"/>
      <c r="L762" s="4"/>
    </row>
    <row r="763">
      <c r="B763" s="4"/>
      <c r="C763" s="4"/>
      <c r="H763" s="9"/>
      <c r="I763" s="39"/>
      <c r="J763" s="39"/>
      <c r="K763" s="4"/>
      <c r="L763" s="4"/>
    </row>
    <row r="764">
      <c r="B764" s="4"/>
      <c r="C764" s="4"/>
      <c r="H764" s="9"/>
      <c r="I764" s="39"/>
      <c r="J764" s="39"/>
      <c r="K764" s="4"/>
      <c r="L764" s="4"/>
    </row>
    <row r="765">
      <c r="B765" s="4"/>
      <c r="C765" s="4"/>
      <c r="H765" s="9"/>
      <c r="I765" s="39"/>
      <c r="J765" s="39"/>
      <c r="K765" s="4"/>
      <c r="L765" s="4"/>
    </row>
    <row r="766">
      <c r="B766" s="4"/>
      <c r="C766" s="4"/>
      <c r="H766" s="9"/>
      <c r="I766" s="39"/>
      <c r="J766" s="39"/>
      <c r="K766" s="4"/>
      <c r="L766" s="4"/>
    </row>
    <row r="767">
      <c r="B767" s="4"/>
      <c r="C767" s="4"/>
      <c r="H767" s="9"/>
      <c r="I767" s="39"/>
      <c r="J767" s="39"/>
      <c r="K767" s="4"/>
      <c r="L767" s="4"/>
    </row>
    <row r="768">
      <c r="B768" s="4"/>
      <c r="C768" s="4"/>
      <c r="H768" s="9"/>
      <c r="I768" s="39"/>
      <c r="J768" s="39"/>
      <c r="K768" s="4"/>
      <c r="L768" s="4"/>
    </row>
    <row r="769">
      <c r="B769" s="4"/>
      <c r="C769" s="4"/>
      <c r="H769" s="9"/>
      <c r="I769" s="39"/>
      <c r="J769" s="39"/>
      <c r="K769" s="4"/>
      <c r="L769" s="4"/>
    </row>
    <row r="770">
      <c r="B770" s="4"/>
      <c r="C770" s="4"/>
      <c r="H770" s="9"/>
      <c r="I770" s="39"/>
      <c r="J770" s="39"/>
      <c r="K770" s="4"/>
      <c r="L770" s="4"/>
    </row>
    <row r="771">
      <c r="B771" s="4"/>
      <c r="C771" s="4"/>
      <c r="H771" s="9"/>
      <c r="I771" s="39"/>
      <c r="J771" s="39"/>
      <c r="K771" s="4"/>
      <c r="L771" s="4"/>
    </row>
    <row r="772">
      <c r="B772" s="4"/>
      <c r="C772" s="4"/>
      <c r="H772" s="9"/>
      <c r="I772" s="39"/>
      <c r="J772" s="39"/>
      <c r="K772" s="4"/>
      <c r="L772" s="4"/>
    </row>
    <row r="773">
      <c r="B773" s="4"/>
      <c r="C773" s="4"/>
      <c r="H773" s="9"/>
      <c r="I773" s="39"/>
      <c r="J773" s="39"/>
      <c r="K773" s="4"/>
      <c r="L773" s="4"/>
    </row>
    <row r="774">
      <c r="B774" s="4"/>
      <c r="C774" s="4"/>
      <c r="H774" s="9"/>
      <c r="I774" s="39"/>
      <c r="J774" s="39"/>
      <c r="K774" s="4"/>
      <c r="L774" s="4"/>
    </row>
    <row r="775">
      <c r="B775" s="4"/>
      <c r="C775" s="4"/>
      <c r="H775" s="9"/>
      <c r="I775" s="39"/>
      <c r="J775" s="39"/>
      <c r="K775" s="4"/>
      <c r="L775" s="4"/>
    </row>
    <row r="776">
      <c r="B776" s="4"/>
      <c r="C776" s="4"/>
      <c r="H776" s="9"/>
      <c r="I776" s="39"/>
      <c r="J776" s="39"/>
      <c r="K776" s="4"/>
      <c r="L776" s="4"/>
    </row>
    <row r="777">
      <c r="B777" s="4"/>
      <c r="C777" s="4"/>
      <c r="H777" s="9"/>
      <c r="I777" s="39"/>
      <c r="J777" s="39"/>
      <c r="K777" s="4"/>
      <c r="L777" s="4"/>
    </row>
    <row r="778">
      <c r="B778" s="4"/>
      <c r="C778" s="4"/>
      <c r="H778" s="9"/>
      <c r="I778" s="39"/>
      <c r="J778" s="39"/>
      <c r="K778" s="4"/>
      <c r="L778" s="4"/>
    </row>
    <row r="779">
      <c r="B779" s="4"/>
      <c r="C779" s="4"/>
      <c r="H779" s="9"/>
      <c r="I779" s="39"/>
      <c r="J779" s="39"/>
      <c r="K779" s="4"/>
      <c r="L779" s="4"/>
    </row>
    <row r="780">
      <c r="B780" s="4"/>
      <c r="C780" s="4"/>
      <c r="H780" s="9"/>
      <c r="I780" s="39"/>
      <c r="J780" s="39"/>
      <c r="K780" s="4"/>
      <c r="L780" s="4"/>
    </row>
    <row r="781">
      <c r="B781" s="4"/>
      <c r="C781" s="4"/>
      <c r="H781" s="9"/>
      <c r="I781" s="39"/>
      <c r="J781" s="39"/>
      <c r="K781" s="4"/>
      <c r="L781" s="4"/>
    </row>
    <row r="782">
      <c r="B782" s="4"/>
      <c r="C782" s="4"/>
      <c r="H782" s="9"/>
      <c r="I782" s="39"/>
      <c r="J782" s="39"/>
      <c r="K782" s="4"/>
      <c r="L782" s="4"/>
    </row>
    <row r="783">
      <c r="B783" s="4"/>
      <c r="C783" s="4"/>
      <c r="H783" s="9"/>
      <c r="I783" s="39"/>
      <c r="J783" s="39"/>
      <c r="K783" s="4"/>
      <c r="L783" s="4"/>
    </row>
    <row r="784">
      <c r="B784" s="4"/>
      <c r="C784" s="4"/>
      <c r="H784" s="9"/>
      <c r="I784" s="39"/>
      <c r="J784" s="39"/>
      <c r="K784" s="4"/>
      <c r="L784" s="4"/>
    </row>
    <row r="785">
      <c r="B785" s="4"/>
      <c r="C785" s="4"/>
      <c r="H785" s="9"/>
      <c r="I785" s="39"/>
      <c r="J785" s="39"/>
      <c r="K785" s="4"/>
      <c r="L785" s="4"/>
    </row>
    <row r="786">
      <c r="B786" s="4"/>
      <c r="C786" s="4"/>
      <c r="H786" s="9"/>
      <c r="I786" s="39"/>
      <c r="J786" s="39"/>
      <c r="K786" s="4"/>
      <c r="L786" s="4"/>
    </row>
    <row r="787">
      <c r="B787" s="4"/>
      <c r="C787" s="4"/>
      <c r="H787" s="9"/>
      <c r="I787" s="39"/>
      <c r="J787" s="39"/>
      <c r="K787" s="4"/>
      <c r="L787" s="4"/>
    </row>
    <row r="788">
      <c r="B788" s="4"/>
      <c r="C788" s="4"/>
      <c r="H788" s="9"/>
      <c r="I788" s="39"/>
      <c r="J788" s="39"/>
      <c r="K788" s="4"/>
      <c r="L788" s="4"/>
    </row>
    <row r="789">
      <c r="B789" s="4"/>
      <c r="C789" s="4"/>
      <c r="H789" s="9"/>
      <c r="I789" s="39"/>
      <c r="J789" s="39"/>
      <c r="K789" s="4"/>
      <c r="L789" s="4"/>
    </row>
    <row r="790">
      <c r="B790" s="4"/>
      <c r="C790" s="4"/>
      <c r="H790" s="9"/>
      <c r="I790" s="39"/>
      <c r="J790" s="39"/>
      <c r="K790" s="4"/>
      <c r="L790" s="4"/>
    </row>
    <row r="791">
      <c r="B791" s="4"/>
      <c r="C791" s="4"/>
      <c r="H791" s="9"/>
      <c r="I791" s="39"/>
      <c r="J791" s="39"/>
      <c r="K791" s="4"/>
      <c r="L791" s="4"/>
    </row>
    <row r="792">
      <c r="B792" s="4"/>
      <c r="C792" s="4"/>
      <c r="H792" s="9"/>
      <c r="I792" s="39"/>
      <c r="J792" s="39"/>
      <c r="K792" s="4"/>
      <c r="L792" s="4"/>
    </row>
    <row r="793">
      <c r="B793" s="4"/>
      <c r="C793" s="4"/>
      <c r="H793" s="9"/>
      <c r="I793" s="39"/>
      <c r="J793" s="39"/>
      <c r="K793" s="4"/>
      <c r="L793" s="4"/>
    </row>
    <row r="794">
      <c r="B794" s="4"/>
      <c r="C794" s="4"/>
      <c r="H794" s="9"/>
      <c r="I794" s="39"/>
      <c r="J794" s="39"/>
      <c r="K794" s="4"/>
      <c r="L794" s="4"/>
    </row>
    <row r="795">
      <c r="B795" s="4"/>
      <c r="C795" s="4"/>
      <c r="H795" s="9"/>
      <c r="I795" s="39"/>
      <c r="J795" s="39"/>
      <c r="K795" s="4"/>
      <c r="L795" s="4"/>
    </row>
    <row r="796">
      <c r="B796" s="4"/>
      <c r="C796" s="4"/>
      <c r="H796" s="9"/>
      <c r="I796" s="39"/>
      <c r="J796" s="39"/>
      <c r="K796" s="4"/>
      <c r="L796" s="4"/>
    </row>
    <row r="797">
      <c r="B797" s="4"/>
      <c r="C797" s="4"/>
      <c r="H797" s="9"/>
      <c r="I797" s="39"/>
      <c r="J797" s="39"/>
      <c r="K797" s="4"/>
      <c r="L797" s="4"/>
    </row>
    <row r="798">
      <c r="B798" s="4"/>
      <c r="C798" s="4"/>
      <c r="H798" s="9"/>
      <c r="I798" s="39"/>
      <c r="J798" s="39"/>
      <c r="K798" s="4"/>
      <c r="L798" s="4"/>
    </row>
    <row r="799">
      <c r="B799" s="4"/>
      <c r="C799" s="4"/>
      <c r="H799" s="9"/>
      <c r="I799" s="39"/>
      <c r="J799" s="39"/>
      <c r="K799" s="4"/>
      <c r="L799" s="4"/>
    </row>
    <row r="800">
      <c r="B800" s="4"/>
      <c r="C800" s="4"/>
      <c r="H800" s="9"/>
      <c r="I800" s="39"/>
      <c r="J800" s="39"/>
      <c r="K800" s="4"/>
      <c r="L800" s="4"/>
    </row>
    <row r="801">
      <c r="B801" s="4"/>
      <c r="C801" s="4"/>
      <c r="H801" s="9"/>
      <c r="I801" s="39"/>
      <c r="J801" s="39"/>
      <c r="K801" s="4"/>
      <c r="L801" s="4"/>
    </row>
    <row r="802">
      <c r="B802" s="4"/>
      <c r="C802" s="4"/>
      <c r="H802" s="9"/>
      <c r="I802" s="39"/>
      <c r="J802" s="39"/>
      <c r="K802" s="4"/>
      <c r="L802" s="4"/>
    </row>
    <row r="803">
      <c r="B803" s="4"/>
      <c r="C803" s="4"/>
      <c r="H803" s="9"/>
      <c r="I803" s="39"/>
      <c r="J803" s="39"/>
      <c r="K803" s="4"/>
      <c r="L803" s="4"/>
    </row>
    <row r="804">
      <c r="B804" s="4"/>
      <c r="C804" s="4"/>
      <c r="H804" s="9"/>
      <c r="I804" s="39"/>
      <c r="J804" s="39"/>
      <c r="K804" s="4"/>
      <c r="L804" s="4"/>
    </row>
    <row r="805">
      <c r="B805" s="4"/>
      <c r="C805" s="4"/>
      <c r="H805" s="9"/>
      <c r="I805" s="39"/>
      <c r="J805" s="39"/>
      <c r="K805" s="4"/>
      <c r="L805" s="4"/>
    </row>
    <row r="806">
      <c r="B806" s="4"/>
      <c r="C806" s="4"/>
      <c r="H806" s="9"/>
      <c r="I806" s="39"/>
      <c r="J806" s="39"/>
      <c r="K806" s="4"/>
      <c r="L806" s="4"/>
    </row>
    <row r="807">
      <c r="B807" s="4"/>
      <c r="C807" s="4"/>
      <c r="H807" s="9"/>
      <c r="I807" s="39"/>
      <c r="J807" s="39"/>
      <c r="K807" s="4"/>
      <c r="L807" s="4"/>
    </row>
    <row r="808">
      <c r="B808" s="4"/>
      <c r="C808" s="4"/>
      <c r="H808" s="9"/>
      <c r="I808" s="39"/>
      <c r="J808" s="39"/>
      <c r="K808" s="4"/>
      <c r="L808" s="4"/>
    </row>
    <row r="809">
      <c r="B809" s="4"/>
      <c r="C809" s="4"/>
      <c r="H809" s="9"/>
      <c r="I809" s="39"/>
      <c r="J809" s="39"/>
      <c r="K809" s="4"/>
      <c r="L809" s="4"/>
    </row>
    <row r="810">
      <c r="B810" s="4"/>
      <c r="C810" s="4"/>
      <c r="H810" s="9"/>
      <c r="I810" s="39"/>
      <c r="J810" s="39"/>
      <c r="K810" s="4"/>
      <c r="L810" s="4"/>
    </row>
    <row r="811">
      <c r="B811" s="4"/>
      <c r="C811" s="4"/>
      <c r="H811" s="9"/>
      <c r="I811" s="39"/>
      <c r="J811" s="39"/>
      <c r="K811" s="4"/>
      <c r="L811" s="4"/>
    </row>
    <row r="812">
      <c r="B812" s="4"/>
      <c r="C812" s="4"/>
      <c r="H812" s="9"/>
      <c r="I812" s="39"/>
      <c r="J812" s="39"/>
      <c r="K812" s="4"/>
      <c r="L812" s="4"/>
    </row>
    <row r="813">
      <c r="B813" s="4"/>
      <c r="C813" s="4"/>
      <c r="H813" s="9"/>
      <c r="I813" s="39"/>
      <c r="J813" s="39"/>
      <c r="K813" s="4"/>
      <c r="L813" s="4"/>
    </row>
    <row r="814">
      <c r="B814" s="4"/>
      <c r="C814" s="4"/>
      <c r="H814" s="9"/>
      <c r="I814" s="39"/>
      <c r="J814" s="39"/>
      <c r="K814" s="4"/>
      <c r="L814" s="4"/>
    </row>
    <row r="815">
      <c r="B815" s="4"/>
      <c r="C815" s="4"/>
      <c r="H815" s="9"/>
      <c r="I815" s="39"/>
      <c r="J815" s="39"/>
      <c r="K815" s="4"/>
      <c r="L815" s="4"/>
    </row>
    <row r="816">
      <c r="B816" s="4"/>
      <c r="C816" s="4"/>
      <c r="H816" s="9"/>
      <c r="I816" s="39"/>
      <c r="J816" s="39"/>
      <c r="K816" s="4"/>
      <c r="L816" s="4"/>
    </row>
    <row r="817">
      <c r="B817" s="4"/>
      <c r="C817" s="4"/>
      <c r="H817" s="9"/>
      <c r="I817" s="39"/>
      <c r="J817" s="39"/>
      <c r="K817" s="4"/>
      <c r="L817" s="4"/>
    </row>
    <row r="818">
      <c r="B818" s="4"/>
      <c r="C818" s="4"/>
      <c r="H818" s="9"/>
      <c r="I818" s="39"/>
      <c r="J818" s="39"/>
      <c r="K818" s="4"/>
      <c r="L818" s="4"/>
    </row>
    <row r="819">
      <c r="B819" s="4"/>
      <c r="C819" s="4"/>
      <c r="H819" s="9"/>
      <c r="I819" s="39"/>
      <c r="J819" s="39"/>
      <c r="K819" s="4"/>
      <c r="L819" s="4"/>
    </row>
    <row r="820">
      <c r="B820" s="4"/>
      <c r="C820" s="4"/>
      <c r="H820" s="9"/>
      <c r="I820" s="39"/>
      <c r="J820" s="39"/>
      <c r="K820" s="4"/>
      <c r="L820" s="4"/>
    </row>
    <row r="821">
      <c r="B821" s="4"/>
      <c r="C821" s="4"/>
      <c r="H821" s="9"/>
      <c r="I821" s="39"/>
      <c r="J821" s="39"/>
      <c r="K821" s="4"/>
      <c r="L821" s="4"/>
    </row>
    <row r="822">
      <c r="B822" s="4"/>
      <c r="C822" s="4"/>
      <c r="H822" s="9"/>
      <c r="I822" s="39"/>
      <c r="J822" s="39"/>
      <c r="K822" s="4"/>
      <c r="L822" s="4"/>
    </row>
    <row r="823">
      <c r="B823" s="4"/>
      <c r="C823" s="4"/>
      <c r="H823" s="9"/>
      <c r="I823" s="39"/>
      <c r="J823" s="39"/>
      <c r="K823" s="4"/>
      <c r="L823" s="4"/>
    </row>
    <row r="824">
      <c r="B824" s="4"/>
      <c r="C824" s="4"/>
      <c r="H824" s="9"/>
      <c r="I824" s="39"/>
      <c r="J824" s="39"/>
      <c r="K824" s="4"/>
      <c r="L824" s="4"/>
    </row>
    <row r="825">
      <c r="B825" s="4"/>
      <c r="C825" s="4"/>
      <c r="H825" s="9"/>
      <c r="I825" s="39"/>
      <c r="J825" s="39"/>
      <c r="K825" s="4"/>
      <c r="L825" s="4"/>
    </row>
    <row r="826">
      <c r="B826" s="4"/>
      <c r="C826" s="4"/>
      <c r="H826" s="9"/>
      <c r="I826" s="39"/>
      <c r="J826" s="39"/>
      <c r="K826" s="4"/>
      <c r="L826" s="4"/>
    </row>
    <row r="827">
      <c r="B827" s="4"/>
      <c r="C827" s="4"/>
      <c r="H827" s="9"/>
      <c r="I827" s="39"/>
      <c r="J827" s="39"/>
      <c r="K827" s="4"/>
      <c r="L827" s="4"/>
    </row>
    <row r="828">
      <c r="B828" s="4"/>
      <c r="C828" s="4"/>
      <c r="H828" s="9"/>
      <c r="I828" s="39"/>
      <c r="J828" s="39"/>
      <c r="K828" s="4"/>
      <c r="L828" s="4"/>
    </row>
    <row r="829">
      <c r="B829" s="4"/>
      <c r="C829" s="4"/>
      <c r="H829" s="9"/>
      <c r="I829" s="39"/>
      <c r="J829" s="39"/>
      <c r="K829" s="4"/>
      <c r="L829" s="4"/>
    </row>
    <row r="830">
      <c r="B830" s="4"/>
      <c r="C830" s="4"/>
      <c r="H830" s="9"/>
      <c r="I830" s="39"/>
      <c r="J830" s="39"/>
      <c r="K830" s="4"/>
      <c r="L830" s="4"/>
    </row>
    <row r="831">
      <c r="B831" s="4"/>
      <c r="C831" s="4"/>
      <c r="H831" s="9"/>
      <c r="I831" s="39"/>
      <c r="J831" s="39"/>
      <c r="K831" s="4"/>
      <c r="L831" s="4"/>
    </row>
    <row r="832">
      <c r="B832" s="4"/>
      <c r="C832" s="4"/>
      <c r="H832" s="9"/>
      <c r="I832" s="39"/>
      <c r="J832" s="39"/>
      <c r="K832" s="4"/>
      <c r="L832" s="4"/>
    </row>
    <row r="833">
      <c r="B833" s="4"/>
      <c r="C833" s="4"/>
      <c r="H833" s="9"/>
      <c r="I833" s="39"/>
      <c r="J833" s="39"/>
      <c r="K833" s="4"/>
      <c r="L833" s="4"/>
    </row>
    <row r="834">
      <c r="B834" s="4"/>
      <c r="C834" s="4"/>
      <c r="H834" s="9"/>
      <c r="I834" s="39"/>
      <c r="J834" s="39"/>
      <c r="K834" s="4"/>
      <c r="L834" s="4"/>
    </row>
    <row r="835">
      <c r="B835" s="4"/>
      <c r="C835" s="4"/>
      <c r="H835" s="9"/>
      <c r="I835" s="39"/>
      <c r="J835" s="39"/>
      <c r="K835" s="4"/>
      <c r="L835" s="4"/>
    </row>
    <row r="836">
      <c r="B836" s="4"/>
      <c r="C836" s="4"/>
      <c r="H836" s="9"/>
      <c r="I836" s="39"/>
      <c r="J836" s="39"/>
      <c r="K836" s="4"/>
      <c r="L836" s="4"/>
    </row>
    <row r="837">
      <c r="B837" s="4"/>
      <c r="C837" s="4"/>
      <c r="H837" s="9"/>
      <c r="I837" s="39"/>
      <c r="J837" s="39"/>
      <c r="K837" s="4"/>
      <c r="L837" s="4"/>
    </row>
    <row r="838">
      <c r="B838" s="4"/>
      <c r="C838" s="4"/>
      <c r="H838" s="9"/>
      <c r="I838" s="39"/>
      <c r="J838" s="39"/>
      <c r="K838" s="4"/>
      <c r="L838" s="4"/>
    </row>
    <row r="839">
      <c r="B839" s="4"/>
      <c r="C839" s="4"/>
      <c r="H839" s="9"/>
      <c r="I839" s="39"/>
      <c r="J839" s="39"/>
      <c r="K839" s="4"/>
      <c r="L839" s="4"/>
    </row>
    <row r="840">
      <c r="B840" s="4"/>
      <c r="C840" s="4"/>
      <c r="H840" s="9"/>
      <c r="I840" s="39"/>
      <c r="J840" s="39"/>
      <c r="K840" s="4"/>
      <c r="L840" s="4"/>
    </row>
    <row r="841">
      <c r="B841" s="4"/>
      <c r="C841" s="4"/>
      <c r="H841" s="9"/>
      <c r="I841" s="39"/>
      <c r="J841" s="39"/>
      <c r="K841" s="4"/>
      <c r="L841" s="4"/>
    </row>
    <row r="842">
      <c r="B842" s="4"/>
      <c r="C842" s="4"/>
      <c r="H842" s="9"/>
      <c r="I842" s="39"/>
      <c r="J842" s="39"/>
      <c r="K842" s="4"/>
      <c r="L842" s="4"/>
    </row>
    <row r="843">
      <c r="B843" s="4"/>
      <c r="C843" s="4"/>
      <c r="H843" s="9"/>
      <c r="I843" s="39"/>
      <c r="J843" s="39"/>
      <c r="K843" s="4"/>
      <c r="L843" s="4"/>
    </row>
    <row r="844">
      <c r="B844" s="4"/>
      <c r="C844" s="4"/>
      <c r="H844" s="9"/>
      <c r="I844" s="39"/>
      <c r="J844" s="39"/>
      <c r="K844" s="4"/>
      <c r="L844" s="4"/>
    </row>
    <row r="845">
      <c r="B845" s="4"/>
      <c r="C845" s="4"/>
      <c r="H845" s="9"/>
      <c r="I845" s="39"/>
      <c r="J845" s="39"/>
      <c r="K845" s="4"/>
      <c r="L845" s="4"/>
    </row>
    <row r="846">
      <c r="B846" s="4"/>
      <c r="C846" s="4"/>
      <c r="H846" s="9"/>
      <c r="I846" s="39"/>
      <c r="J846" s="39"/>
      <c r="K846" s="4"/>
      <c r="L846" s="4"/>
    </row>
    <row r="847">
      <c r="B847" s="4"/>
      <c r="C847" s="4"/>
      <c r="H847" s="9"/>
      <c r="I847" s="39"/>
      <c r="J847" s="39"/>
      <c r="K847" s="4"/>
      <c r="L847" s="4"/>
    </row>
    <row r="848">
      <c r="B848" s="4"/>
      <c r="C848" s="4"/>
      <c r="H848" s="9"/>
      <c r="I848" s="39"/>
      <c r="J848" s="39"/>
      <c r="K848" s="4"/>
      <c r="L848" s="4"/>
    </row>
    <row r="849">
      <c r="B849" s="4"/>
      <c r="C849" s="4"/>
      <c r="H849" s="9"/>
      <c r="I849" s="39"/>
      <c r="J849" s="39"/>
      <c r="K849" s="4"/>
      <c r="L849" s="4"/>
    </row>
    <row r="850">
      <c r="B850" s="4"/>
      <c r="C850" s="4"/>
      <c r="H850" s="9"/>
      <c r="I850" s="39"/>
      <c r="J850" s="39"/>
      <c r="K850" s="4"/>
      <c r="L850" s="4"/>
    </row>
    <row r="851">
      <c r="B851" s="4"/>
      <c r="C851" s="4"/>
      <c r="H851" s="9"/>
      <c r="I851" s="39"/>
      <c r="J851" s="39"/>
      <c r="K851" s="4"/>
      <c r="L851" s="4"/>
    </row>
    <row r="852">
      <c r="B852" s="4"/>
      <c r="C852" s="4"/>
      <c r="H852" s="9"/>
      <c r="I852" s="39"/>
      <c r="J852" s="39"/>
      <c r="K852" s="4"/>
      <c r="L852" s="4"/>
    </row>
    <row r="853">
      <c r="B853" s="4"/>
      <c r="C853" s="4"/>
      <c r="H853" s="9"/>
      <c r="I853" s="39"/>
      <c r="J853" s="39"/>
      <c r="K853" s="4"/>
      <c r="L853" s="4"/>
    </row>
    <row r="854">
      <c r="B854" s="4"/>
      <c r="C854" s="4"/>
      <c r="H854" s="9"/>
      <c r="I854" s="39"/>
      <c r="J854" s="39"/>
      <c r="K854" s="4"/>
      <c r="L854" s="4"/>
    </row>
    <row r="855">
      <c r="B855" s="4"/>
      <c r="C855" s="4"/>
      <c r="H855" s="9"/>
      <c r="I855" s="39"/>
      <c r="J855" s="39"/>
      <c r="K855" s="4"/>
      <c r="L855" s="4"/>
    </row>
    <row r="856">
      <c r="B856" s="4"/>
      <c r="C856" s="4"/>
      <c r="H856" s="9"/>
      <c r="I856" s="39"/>
      <c r="J856" s="39"/>
      <c r="K856" s="4"/>
      <c r="L856" s="4"/>
    </row>
    <row r="857">
      <c r="B857" s="4"/>
      <c r="C857" s="4"/>
      <c r="H857" s="9"/>
      <c r="I857" s="39"/>
      <c r="J857" s="39"/>
      <c r="K857" s="4"/>
      <c r="L857" s="4"/>
    </row>
    <row r="858">
      <c r="B858" s="4"/>
      <c r="C858" s="4"/>
      <c r="H858" s="9"/>
      <c r="I858" s="39"/>
      <c r="J858" s="39"/>
      <c r="K858" s="4"/>
      <c r="L858" s="4"/>
    </row>
    <row r="859">
      <c r="B859" s="4"/>
      <c r="C859" s="4"/>
      <c r="H859" s="9"/>
      <c r="I859" s="39"/>
      <c r="J859" s="39"/>
      <c r="K859" s="4"/>
      <c r="L859" s="4"/>
    </row>
    <row r="860">
      <c r="B860" s="4"/>
      <c r="C860" s="4"/>
      <c r="H860" s="9"/>
      <c r="I860" s="39"/>
      <c r="J860" s="39"/>
      <c r="K860" s="4"/>
      <c r="L860" s="4"/>
    </row>
    <row r="861">
      <c r="B861" s="4"/>
      <c r="C861" s="4"/>
      <c r="H861" s="9"/>
      <c r="I861" s="39"/>
      <c r="J861" s="39"/>
      <c r="K861" s="4"/>
      <c r="L861" s="4"/>
    </row>
    <row r="862">
      <c r="B862" s="4"/>
      <c r="C862" s="4"/>
      <c r="H862" s="9"/>
      <c r="I862" s="39"/>
      <c r="J862" s="39"/>
      <c r="K862" s="4"/>
      <c r="L862" s="4"/>
    </row>
    <row r="863">
      <c r="B863" s="4"/>
      <c r="C863" s="4"/>
      <c r="H863" s="9"/>
      <c r="I863" s="39"/>
      <c r="J863" s="39"/>
      <c r="K863" s="4"/>
      <c r="L863" s="4"/>
    </row>
    <row r="864">
      <c r="B864" s="4"/>
      <c r="C864" s="4"/>
      <c r="H864" s="9"/>
      <c r="I864" s="39"/>
      <c r="J864" s="39"/>
      <c r="K864" s="4"/>
      <c r="L864" s="4"/>
    </row>
    <row r="865">
      <c r="B865" s="4"/>
      <c r="C865" s="4"/>
      <c r="H865" s="9"/>
      <c r="I865" s="39"/>
      <c r="J865" s="39"/>
      <c r="K865" s="4"/>
      <c r="L865" s="4"/>
    </row>
    <row r="866">
      <c r="B866" s="4"/>
      <c r="C866" s="4"/>
      <c r="H866" s="9"/>
      <c r="I866" s="39"/>
      <c r="J866" s="39"/>
      <c r="K866" s="4"/>
      <c r="L866" s="4"/>
    </row>
    <row r="867">
      <c r="B867" s="4"/>
      <c r="C867" s="4"/>
      <c r="H867" s="9"/>
      <c r="I867" s="39"/>
      <c r="J867" s="39"/>
      <c r="K867" s="4"/>
      <c r="L867" s="4"/>
    </row>
    <row r="868">
      <c r="B868" s="4"/>
      <c r="C868" s="4"/>
      <c r="H868" s="9"/>
      <c r="I868" s="39"/>
      <c r="J868" s="39"/>
      <c r="K868" s="4"/>
      <c r="L868" s="4"/>
    </row>
    <row r="869">
      <c r="B869" s="4"/>
      <c r="C869" s="4"/>
      <c r="H869" s="9"/>
      <c r="I869" s="39"/>
      <c r="J869" s="39"/>
      <c r="K869" s="4"/>
      <c r="L869" s="4"/>
    </row>
    <row r="870">
      <c r="B870" s="4"/>
      <c r="C870" s="4"/>
      <c r="H870" s="9"/>
      <c r="I870" s="39"/>
      <c r="J870" s="39"/>
      <c r="K870" s="4"/>
      <c r="L870" s="4"/>
    </row>
    <row r="871">
      <c r="B871" s="4"/>
      <c r="C871" s="4"/>
      <c r="H871" s="9"/>
      <c r="I871" s="39"/>
      <c r="J871" s="39"/>
      <c r="K871" s="4"/>
      <c r="L871" s="4"/>
    </row>
    <row r="872">
      <c r="B872" s="4"/>
      <c r="C872" s="4"/>
      <c r="H872" s="9"/>
      <c r="I872" s="39"/>
      <c r="J872" s="39"/>
      <c r="K872" s="4"/>
      <c r="L872" s="4"/>
    </row>
    <row r="873">
      <c r="B873" s="4"/>
      <c r="C873" s="4"/>
      <c r="H873" s="9"/>
      <c r="I873" s="39"/>
      <c r="J873" s="39"/>
      <c r="K873" s="4"/>
      <c r="L873" s="4"/>
    </row>
    <row r="874">
      <c r="B874" s="4"/>
      <c r="C874" s="4"/>
      <c r="H874" s="9"/>
      <c r="I874" s="39"/>
      <c r="J874" s="39"/>
      <c r="K874" s="4"/>
      <c r="L874" s="4"/>
    </row>
    <row r="875">
      <c r="B875" s="4"/>
      <c r="C875" s="4"/>
      <c r="H875" s="9"/>
      <c r="I875" s="39"/>
      <c r="J875" s="39"/>
      <c r="K875" s="4"/>
      <c r="L875" s="4"/>
    </row>
    <row r="876">
      <c r="B876" s="4"/>
      <c r="C876" s="4"/>
      <c r="H876" s="9"/>
      <c r="I876" s="39"/>
      <c r="J876" s="39"/>
      <c r="K876" s="4"/>
      <c r="L876" s="4"/>
    </row>
    <row r="877">
      <c r="B877" s="4"/>
      <c r="C877" s="4"/>
      <c r="H877" s="9"/>
      <c r="I877" s="39"/>
      <c r="J877" s="39"/>
      <c r="K877" s="4"/>
      <c r="L877" s="4"/>
    </row>
    <row r="878">
      <c r="B878" s="4"/>
      <c r="C878" s="4"/>
      <c r="H878" s="9"/>
      <c r="I878" s="39"/>
      <c r="J878" s="39"/>
      <c r="K878" s="4"/>
      <c r="L878" s="4"/>
    </row>
    <row r="879">
      <c r="B879" s="4"/>
      <c r="C879" s="4"/>
      <c r="H879" s="9"/>
      <c r="I879" s="39"/>
      <c r="J879" s="39"/>
      <c r="K879" s="4"/>
      <c r="L879" s="4"/>
    </row>
    <row r="880">
      <c r="B880" s="4"/>
      <c r="C880" s="4"/>
      <c r="H880" s="9"/>
      <c r="I880" s="39"/>
      <c r="J880" s="39"/>
      <c r="K880" s="4"/>
      <c r="L880" s="4"/>
    </row>
    <row r="881">
      <c r="B881" s="4"/>
      <c r="C881" s="4"/>
      <c r="H881" s="9"/>
      <c r="I881" s="39"/>
      <c r="J881" s="39"/>
      <c r="K881" s="4"/>
      <c r="L881" s="4"/>
    </row>
    <row r="882">
      <c r="B882" s="4"/>
      <c r="C882" s="4"/>
      <c r="H882" s="9"/>
      <c r="I882" s="39"/>
      <c r="J882" s="39"/>
      <c r="K882" s="4"/>
      <c r="L882" s="4"/>
    </row>
    <row r="883">
      <c r="B883" s="4"/>
      <c r="C883" s="4"/>
      <c r="H883" s="9"/>
      <c r="I883" s="39"/>
      <c r="J883" s="39"/>
      <c r="K883" s="4"/>
      <c r="L883" s="4"/>
    </row>
    <row r="884">
      <c r="B884" s="4"/>
      <c r="C884" s="4"/>
      <c r="H884" s="9"/>
      <c r="I884" s="39"/>
      <c r="J884" s="39"/>
      <c r="K884" s="4"/>
      <c r="L884" s="4"/>
    </row>
    <row r="885">
      <c r="B885" s="4"/>
      <c r="C885" s="4"/>
      <c r="H885" s="9"/>
      <c r="I885" s="39"/>
      <c r="J885" s="39"/>
      <c r="K885" s="4"/>
      <c r="L885" s="4"/>
    </row>
    <row r="886">
      <c r="B886" s="4"/>
      <c r="C886" s="4"/>
      <c r="H886" s="9"/>
      <c r="I886" s="39"/>
      <c r="J886" s="39"/>
      <c r="K886" s="4"/>
      <c r="L886" s="4"/>
    </row>
    <row r="887">
      <c r="B887" s="4"/>
      <c r="C887" s="4"/>
      <c r="H887" s="9"/>
      <c r="I887" s="39"/>
      <c r="J887" s="39"/>
      <c r="K887" s="4"/>
      <c r="L887" s="4"/>
    </row>
    <row r="888">
      <c r="B888" s="4"/>
      <c r="C888" s="4"/>
      <c r="H888" s="9"/>
      <c r="I888" s="39"/>
      <c r="J888" s="39"/>
      <c r="K888" s="4"/>
      <c r="L888" s="4"/>
    </row>
    <row r="889">
      <c r="B889" s="4"/>
      <c r="C889" s="4"/>
      <c r="H889" s="9"/>
      <c r="I889" s="39"/>
      <c r="J889" s="39"/>
      <c r="K889" s="4"/>
      <c r="L889" s="4"/>
    </row>
    <row r="890">
      <c r="B890" s="4"/>
      <c r="C890" s="4"/>
      <c r="H890" s="9"/>
      <c r="I890" s="39"/>
      <c r="J890" s="39"/>
      <c r="K890" s="4"/>
      <c r="L890" s="4"/>
    </row>
    <row r="891">
      <c r="B891" s="4"/>
      <c r="C891" s="4"/>
      <c r="H891" s="9"/>
      <c r="I891" s="39"/>
      <c r="J891" s="39"/>
      <c r="K891" s="4"/>
      <c r="L891" s="4"/>
    </row>
    <row r="892">
      <c r="B892" s="4"/>
      <c r="C892" s="4"/>
      <c r="H892" s="9"/>
      <c r="I892" s="39"/>
      <c r="J892" s="39"/>
      <c r="K892" s="4"/>
      <c r="L892" s="4"/>
    </row>
    <row r="893">
      <c r="B893" s="4"/>
      <c r="C893" s="4"/>
      <c r="H893" s="9"/>
      <c r="I893" s="39"/>
      <c r="J893" s="39"/>
      <c r="K893" s="4"/>
      <c r="L893" s="4"/>
    </row>
    <row r="894">
      <c r="B894" s="4"/>
      <c r="C894" s="4"/>
      <c r="H894" s="9"/>
      <c r="I894" s="39"/>
      <c r="J894" s="39"/>
      <c r="K894" s="4"/>
      <c r="L894" s="4"/>
    </row>
    <row r="895">
      <c r="B895" s="4"/>
      <c r="C895" s="4"/>
      <c r="H895" s="9"/>
      <c r="I895" s="39"/>
      <c r="J895" s="39"/>
      <c r="K895" s="4"/>
      <c r="L895" s="4"/>
    </row>
    <row r="896">
      <c r="B896" s="4"/>
      <c r="C896" s="4"/>
      <c r="H896" s="9"/>
      <c r="I896" s="39"/>
      <c r="J896" s="39"/>
      <c r="K896" s="4"/>
      <c r="L896" s="4"/>
    </row>
    <row r="897">
      <c r="B897" s="4"/>
      <c r="C897" s="4"/>
      <c r="H897" s="9"/>
      <c r="I897" s="39"/>
      <c r="J897" s="39"/>
      <c r="K897" s="4"/>
      <c r="L897" s="4"/>
    </row>
    <row r="898">
      <c r="B898" s="4"/>
      <c r="C898" s="4"/>
      <c r="H898" s="9"/>
      <c r="I898" s="39"/>
      <c r="J898" s="39"/>
      <c r="K898" s="4"/>
      <c r="L898" s="4"/>
    </row>
    <row r="899">
      <c r="B899" s="4"/>
      <c r="C899" s="4"/>
      <c r="H899" s="9"/>
      <c r="I899" s="39"/>
      <c r="J899" s="39"/>
      <c r="K899" s="4"/>
      <c r="L899" s="4"/>
    </row>
    <row r="900">
      <c r="B900" s="4"/>
      <c r="C900" s="4"/>
      <c r="H900" s="9"/>
      <c r="I900" s="39"/>
      <c r="J900" s="39"/>
      <c r="K900" s="4"/>
      <c r="L900" s="4"/>
    </row>
    <row r="901">
      <c r="B901" s="4"/>
      <c r="C901" s="4"/>
      <c r="H901" s="9"/>
      <c r="I901" s="39"/>
      <c r="J901" s="39"/>
      <c r="K901" s="4"/>
      <c r="L901" s="4"/>
    </row>
    <row r="902">
      <c r="B902" s="4"/>
      <c r="C902" s="4"/>
      <c r="H902" s="9"/>
      <c r="I902" s="39"/>
      <c r="J902" s="39"/>
      <c r="K902" s="4"/>
      <c r="L902" s="4"/>
    </row>
    <row r="903">
      <c r="B903" s="4"/>
      <c r="C903" s="4"/>
      <c r="H903" s="9"/>
      <c r="I903" s="39"/>
      <c r="J903" s="39"/>
      <c r="K903" s="4"/>
      <c r="L903" s="4"/>
    </row>
    <row r="904">
      <c r="B904" s="4"/>
      <c r="C904" s="4"/>
      <c r="H904" s="9"/>
      <c r="I904" s="39"/>
      <c r="J904" s="39"/>
      <c r="K904" s="4"/>
      <c r="L904" s="4"/>
    </row>
    <row r="905">
      <c r="B905" s="4"/>
      <c r="C905" s="4"/>
      <c r="H905" s="9"/>
      <c r="I905" s="39"/>
      <c r="J905" s="39"/>
      <c r="K905" s="4"/>
      <c r="L905" s="4"/>
    </row>
    <row r="906">
      <c r="B906" s="4"/>
      <c r="C906" s="4"/>
      <c r="H906" s="9"/>
      <c r="I906" s="39"/>
      <c r="J906" s="39"/>
      <c r="K906" s="4"/>
      <c r="L906" s="4"/>
    </row>
    <row r="907">
      <c r="B907" s="4"/>
      <c r="C907" s="4"/>
      <c r="H907" s="9"/>
      <c r="I907" s="39"/>
      <c r="J907" s="39"/>
      <c r="K907" s="4"/>
      <c r="L907" s="4"/>
    </row>
    <row r="908">
      <c r="B908" s="4"/>
      <c r="C908" s="4"/>
      <c r="H908" s="9"/>
      <c r="I908" s="39"/>
      <c r="J908" s="39"/>
      <c r="K908" s="4"/>
      <c r="L908" s="4"/>
    </row>
    <row r="909">
      <c r="B909" s="4"/>
      <c r="C909" s="4"/>
      <c r="H909" s="9"/>
      <c r="I909" s="39"/>
      <c r="J909" s="39"/>
      <c r="K909" s="4"/>
      <c r="L909" s="4"/>
    </row>
    <row r="910">
      <c r="B910" s="4"/>
      <c r="C910" s="4"/>
      <c r="H910" s="9"/>
      <c r="I910" s="39"/>
      <c r="J910" s="39"/>
      <c r="K910" s="4"/>
      <c r="L910" s="4"/>
    </row>
    <row r="911">
      <c r="B911" s="4"/>
      <c r="C911" s="4"/>
      <c r="H911" s="9"/>
      <c r="I911" s="39"/>
      <c r="J911" s="39"/>
      <c r="K911" s="4"/>
      <c r="L911" s="4"/>
    </row>
    <row r="912">
      <c r="B912" s="4"/>
      <c r="C912" s="4"/>
      <c r="H912" s="9"/>
      <c r="I912" s="39"/>
      <c r="J912" s="39"/>
      <c r="K912" s="4"/>
      <c r="L912" s="4"/>
    </row>
    <row r="913">
      <c r="B913" s="4"/>
      <c r="C913" s="4"/>
      <c r="H913" s="9"/>
      <c r="I913" s="39"/>
      <c r="J913" s="39"/>
      <c r="K913" s="4"/>
      <c r="L913" s="4"/>
    </row>
    <row r="914">
      <c r="B914" s="4"/>
      <c r="C914" s="4"/>
      <c r="H914" s="9"/>
      <c r="I914" s="39"/>
      <c r="J914" s="39"/>
      <c r="K914" s="4"/>
      <c r="L914" s="4"/>
    </row>
    <row r="915">
      <c r="B915" s="4"/>
      <c r="C915" s="4"/>
      <c r="H915" s="9"/>
      <c r="I915" s="39"/>
      <c r="J915" s="39"/>
      <c r="K915" s="4"/>
      <c r="L915" s="4"/>
    </row>
    <row r="916">
      <c r="B916" s="4"/>
      <c r="C916" s="4"/>
      <c r="H916" s="9"/>
      <c r="I916" s="39"/>
      <c r="J916" s="39"/>
      <c r="K916" s="4"/>
      <c r="L916" s="4"/>
    </row>
    <row r="917">
      <c r="B917" s="4"/>
      <c r="C917" s="4"/>
      <c r="H917" s="9"/>
      <c r="I917" s="39"/>
      <c r="J917" s="39"/>
      <c r="K917" s="4"/>
      <c r="L917" s="4"/>
    </row>
    <row r="918">
      <c r="B918" s="4"/>
      <c r="C918" s="4"/>
      <c r="H918" s="9"/>
      <c r="I918" s="39"/>
      <c r="J918" s="39"/>
      <c r="K918" s="4"/>
      <c r="L918" s="4"/>
    </row>
    <row r="919">
      <c r="B919" s="4"/>
      <c r="C919" s="4"/>
      <c r="H919" s="9"/>
      <c r="I919" s="39"/>
      <c r="J919" s="39"/>
      <c r="K919" s="4"/>
      <c r="L919" s="4"/>
    </row>
    <row r="920">
      <c r="B920" s="4"/>
      <c r="C920" s="4"/>
      <c r="H920" s="9"/>
      <c r="I920" s="39"/>
      <c r="J920" s="39"/>
      <c r="K920" s="4"/>
      <c r="L920" s="4"/>
    </row>
    <row r="921">
      <c r="B921" s="4"/>
      <c r="C921" s="4"/>
      <c r="H921" s="9"/>
      <c r="I921" s="39"/>
      <c r="J921" s="39"/>
      <c r="K921" s="4"/>
      <c r="L921" s="4"/>
    </row>
    <row r="922">
      <c r="B922" s="4"/>
      <c r="C922" s="4"/>
      <c r="H922" s="9"/>
      <c r="I922" s="39"/>
      <c r="J922" s="39"/>
      <c r="K922" s="4"/>
      <c r="L922" s="4"/>
    </row>
    <row r="923">
      <c r="B923" s="4"/>
      <c r="C923" s="4"/>
      <c r="H923" s="9"/>
      <c r="I923" s="39"/>
      <c r="J923" s="39"/>
      <c r="K923" s="4"/>
      <c r="L923" s="4"/>
    </row>
    <row r="924">
      <c r="B924" s="4"/>
      <c r="C924" s="4"/>
      <c r="H924" s="9"/>
      <c r="I924" s="39"/>
      <c r="J924" s="39"/>
      <c r="K924" s="4"/>
      <c r="L924" s="4"/>
    </row>
    <row r="925">
      <c r="B925" s="4"/>
      <c r="C925" s="4"/>
      <c r="H925" s="9"/>
      <c r="I925" s="39"/>
      <c r="J925" s="39"/>
      <c r="K925" s="4"/>
      <c r="L925" s="4"/>
    </row>
    <row r="926">
      <c r="B926" s="4"/>
      <c r="C926" s="4"/>
      <c r="H926" s="9"/>
      <c r="I926" s="39"/>
      <c r="J926" s="39"/>
      <c r="K926" s="4"/>
      <c r="L926" s="4"/>
    </row>
    <row r="927">
      <c r="B927" s="4"/>
      <c r="C927" s="4"/>
      <c r="H927" s="9"/>
      <c r="I927" s="39"/>
      <c r="J927" s="39"/>
      <c r="K927" s="4"/>
      <c r="L927" s="4"/>
    </row>
    <row r="928">
      <c r="B928" s="4"/>
      <c r="C928" s="4"/>
      <c r="H928" s="9"/>
      <c r="I928" s="39"/>
      <c r="J928" s="39"/>
      <c r="K928" s="4"/>
      <c r="L928" s="4"/>
    </row>
    <row r="929">
      <c r="B929" s="4"/>
      <c r="C929" s="4"/>
      <c r="H929" s="9"/>
      <c r="I929" s="39"/>
      <c r="J929" s="39"/>
      <c r="K929" s="4"/>
      <c r="L929" s="4"/>
    </row>
    <row r="930">
      <c r="B930" s="4"/>
      <c r="C930" s="4"/>
      <c r="H930" s="9"/>
      <c r="I930" s="39"/>
      <c r="J930" s="39"/>
      <c r="K930" s="4"/>
      <c r="L930" s="4"/>
    </row>
    <row r="931">
      <c r="B931" s="4"/>
      <c r="C931" s="4"/>
      <c r="H931" s="9"/>
      <c r="I931" s="39"/>
      <c r="J931" s="39"/>
      <c r="K931" s="4"/>
      <c r="L931" s="4"/>
    </row>
    <row r="932">
      <c r="B932" s="4"/>
      <c r="C932" s="4"/>
      <c r="H932" s="9"/>
      <c r="I932" s="39"/>
      <c r="J932" s="39"/>
      <c r="K932" s="4"/>
      <c r="L932" s="4"/>
    </row>
    <row r="933">
      <c r="B933" s="4"/>
      <c r="C933" s="4"/>
      <c r="H933" s="9"/>
      <c r="I933" s="39"/>
      <c r="J933" s="39"/>
      <c r="K933" s="4"/>
      <c r="L933" s="4"/>
    </row>
    <row r="934">
      <c r="B934" s="4"/>
      <c r="C934" s="4"/>
      <c r="H934" s="9"/>
      <c r="I934" s="39"/>
      <c r="J934" s="39"/>
      <c r="K934" s="4"/>
      <c r="L934" s="4"/>
    </row>
    <row r="935">
      <c r="B935" s="4"/>
      <c r="C935" s="4"/>
      <c r="H935" s="9"/>
      <c r="I935" s="39"/>
      <c r="J935" s="39"/>
      <c r="K935" s="4"/>
      <c r="L935" s="4"/>
    </row>
    <row r="936">
      <c r="B936" s="4"/>
      <c r="C936" s="4"/>
      <c r="H936" s="9"/>
      <c r="I936" s="39"/>
      <c r="J936" s="39"/>
      <c r="K936" s="4"/>
      <c r="L936" s="4"/>
    </row>
    <row r="937">
      <c r="B937" s="4"/>
      <c r="C937" s="4"/>
      <c r="H937" s="9"/>
      <c r="I937" s="39"/>
      <c r="J937" s="39"/>
      <c r="K937" s="4"/>
      <c r="L937" s="4"/>
    </row>
    <row r="938">
      <c r="B938" s="4"/>
      <c r="C938" s="4"/>
      <c r="H938" s="9"/>
      <c r="I938" s="39"/>
      <c r="J938" s="39"/>
      <c r="K938" s="4"/>
      <c r="L938" s="4"/>
    </row>
    <row r="939">
      <c r="B939" s="4"/>
      <c r="C939" s="4"/>
      <c r="H939" s="9"/>
      <c r="I939" s="39"/>
      <c r="J939" s="39"/>
      <c r="K939" s="4"/>
      <c r="L939" s="4"/>
    </row>
    <row r="940">
      <c r="B940" s="4"/>
      <c r="C940" s="4"/>
      <c r="H940" s="9"/>
      <c r="I940" s="39"/>
      <c r="J940" s="39"/>
      <c r="K940" s="4"/>
      <c r="L940" s="4"/>
    </row>
    <row r="941">
      <c r="B941" s="4"/>
      <c r="C941" s="4"/>
      <c r="H941" s="9"/>
      <c r="I941" s="39"/>
      <c r="J941" s="39"/>
      <c r="K941" s="4"/>
      <c r="L941" s="4"/>
    </row>
    <row r="942">
      <c r="B942" s="4"/>
      <c r="C942" s="4"/>
      <c r="H942" s="9"/>
      <c r="I942" s="39"/>
      <c r="J942" s="39"/>
      <c r="K942" s="4"/>
      <c r="L942" s="4"/>
    </row>
    <row r="943">
      <c r="B943" s="4"/>
      <c r="C943" s="4"/>
      <c r="H943" s="9"/>
      <c r="I943" s="39"/>
      <c r="J943" s="39"/>
      <c r="K943" s="4"/>
      <c r="L943" s="4"/>
    </row>
    <row r="944">
      <c r="B944" s="4"/>
      <c r="C944" s="4"/>
      <c r="H944" s="9"/>
      <c r="I944" s="39"/>
      <c r="J944" s="39"/>
      <c r="K944" s="4"/>
      <c r="L944" s="4"/>
    </row>
    <row r="945">
      <c r="B945" s="4"/>
      <c r="C945" s="4"/>
      <c r="H945" s="9"/>
      <c r="I945" s="39"/>
      <c r="J945" s="39"/>
      <c r="K945" s="4"/>
      <c r="L945" s="4"/>
    </row>
    <row r="946">
      <c r="B946" s="4"/>
      <c r="C946" s="4"/>
      <c r="H946" s="9"/>
      <c r="I946" s="39"/>
      <c r="J946" s="39"/>
      <c r="K946" s="4"/>
      <c r="L946" s="4"/>
    </row>
    <row r="947">
      <c r="B947" s="4"/>
      <c r="C947" s="4"/>
      <c r="H947" s="9"/>
      <c r="I947" s="39"/>
      <c r="J947" s="39"/>
      <c r="K947" s="4"/>
      <c r="L947" s="4"/>
    </row>
    <row r="948">
      <c r="B948" s="4"/>
      <c r="C948" s="4"/>
      <c r="H948" s="9"/>
      <c r="I948" s="39"/>
      <c r="J948" s="39"/>
      <c r="K948" s="4"/>
      <c r="L948" s="4"/>
    </row>
    <row r="949">
      <c r="B949" s="4"/>
      <c r="C949" s="4"/>
      <c r="H949" s="9"/>
      <c r="I949" s="39"/>
      <c r="J949" s="39"/>
      <c r="K949" s="4"/>
      <c r="L949" s="4"/>
    </row>
    <row r="950">
      <c r="B950" s="4"/>
      <c r="C950" s="4"/>
      <c r="H950" s="9"/>
      <c r="I950" s="39"/>
      <c r="J950" s="39"/>
      <c r="K950" s="4"/>
      <c r="L950" s="4"/>
    </row>
    <row r="951">
      <c r="B951" s="4"/>
      <c r="C951" s="4"/>
      <c r="H951" s="9"/>
      <c r="I951" s="39"/>
      <c r="J951" s="39"/>
      <c r="K951" s="4"/>
      <c r="L951" s="4"/>
    </row>
    <row r="952">
      <c r="B952" s="4"/>
      <c r="C952" s="4"/>
      <c r="H952" s="9"/>
      <c r="I952" s="39"/>
      <c r="J952" s="39"/>
      <c r="K952" s="4"/>
      <c r="L952" s="4"/>
    </row>
    <row r="953">
      <c r="B953" s="4"/>
      <c r="C953" s="4"/>
      <c r="H953" s="9"/>
      <c r="I953" s="39"/>
      <c r="J953" s="39"/>
      <c r="K953" s="4"/>
      <c r="L953" s="4"/>
    </row>
    <row r="954">
      <c r="B954" s="4"/>
      <c r="C954" s="4"/>
      <c r="H954" s="9"/>
      <c r="I954" s="39"/>
      <c r="J954" s="39"/>
      <c r="K954" s="4"/>
      <c r="L954" s="4"/>
    </row>
    <row r="955">
      <c r="B955" s="4"/>
      <c r="C955" s="4"/>
      <c r="H955" s="9"/>
      <c r="I955" s="39"/>
      <c r="J955" s="39"/>
      <c r="K955" s="4"/>
      <c r="L955" s="4"/>
    </row>
    <row r="956">
      <c r="B956" s="4"/>
      <c r="C956" s="4"/>
      <c r="H956" s="9"/>
      <c r="I956" s="39"/>
      <c r="J956" s="39"/>
      <c r="K956" s="4"/>
      <c r="L956" s="4"/>
    </row>
    <row r="957">
      <c r="B957" s="4"/>
      <c r="C957" s="4"/>
      <c r="H957" s="9"/>
      <c r="I957" s="39"/>
      <c r="J957" s="39"/>
      <c r="K957" s="4"/>
      <c r="L957" s="4"/>
    </row>
    <row r="958">
      <c r="B958" s="4"/>
      <c r="C958" s="4"/>
      <c r="H958" s="9"/>
      <c r="I958" s="39"/>
      <c r="J958" s="39"/>
      <c r="K958" s="4"/>
      <c r="L958" s="4"/>
    </row>
    <row r="959">
      <c r="B959" s="4"/>
      <c r="C959" s="4"/>
      <c r="H959" s="9"/>
      <c r="I959" s="39"/>
      <c r="J959" s="39"/>
      <c r="K959" s="4"/>
      <c r="L959" s="4"/>
    </row>
    <row r="960">
      <c r="B960" s="4"/>
      <c r="C960" s="4"/>
      <c r="H960" s="9"/>
      <c r="I960" s="39"/>
      <c r="J960" s="39"/>
      <c r="K960" s="4"/>
      <c r="L960" s="4"/>
    </row>
    <row r="961">
      <c r="B961" s="4"/>
      <c r="C961" s="4"/>
      <c r="H961" s="9"/>
      <c r="I961" s="39"/>
      <c r="J961" s="39"/>
      <c r="K961" s="4"/>
      <c r="L961" s="4"/>
    </row>
    <row r="962">
      <c r="B962" s="4"/>
      <c r="C962" s="4"/>
      <c r="H962" s="9"/>
      <c r="I962" s="39"/>
      <c r="J962" s="39"/>
      <c r="K962" s="4"/>
      <c r="L962" s="4"/>
    </row>
    <row r="963">
      <c r="B963" s="4"/>
      <c r="C963" s="4"/>
      <c r="H963" s="9"/>
      <c r="I963" s="39"/>
      <c r="J963" s="39"/>
      <c r="K963" s="4"/>
      <c r="L963" s="4"/>
    </row>
    <row r="964">
      <c r="B964" s="4"/>
      <c r="C964" s="4"/>
      <c r="H964" s="9"/>
      <c r="I964" s="39"/>
      <c r="J964" s="39"/>
      <c r="K964" s="4"/>
      <c r="L964" s="4"/>
    </row>
    <row r="965">
      <c r="B965" s="4"/>
      <c r="C965" s="4"/>
      <c r="H965" s="9"/>
      <c r="I965" s="39"/>
      <c r="J965" s="39"/>
      <c r="K965" s="4"/>
      <c r="L965" s="4"/>
    </row>
    <row r="966">
      <c r="B966" s="4"/>
      <c r="C966" s="4"/>
      <c r="H966" s="9"/>
      <c r="I966" s="39"/>
      <c r="J966" s="39"/>
      <c r="K966" s="4"/>
      <c r="L966" s="4"/>
    </row>
    <row r="967">
      <c r="B967" s="4"/>
      <c r="C967" s="4"/>
      <c r="H967" s="9"/>
      <c r="I967" s="39"/>
      <c r="J967" s="39"/>
      <c r="K967" s="4"/>
      <c r="L967" s="4"/>
    </row>
    <row r="968">
      <c r="B968" s="4"/>
      <c r="C968" s="4"/>
      <c r="H968" s="9"/>
      <c r="I968" s="39"/>
      <c r="J968" s="39"/>
      <c r="K968" s="4"/>
      <c r="L968" s="4"/>
    </row>
    <row r="969">
      <c r="B969" s="4"/>
      <c r="C969" s="4"/>
      <c r="H969" s="9"/>
      <c r="I969" s="39"/>
      <c r="J969" s="39"/>
      <c r="K969" s="4"/>
      <c r="L969" s="4"/>
    </row>
    <row r="970">
      <c r="B970" s="4"/>
      <c r="C970" s="4"/>
      <c r="H970" s="9"/>
      <c r="I970" s="39"/>
      <c r="J970" s="39"/>
      <c r="K970" s="4"/>
      <c r="L970" s="4"/>
    </row>
    <row r="971">
      <c r="B971" s="4"/>
      <c r="C971" s="4"/>
      <c r="H971" s="9"/>
      <c r="I971" s="39"/>
      <c r="J971" s="39"/>
      <c r="K971" s="4"/>
      <c r="L971" s="4"/>
    </row>
    <row r="972">
      <c r="B972" s="4"/>
      <c r="C972" s="4"/>
      <c r="H972" s="9"/>
      <c r="I972" s="39"/>
      <c r="J972" s="39"/>
      <c r="K972" s="4"/>
      <c r="L972" s="4"/>
    </row>
    <row r="973">
      <c r="B973" s="4"/>
      <c r="C973" s="4"/>
      <c r="H973" s="9"/>
      <c r="I973" s="39"/>
      <c r="J973" s="39"/>
      <c r="K973" s="4"/>
      <c r="L973" s="4"/>
    </row>
    <row r="974">
      <c r="B974" s="4"/>
      <c r="C974" s="4"/>
      <c r="H974" s="9"/>
      <c r="I974" s="39"/>
      <c r="J974" s="39"/>
      <c r="K974" s="4"/>
      <c r="L974" s="4"/>
    </row>
    <row r="975">
      <c r="B975" s="4"/>
      <c r="C975" s="4"/>
      <c r="H975" s="9"/>
      <c r="I975" s="39"/>
      <c r="J975" s="39"/>
      <c r="K975" s="4"/>
      <c r="L975" s="4"/>
    </row>
    <row r="976">
      <c r="B976" s="4"/>
      <c r="C976" s="4"/>
      <c r="H976" s="9"/>
      <c r="I976" s="39"/>
      <c r="J976" s="39"/>
      <c r="K976" s="4"/>
      <c r="L976" s="4"/>
    </row>
    <row r="977">
      <c r="B977" s="4"/>
      <c r="C977" s="4"/>
      <c r="H977" s="9"/>
      <c r="I977" s="39"/>
      <c r="J977" s="39"/>
      <c r="K977" s="4"/>
      <c r="L977" s="4"/>
    </row>
    <row r="978">
      <c r="B978" s="4"/>
      <c r="C978" s="4"/>
      <c r="H978" s="9"/>
      <c r="I978" s="39"/>
      <c r="J978" s="39"/>
      <c r="K978" s="4"/>
      <c r="L978" s="4"/>
    </row>
    <row r="979">
      <c r="B979" s="4"/>
      <c r="C979" s="4"/>
      <c r="H979" s="9"/>
      <c r="I979" s="39"/>
      <c r="J979" s="39"/>
      <c r="K979" s="4"/>
      <c r="L979" s="4"/>
    </row>
    <row r="980">
      <c r="B980" s="4"/>
      <c r="C980" s="4"/>
      <c r="H980" s="9"/>
      <c r="I980" s="39"/>
      <c r="J980" s="39"/>
      <c r="K980" s="4"/>
      <c r="L980" s="4"/>
    </row>
    <row r="981">
      <c r="B981" s="4"/>
      <c r="C981" s="4"/>
      <c r="H981" s="9"/>
      <c r="I981" s="39"/>
      <c r="J981" s="39"/>
      <c r="K981" s="4"/>
      <c r="L981" s="4"/>
    </row>
    <row r="982">
      <c r="B982" s="4"/>
      <c r="C982" s="4"/>
      <c r="H982" s="9"/>
      <c r="I982" s="39"/>
      <c r="J982" s="39"/>
      <c r="K982" s="4"/>
      <c r="L982" s="4"/>
    </row>
    <row r="983">
      <c r="B983" s="4"/>
      <c r="C983" s="4"/>
      <c r="H983" s="9"/>
      <c r="I983" s="39"/>
      <c r="J983" s="39"/>
      <c r="K983" s="4"/>
      <c r="L983" s="4"/>
    </row>
    <row r="984">
      <c r="B984" s="4"/>
      <c r="C984" s="4"/>
      <c r="H984" s="9"/>
      <c r="I984" s="39"/>
      <c r="J984" s="39"/>
      <c r="K984" s="4"/>
      <c r="L984" s="4"/>
    </row>
    <row r="985">
      <c r="B985" s="4"/>
      <c r="C985" s="4"/>
      <c r="H985" s="9"/>
      <c r="I985" s="39"/>
      <c r="J985" s="39"/>
      <c r="K985" s="4"/>
      <c r="L985" s="4"/>
    </row>
    <row r="986">
      <c r="B986" s="4"/>
      <c r="C986" s="4"/>
      <c r="H986" s="9"/>
      <c r="I986" s="39"/>
      <c r="J986" s="39"/>
      <c r="K986" s="4"/>
      <c r="L986" s="4"/>
    </row>
    <row r="987">
      <c r="B987" s="4"/>
      <c r="C987" s="4"/>
      <c r="H987" s="9"/>
      <c r="I987" s="39"/>
      <c r="J987" s="39"/>
      <c r="K987" s="4"/>
      <c r="L987" s="4"/>
    </row>
    <row r="988">
      <c r="B988" s="4"/>
      <c r="C988" s="4"/>
      <c r="H988" s="9"/>
      <c r="I988" s="39"/>
      <c r="J988" s="39"/>
      <c r="K988" s="4"/>
      <c r="L988" s="4"/>
    </row>
    <row r="989">
      <c r="B989" s="4"/>
      <c r="C989" s="4"/>
      <c r="H989" s="9"/>
      <c r="I989" s="39"/>
      <c r="J989" s="39"/>
      <c r="K989" s="4"/>
      <c r="L989" s="4"/>
    </row>
    <row r="990">
      <c r="B990" s="4"/>
      <c r="C990" s="4"/>
      <c r="H990" s="9"/>
      <c r="I990" s="39"/>
      <c r="J990" s="39"/>
      <c r="K990" s="4"/>
      <c r="L990" s="4"/>
    </row>
    <row r="991">
      <c r="B991" s="4"/>
      <c r="C991" s="4"/>
      <c r="H991" s="9"/>
      <c r="I991" s="39"/>
      <c r="J991" s="39"/>
      <c r="K991" s="4"/>
      <c r="L991" s="4"/>
    </row>
    <row r="992">
      <c r="B992" s="4"/>
      <c r="C992" s="4"/>
      <c r="H992" s="9"/>
      <c r="I992" s="39"/>
      <c r="J992" s="39"/>
      <c r="K992" s="4"/>
      <c r="L992" s="4"/>
    </row>
    <row r="993">
      <c r="B993" s="4"/>
      <c r="C993" s="4"/>
      <c r="H993" s="9"/>
      <c r="I993" s="39"/>
      <c r="J993" s="39"/>
      <c r="K993" s="4"/>
      <c r="L993" s="4"/>
    </row>
    <row r="994">
      <c r="B994" s="4"/>
      <c r="C994" s="4"/>
      <c r="H994" s="9"/>
      <c r="I994" s="39"/>
      <c r="J994" s="39"/>
      <c r="K994" s="4"/>
      <c r="L994" s="4"/>
    </row>
    <row r="995">
      <c r="B995" s="4"/>
      <c r="C995" s="4"/>
      <c r="H995" s="9"/>
      <c r="I995" s="39"/>
      <c r="J995" s="39"/>
      <c r="K995" s="4"/>
      <c r="L995" s="4"/>
    </row>
    <row r="996">
      <c r="B996" s="4"/>
      <c r="C996" s="4"/>
      <c r="H996" s="9"/>
      <c r="I996" s="39"/>
      <c r="J996" s="39"/>
      <c r="K996" s="4"/>
      <c r="L996" s="4"/>
    </row>
    <row r="997">
      <c r="B997" s="4"/>
      <c r="C997" s="4"/>
      <c r="H997" s="9"/>
      <c r="I997" s="39"/>
      <c r="J997" s="39"/>
      <c r="K997" s="4"/>
      <c r="L997" s="4"/>
    </row>
    <row r="998">
      <c r="B998" s="4"/>
      <c r="C998" s="4"/>
      <c r="H998" s="9"/>
      <c r="I998" s="39"/>
      <c r="J998" s="39"/>
      <c r="K998" s="4"/>
      <c r="L998" s="4"/>
    </row>
    <row r="999">
      <c r="B999" s="4"/>
      <c r="C999" s="4"/>
      <c r="H999" s="9"/>
      <c r="I999" s="39"/>
      <c r="J999" s="39"/>
      <c r="K999" s="4"/>
      <c r="L999" s="4"/>
    </row>
    <row r="1000">
      <c r="B1000" s="4"/>
      <c r="C1000" s="4"/>
      <c r="H1000" s="9"/>
      <c r="I1000" s="39"/>
      <c r="J1000" s="39"/>
      <c r="K1000" s="4"/>
      <c r="L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8.57"/>
    <col customWidth="1" min="2" max="2" width="19.71"/>
    <col customWidth="1" min="5" max="5" width="35.71"/>
    <col customWidth="1" min="6" max="6" width="8.71"/>
    <col customWidth="1" min="7" max="7" width="13.71"/>
  </cols>
  <sheetData>
    <row r="1">
      <c r="A1" s="99" t="s">
        <v>1499</v>
      </c>
      <c r="B1" s="79"/>
      <c r="C1" s="79"/>
      <c r="D1" s="79"/>
      <c r="E1" s="79"/>
      <c r="F1" s="79"/>
      <c r="G1" s="79"/>
      <c r="H1" s="79"/>
      <c r="I1" s="79"/>
      <c r="J1" s="79"/>
      <c r="K1" s="79"/>
      <c r="L1" s="79"/>
      <c r="M1" s="79"/>
      <c r="N1" s="79"/>
      <c r="O1" s="79"/>
      <c r="P1" s="79"/>
      <c r="Q1" s="79"/>
      <c r="R1" s="79"/>
      <c r="S1" s="79"/>
      <c r="T1" s="79"/>
      <c r="U1" s="79"/>
      <c r="V1" s="79"/>
      <c r="W1" s="79"/>
      <c r="X1" s="79"/>
    </row>
    <row r="2" ht="19.5" customHeight="1">
      <c r="A2" s="79" t="s">
        <v>0</v>
      </c>
      <c r="B2" s="79" t="s">
        <v>1500</v>
      </c>
      <c r="C2" s="79" t="s">
        <v>3</v>
      </c>
      <c r="D2" s="79" t="s">
        <v>4</v>
      </c>
      <c r="E2" s="79" t="s">
        <v>5</v>
      </c>
      <c r="F2" s="79"/>
      <c r="G2" s="79" t="s">
        <v>1501</v>
      </c>
      <c r="H2" s="79" t="s">
        <v>1502</v>
      </c>
      <c r="I2" s="79" t="s">
        <v>1503</v>
      </c>
      <c r="J2" s="79" t="s">
        <v>1504</v>
      </c>
      <c r="K2" s="79" t="s">
        <v>1505</v>
      </c>
      <c r="L2" s="79"/>
      <c r="M2" s="79"/>
      <c r="N2" s="79"/>
      <c r="O2" s="79"/>
      <c r="P2" s="79"/>
      <c r="Q2" s="79"/>
      <c r="R2" s="79"/>
      <c r="S2" s="79"/>
      <c r="T2" s="79"/>
      <c r="U2" s="79"/>
      <c r="V2" s="79"/>
      <c r="W2" s="79"/>
      <c r="X2" s="79"/>
    </row>
    <row r="3">
      <c r="A3" s="79" t="s">
        <v>0</v>
      </c>
      <c r="B3" s="79" t="s">
        <v>1500</v>
      </c>
      <c r="C3" s="79" t="s">
        <v>1506</v>
      </c>
      <c r="D3" s="79" t="s">
        <v>1507</v>
      </c>
      <c r="E3" s="79" t="s">
        <v>1508</v>
      </c>
      <c r="F3" s="79"/>
      <c r="G3" s="79" t="s">
        <v>1509</v>
      </c>
      <c r="H3" s="79"/>
      <c r="I3" s="79"/>
      <c r="J3" s="79" t="s">
        <v>1510</v>
      </c>
      <c r="K3" s="79" t="s">
        <v>1511</v>
      </c>
      <c r="L3" s="79"/>
      <c r="M3" s="79"/>
      <c r="N3" s="79"/>
      <c r="O3" s="79"/>
      <c r="P3" s="79"/>
      <c r="Q3" s="79"/>
      <c r="R3" s="79"/>
      <c r="S3" s="79"/>
      <c r="T3" s="79"/>
      <c r="U3" s="79"/>
      <c r="V3" s="79"/>
      <c r="W3" s="79"/>
      <c r="X3" s="79"/>
    </row>
    <row r="4">
      <c r="A4" s="79"/>
      <c r="B4" s="78" t="s">
        <v>125</v>
      </c>
      <c r="C4" s="79" t="s">
        <v>1483</v>
      </c>
      <c r="D4" s="79" t="s">
        <v>1512</v>
      </c>
      <c r="E4" s="79" t="s">
        <v>1513</v>
      </c>
      <c r="F4" s="78"/>
      <c r="G4" s="79" t="s">
        <v>1514</v>
      </c>
      <c r="H4" s="79" t="str">
        <f t="shared" ref="H4:H174" si="1">CONCATENATE(F4," ",G4)</f>
        <v> CIS V7  1.1</v>
      </c>
      <c r="I4" s="79"/>
      <c r="J4" s="79" t="s">
        <v>1515</v>
      </c>
      <c r="K4" s="79" t="s">
        <v>1516</v>
      </c>
      <c r="L4" s="79"/>
      <c r="M4" s="79" t="str">
        <f>IFERROR(__xludf.DUMMYFUNCTION("UNIQUE(C4:C174)"),"Inventory and Control of Hardware Assets")</f>
        <v>Inventory and Control of Hardware Assets</v>
      </c>
      <c r="N4" s="79"/>
      <c r="O4" s="79"/>
      <c r="P4" s="79"/>
      <c r="Q4" s="79"/>
      <c r="R4" s="79"/>
      <c r="S4" s="79"/>
      <c r="T4" s="79"/>
      <c r="U4" s="79"/>
      <c r="V4" s="79"/>
      <c r="W4" s="79"/>
      <c r="X4" s="79"/>
    </row>
    <row r="5">
      <c r="A5" s="79"/>
      <c r="B5" s="78" t="s">
        <v>125</v>
      </c>
      <c r="C5" s="79" t="s">
        <v>1483</v>
      </c>
      <c r="D5" s="79" t="s">
        <v>1520</v>
      </c>
      <c r="E5" s="79" t="s">
        <v>1521</v>
      </c>
      <c r="F5" s="78"/>
      <c r="G5" s="79" t="s">
        <v>1522</v>
      </c>
      <c r="H5" s="79" t="str">
        <f t="shared" si="1"/>
        <v> CIS V7  1.2</v>
      </c>
      <c r="I5" s="79"/>
      <c r="J5" s="79" t="s">
        <v>1523</v>
      </c>
      <c r="K5" s="79" t="s">
        <v>1524</v>
      </c>
      <c r="L5" s="79"/>
      <c r="M5" s="79" t="str">
        <f>IFERROR(__xludf.DUMMYFUNCTION("""COMPUTED_VALUE"""),"Inventory and Control of Software Assets")</f>
        <v>Inventory and Control of Software Assets</v>
      </c>
      <c r="N5" s="79"/>
      <c r="O5" s="79"/>
      <c r="P5" s="79"/>
      <c r="Q5" s="79"/>
      <c r="R5" s="79"/>
      <c r="S5" s="79"/>
      <c r="T5" s="79"/>
      <c r="U5" s="79"/>
      <c r="V5" s="79"/>
      <c r="W5" s="79"/>
      <c r="X5" s="79"/>
    </row>
    <row r="6">
      <c r="A6" s="79"/>
      <c r="B6" s="78" t="s">
        <v>125</v>
      </c>
      <c r="C6" s="79" t="s">
        <v>1483</v>
      </c>
      <c r="D6" s="79" t="s">
        <v>1525</v>
      </c>
      <c r="E6" s="79" t="s">
        <v>1526</v>
      </c>
      <c r="F6" s="78"/>
      <c r="G6" s="79" t="s">
        <v>1527</v>
      </c>
      <c r="H6" s="79" t="str">
        <f t="shared" si="1"/>
        <v> CIS V7  1.3</v>
      </c>
      <c r="I6" s="79"/>
      <c r="J6" s="79" t="s">
        <v>1528</v>
      </c>
      <c r="K6" s="79" t="s">
        <v>1529</v>
      </c>
      <c r="L6" s="79"/>
      <c r="M6" s="79" t="str">
        <f>IFERROR(__xludf.DUMMYFUNCTION("""COMPUTED_VALUE"""),"Continuous Vulnerability Management")</f>
        <v>Continuous Vulnerability Management</v>
      </c>
      <c r="N6" s="79"/>
      <c r="O6" s="79"/>
      <c r="P6" s="79"/>
      <c r="Q6" s="79"/>
      <c r="R6" s="79"/>
      <c r="S6" s="79"/>
      <c r="T6" s="79"/>
      <c r="U6" s="79"/>
      <c r="V6" s="79"/>
      <c r="W6" s="79"/>
      <c r="X6" s="79"/>
    </row>
    <row r="7">
      <c r="A7" s="79"/>
      <c r="B7" s="78" t="s">
        <v>125</v>
      </c>
      <c r="C7" s="79" t="s">
        <v>1483</v>
      </c>
      <c r="D7" s="79" t="s">
        <v>1496</v>
      </c>
      <c r="E7" s="79" t="s">
        <v>1497</v>
      </c>
      <c r="F7" s="78"/>
      <c r="G7" s="79" t="s">
        <v>1530</v>
      </c>
      <c r="H7" s="79" t="str">
        <f t="shared" si="1"/>
        <v> CIS V7  1.4</v>
      </c>
      <c r="I7" s="79"/>
      <c r="J7" s="79" t="s">
        <v>1531</v>
      </c>
      <c r="K7" s="79" t="s">
        <v>1532</v>
      </c>
      <c r="L7" s="79"/>
      <c r="M7" s="79" t="str">
        <f>IFERROR(__xludf.DUMMYFUNCTION("""COMPUTED_VALUE"""),"Controlled Use of Administrative Privileges")</f>
        <v>Controlled Use of Administrative Privileges</v>
      </c>
      <c r="N7" s="79"/>
      <c r="O7" s="79"/>
      <c r="P7" s="79"/>
      <c r="Q7" s="79"/>
      <c r="R7" s="79"/>
      <c r="S7" s="79"/>
      <c r="T7" s="79"/>
      <c r="U7" s="79"/>
      <c r="V7" s="79"/>
      <c r="W7" s="79"/>
      <c r="X7" s="79"/>
    </row>
    <row r="8">
      <c r="A8" s="79"/>
      <c r="B8" s="78" t="s">
        <v>125</v>
      </c>
      <c r="C8" s="79" t="s">
        <v>1483</v>
      </c>
      <c r="D8" s="79" t="s">
        <v>1533</v>
      </c>
      <c r="E8" s="79" t="s">
        <v>1534</v>
      </c>
      <c r="F8" s="78"/>
      <c r="G8" s="79" t="s">
        <v>1535</v>
      </c>
      <c r="H8" s="79" t="str">
        <f t="shared" si="1"/>
        <v> CIS V7  1.5</v>
      </c>
      <c r="I8" s="79"/>
      <c r="J8" s="79" t="s">
        <v>1531</v>
      </c>
      <c r="K8" s="79" t="s">
        <v>1536</v>
      </c>
      <c r="L8" s="79"/>
      <c r="M8" s="79" t="str">
        <f>IFERROR(__xludf.DUMMYFUNCTION("""COMPUTED_VALUE"""),"Secure Configuration for Hardware and Software on Mobile Devices, Laptops, Workstations and Servers")</f>
        <v>Secure Configuration for Hardware and Software on Mobile Devices, Laptops, Workstations and Servers</v>
      </c>
      <c r="N8" s="79"/>
      <c r="O8" s="79"/>
      <c r="P8" s="79"/>
      <c r="Q8" s="79"/>
      <c r="R8" s="79"/>
      <c r="S8" s="79"/>
      <c r="T8" s="79"/>
      <c r="U8" s="79"/>
      <c r="V8" s="79"/>
      <c r="W8" s="79"/>
      <c r="X8" s="79"/>
    </row>
    <row r="9">
      <c r="A9" s="79"/>
      <c r="B9" s="78" t="s">
        <v>125</v>
      </c>
      <c r="C9" s="79" t="s">
        <v>1483</v>
      </c>
      <c r="D9" s="79" t="s">
        <v>1537</v>
      </c>
      <c r="E9" s="79" t="s">
        <v>1538</v>
      </c>
      <c r="F9" s="78"/>
      <c r="G9" s="79" t="s">
        <v>1539</v>
      </c>
      <c r="H9" s="79" t="str">
        <f t="shared" si="1"/>
        <v> CIS V7  1.6</v>
      </c>
      <c r="I9" s="79"/>
      <c r="J9" s="79" t="s">
        <v>1531</v>
      </c>
      <c r="K9" s="79" t="s">
        <v>1540</v>
      </c>
      <c r="L9" s="79"/>
      <c r="M9" s="79" t="str">
        <f>IFERROR(__xludf.DUMMYFUNCTION("""COMPUTED_VALUE"""),"Maintenance, Monitoring and Analysis of Audit Logs")</f>
        <v>Maintenance, Monitoring and Analysis of Audit Logs</v>
      </c>
      <c r="N9" s="79"/>
      <c r="O9" s="79"/>
      <c r="P9" s="79"/>
      <c r="Q9" s="79"/>
      <c r="R9" s="79"/>
      <c r="S9" s="79"/>
      <c r="T9" s="79"/>
      <c r="U9" s="79"/>
      <c r="V9" s="79"/>
      <c r="W9" s="79"/>
      <c r="X9" s="79"/>
    </row>
    <row r="10">
      <c r="A10" s="79"/>
      <c r="B10" s="78" t="s">
        <v>125</v>
      </c>
      <c r="C10" s="79" t="s">
        <v>1483</v>
      </c>
      <c r="D10" s="79" t="s">
        <v>1543</v>
      </c>
      <c r="E10" s="79" t="s">
        <v>1544</v>
      </c>
      <c r="F10" s="78"/>
      <c r="G10" s="79" t="s">
        <v>1545</v>
      </c>
      <c r="H10" s="79" t="str">
        <f t="shared" si="1"/>
        <v> CIS V7  1.7</v>
      </c>
      <c r="I10" s="79"/>
      <c r="J10" s="79" t="s">
        <v>1546</v>
      </c>
      <c r="K10" s="79" t="s">
        <v>1547</v>
      </c>
      <c r="L10" s="79"/>
      <c r="M10" s="79" t="str">
        <f>IFERROR(__xludf.DUMMYFUNCTION("""COMPUTED_VALUE"""),"Email and Web Browser Protections")</f>
        <v>Email and Web Browser Protections</v>
      </c>
      <c r="N10" s="79"/>
      <c r="O10" s="79"/>
      <c r="P10" s="79"/>
      <c r="Q10" s="79"/>
      <c r="R10" s="79"/>
      <c r="S10" s="79"/>
      <c r="T10" s="79"/>
      <c r="U10" s="79"/>
      <c r="V10" s="79"/>
      <c r="W10" s="79"/>
      <c r="X10" s="79"/>
    </row>
    <row r="11">
      <c r="A11" s="79"/>
      <c r="B11" s="78" t="s">
        <v>125</v>
      </c>
      <c r="C11" s="79" t="s">
        <v>1483</v>
      </c>
      <c r="D11" s="79" t="s">
        <v>1484</v>
      </c>
      <c r="E11" s="79" t="s">
        <v>1485</v>
      </c>
      <c r="F11" s="78"/>
      <c r="G11" s="79" t="s">
        <v>1548</v>
      </c>
      <c r="H11" s="79" t="str">
        <f t="shared" si="1"/>
        <v> CIS V7  1.8</v>
      </c>
      <c r="I11" s="79"/>
      <c r="J11" s="79" t="s">
        <v>1549</v>
      </c>
      <c r="K11" s="79" t="s">
        <v>1550</v>
      </c>
      <c r="L11" s="79"/>
      <c r="M11" s="79" t="str">
        <f>IFERROR(__xludf.DUMMYFUNCTION("""COMPUTED_VALUE"""),"Malware Defenses")</f>
        <v>Malware Defenses</v>
      </c>
      <c r="N11" s="79"/>
      <c r="O11" s="79"/>
      <c r="P11" s="79"/>
      <c r="Q11" s="79"/>
      <c r="R11" s="79"/>
      <c r="S11" s="79"/>
      <c r="T11" s="79"/>
      <c r="U11" s="79"/>
      <c r="V11" s="79"/>
      <c r="W11" s="79"/>
      <c r="X11" s="79"/>
    </row>
    <row r="12">
      <c r="A12" s="79"/>
      <c r="B12" s="78" t="s">
        <v>125</v>
      </c>
      <c r="C12" s="79" t="s">
        <v>1492</v>
      </c>
      <c r="D12" s="79" t="s">
        <v>1493</v>
      </c>
      <c r="E12" s="79" t="s">
        <v>1494</v>
      </c>
      <c r="F12" s="78"/>
      <c r="G12" s="79" t="s">
        <v>1551</v>
      </c>
      <c r="H12" s="79" t="str">
        <f t="shared" si="1"/>
        <v> CIS V7  2.1</v>
      </c>
      <c r="I12" s="79"/>
      <c r="J12" s="79" t="s">
        <v>1552</v>
      </c>
      <c r="K12" s="79" t="s">
        <v>1553</v>
      </c>
      <c r="L12" s="79"/>
      <c r="M12" s="79" t="str">
        <f>IFERROR(__xludf.DUMMYFUNCTION("""COMPUTED_VALUE"""),"Limitation and Control of Network Ports, Protocols, and Services")</f>
        <v>Limitation and Control of Network Ports, Protocols, and Services</v>
      </c>
      <c r="N12" s="79"/>
      <c r="O12" s="79"/>
      <c r="P12" s="79"/>
      <c r="Q12" s="79"/>
      <c r="R12" s="79"/>
      <c r="S12" s="79"/>
      <c r="T12" s="79"/>
      <c r="U12" s="79"/>
      <c r="V12" s="79"/>
      <c r="W12" s="79"/>
      <c r="X12" s="79"/>
    </row>
    <row r="13">
      <c r="A13" s="79"/>
      <c r="B13" s="78" t="s">
        <v>125</v>
      </c>
      <c r="C13" s="79" t="s">
        <v>1492</v>
      </c>
      <c r="D13" s="79" t="s">
        <v>1554</v>
      </c>
      <c r="E13" s="79" t="s">
        <v>1555</v>
      </c>
      <c r="F13" s="78"/>
      <c r="G13" s="79" t="s">
        <v>1556</v>
      </c>
      <c r="H13" s="79" t="str">
        <f t="shared" si="1"/>
        <v> CIS V7  2.2</v>
      </c>
      <c r="I13" s="79"/>
      <c r="J13" s="79" t="s">
        <v>1552</v>
      </c>
      <c r="K13" s="79" t="s">
        <v>1557</v>
      </c>
      <c r="L13" s="79"/>
      <c r="M13" s="79" t="str">
        <f>IFERROR(__xludf.DUMMYFUNCTION("""COMPUTED_VALUE"""),"Data Recovery Capabilities")</f>
        <v>Data Recovery Capabilities</v>
      </c>
      <c r="N13" s="79"/>
      <c r="O13" s="79"/>
      <c r="P13" s="79"/>
      <c r="Q13" s="79"/>
      <c r="R13" s="79"/>
      <c r="S13" s="79"/>
      <c r="T13" s="79"/>
      <c r="U13" s="79"/>
      <c r="V13" s="79"/>
      <c r="W13" s="79"/>
      <c r="X13" s="79"/>
    </row>
    <row r="14">
      <c r="A14" s="79"/>
      <c r="B14" s="78" t="s">
        <v>125</v>
      </c>
      <c r="C14" s="79" t="s">
        <v>1492</v>
      </c>
      <c r="D14" s="79" t="s">
        <v>1558</v>
      </c>
      <c r="E14" s="79" t="s">
        <v>1559</v>
      </c>
      <c r="F14" s="78"/>
      <c r="G14" s="79" t="s">
        <v>1560</v>
      </c>
      <c r="H14" s="79" t="str">
        <f t="shared" si="1"/>
        <v> CIS V7  2.3</v>
      </c>
      <c r="I14" s="79"/>
      <c r="J14" s="79" t="s">
        <v>1552</v>
      </c>
      <c r="K14" s="79" t="s">
        <v>1561</v>
      </c>
      <c r="L14" s="79"/>
      <c r="M14" s="79" t="str">
        <f>IFERROR(__xludf.DUMMYFUNCTION("""COMPUTED_VALUE"""),"Secure Configuration for Network Devices, such as Firewalls, Routers and Switches")</f>
        <v>Secure Configuration for Network Devices, such as Firewalls, Routers and Switches</v>
      </c>
      <c r="N14" s="79"/>
      <c r="O14" s="79"/>
      <c r="P14" s="79"/>
      <c r="Q14" s="79"/>
      <c r="R14" s="79"/>
      <c r="S14" s="79"/>
      <c r="T14" s="79"/>
      <c r="U14" s="79"/>
      <c r="V14" s="79"/>
      <c r="W14" s="79"/>
      <c r="X14" s="79"/>
    </row>
    <row r="15">
      <c r="A15" s="79"/>
      <c r="B15" s="78" t="s">
        <v>125</v>
      </c>
      <c r="C15" s="79" t="s">
        <v>1492</v>
      </c>
      <c r="D15" s="79" t="s">
        <v>1562</v>
      </c>
      <c r="E15" s="79" t="s">
        <v>1563</v>
      </c>
      <c r="F15" s="78"/>
      <c r="G15" s="79" t="s">
        <v>1564</v>
      </c>
      <c r="H15" s="79" t="str">
        <f t="shared" si="1"/>
        <v> CIS V7  2.4</v>
      </c>
      <c r="I15" s="79"/>
      <c r="J15" s="79" t="s">
        <v>1552</v>
      </c>
      <c r="K15" s="79" t="s">
        <v>1565</v>
      </c>
      <c r="L15" s="79"/>
      <c r="M15" s="79" t="str">
        <f>IFERROR(__xludf.DUMMYFUNCTION("""COMPUTED_VALUE"""),"Boundary Defense")</f>
        <v>Boundary Defense</v>
      </c>
      <c r="N15" s="79"/>
      <c r="O15" s="79"/>
      <c r="P15" s="79"/>
      <c r="Q15" s="79"/>
      <c r="R15" s="79"/>
      <c r="S15" s="79"/>
      <c r="T15" s="79"/>
      <c r="U15" s="79"/>
      <c r="V15" s="79"/>
      <c r="W15" s="79"/>
      <c r="X15" s="79"/>
    </row>
    <row r="16">
      <c r="A16" s="79"/>
      <c r="B16" s="78" t="s">
        <v>125</v>
      </c>
      <c r="C16" s="79" t="s">
        <v>1492</v>
      </c>
      <c r="D16" s="79" t="s">
        <v>1566</v>
      </c>
      <c r="E16" s="79" t="s">
        <v>1567</v>
      </c>
      <c r="F16" s="78"/>
      <c r="G16" s="79" t="s">
        <v>1568</v>
      </c>
      <c r="H16" s="79" t="str">
        <f t="shared" si="1"/>
        <v> CIS V7  2.5</v>
      </c>
      <c r="I16" s="79"/>
      <c r="J16" s="79" t="s">
        <v>1552</v>
      </c>
      <c r="K16" s="79" t="s">
        <v>1569</v>
      </c>
      <c r="L16" s="79"/>
      <c r="M16" s="79" t="str">
        <f>IFERROR(__xludf.DUMMYFUNCTION("""COMPUTED_VALUE"""),"Data Protection")</f>
        <v>Data Protection</v>
      </c>
      <c r="N16" s="79"/>
      <c r="O16" s="79"/>
      <c r="P16" s="79"/>
      <c r="Q16" s="79"/>
      <c r="R16" s="79"/>
      <c r="S16" s="79"/>
      <c r="T16" s="79"/>
      <c r="U16" s="79"/>
      <c r="V16" s="79"/>
      <c r="W16" s="79"/>
      <c r="X16" s="79"/>
    </row>
    <row r="17">
      <c r="A17" s="79"/>
      <c r="B17" s="78" t="s">
        <v>125</v>
      </c>
      <c r="C17" s="79" t="s">
        <v>1492</v>
      </c>
      <c r="D17" s="79" t="s">
        <v>1570</v>
      </c>
      <c r="E17" s="79" t="s">
        <v>1571</v>
      </c>
      <c r="F17" s="78"/>
      <c r="G17" s="79" t="s">
        <v>1572</v>
      </c>
      <c r="H17" s="79" t="str">
        <f t="shared" si="1"/>
        <v> CIS V7  2.6</v>
      </c>
      <c r="I17" s="79"/>
      <c r="J17" s="79" t="s">
        <v>1552</v>
      </c>
      <c r="K17" s="79" t="s">
        <v>1573</v>
      </c>
      <c r="L17" s="79"/>
      <c r="M17" s="79" t="str">
        <f>IFERROR(__xludf.DUMMYFUNCTION("""COMPUTED_VALUE"""),"Controlled Access Based on the Need to Know")</f>
        <v>Controlled Access Based on the Need to Know</v>
      </c>
      <c r="N17" s="79"/>
      <c r="O17" s="79"/>
      <c r="P17" s="79"/>
      <c r="Q17" s="79"/>
      <c r="R17" s="79"/>
      <c r="S17" s="79"/>
      <c r="T17" s="79"/>
      <c r="U17" s="79"/>
      <c r="V17" s="79"/>
      <c r="W17" s="79"/>
      <c r="X17" s="79"/>
    </row>
    <row r="18">
      <c r="A18" s="79"/>
      <c r="B18" s="78" t="s">
        <v>125</v>
      </c>
      <c r="C18" s="79" t="s">
        <v>1492</v>
      </c>
      <c r="D18" s="79" t="s">
        <v>1574</v>
      </c>
      <c r="E18" s="79" t="s">
        <v>1575</v>
      </c>
      <c r="F18" s="78"/>
      <c r="G18" s="79" t="s">
        <v>1576</v>
      </c>
      <c r="H18" s="79" t="str">
        <f t="shared" si="1"/>
        <v> CIS V7  2.7</v>
      </c>
      <c r="I18" s="79"/>
      <c r="J18" s="79" t="s">
        <v>1577</v>
      </c>
      <c r="K18" s="79" t="s">
        <v>1578</v>
      </c>
      <c r="L18" s="79"/>
      <c r="M18" s="79" t="str">
        <f>IFERROR(__xludf.DUMMYFUNCTION("""COMPUTED_VALUE"""),"Wireless Access Control")</f>
        <v>Wireless Access Control</v>
      </c>
      <c r="N18" s="79"/>
      <c r="O18" s="79"/>
      <c r="P18" s="79"/>
      <c r="Q18" s="79"/>
      <c r="R18" s="79"/>
      <c r="S18" s="79"/>
      <c r="T18" s="79"/>
      <c r="U18" s="79"/>
      <c r="V18" s="79"/>
      <c r="W18" s="79"/>
      <c r="X18" s="79"/>
    </row>
    <row r="19">
      <c r="A19" s="79"/>
      <c r="B19" s="78" t="s">
        <v>125</v>
      </c>
      <c r="C19" s="79" t="s">
        <v>1492</v>
      </c>
      <c r="D19" s="79" t="s">
        <v>1579</v>
      </c>
      <c r="E19" s="79" t="s">
        <v>1580</v>
      </c>
      <c r="F19" s="78"/>
      <c r="G19" s="79" t="s">
        <v>1581</v>
      </c>
      <c r="H19" s="79" t="str">
        <f t="shared" si="1"/>
        <v> CIS V7  2.8</v>
      </c>
      <c r="I19" s="79"/>
      <c r="J19" s="79" t="s">
        <v>1577</v>
      </c>
      <c r="K19" s="79" t="s">
        <v>1582</v>
      </c>
      <c r="L19" s="79"/>
      <c r="M19" s="79" t="str">
        <f>IFERROR(__xludf.DUMMYFUNCTION("""COMPUTED_VALUE"""),"Account Monitoring and Control")</f>
        <v>Account Monitoring and Control</v>
      </c>
      <c r="N19" s="79"/>
      <c r="O19" s="79"/>
      <c r="P19" s="79"/>
      <c r="Q19" s="79"/>
      <c r="R19" s="79"/>
      <c r="S19" s="79"/>
      <c r="T19" s="79"/>
      <c r="U19" s="79"/>
      <c r="V19" s="79"/>
      <c r="W19" s="79"/>
      <c r="X19" s="79"/>
    </row>
    <row r="20">
      <c r="A20" s="79"/>
      <c r="B20" s="78" t="s">
        <v>125</v>
      </c>
      <c r="C20" s="79" t="s">
        <v>1492</v>
      </c>
      <c r="D20" s="79" t="s">
        <v>1583</v>
      </c>
      <c r="E20" s="79" t="s">
        <v>1584</v>
      </c>
      <c r="F20" s="78"/>
      <c r="G20" s="79" t="s">
        <v>1585</v>
      </c>
      <c r="H20" s="79" t="str">
        <f t="shared" si="1"/>
        <v> CIS V7  2.9</v>
      </c>
      <c r="I20" s="79"/>
      <c r="J20" s="79" t="s">
        <v>1577</v>
      </c>
      <c r="K20" s="79" t="s">
        <v>1586</v>
      </c>
      <c r="L20" s="79"/>
      <c r="M20" s="79" t="str">
        <f>IFERROR(__xludf.DUMMYFUNCTION("""COMPUTED_VALUE"""),"Implement a Security Awareness and Training Program")</f>
        <v>Implement a Security Awareness and Training Program</v>
      </c>
      <c r="N20" s="79"/>
      <c r="O20" s="79"/>
      <c r="P20" s="79"/>
      <c r="Q20" s="79"/>
      <c r="R20" s="79"/>
      <c r="S20" s="79"/>
      <c r="T20" s="79"/>
      <c r="U20" s="79"/>
      <c r="V20" s="79"/>
      <c r="W20" s="79"/>
      <c r="X20" s="79"/>
    </row>
    <row r="21">
      <c r="A21" s="79"/>
      <c r="B21" s="78" t="s">
        <v>125</v>
      </c>
      <c r="C21" s="79" t="s">
        <v>1492</v>
      </c>
      <c r="D21" s="79" t="s">
        <v>1587</v>
      </c>
      <c r="E21" s="79" t="s">
        <v>1588</v>
      </c>
      <c r="F21" s="78"/>
      <c r="G21" s="79" t="s">
        <v>1551</v>
      </c>
      <c r="H21" s="79" t="str">
        <f t="shared" si="1"/>
        <v> CIS V7  2.1</v>
      </c>
      <c r="I21" s="79"/>
      <c r="J21" s="79" t="s">
        <v>1589</v>
      </c>
      <c r="K21" s="79" t="s">
        <v>1590</v>
      </c>
      <c r="L21" s="79"/>
      <c r="M21" s="79" t="str">
        <f>IFERROR(__xludf.DUMMYFUNCTION("""COMPUTED_VALUE"""),"Application Software Security")</f>
        <v>Application Software Security</v>
      </c>
      <c r="N21" s="79"/>
      <c r="O21" s="79"/>
      <c r="P21" s="79"/>
      <c r="Q21" s="79"/>
      <c r="R21" s="79"/>
      <c r="S21" s="79"/>
      <c r="T21" s="79"/>
      <c r="U21" s="79"/>
      <c r="V21" s="79"/>
      <c r="W21" s="79"/>
      <c r="X21" s="79"/>
    </row>
    <row r="22">
      <c r="A22" s="79"/>
      <c r="B22" s="78" t="s">
        <v>125</v>
      </c>
      <c r="C22" s="79" t="s">
        <v>425</v>
      </c>
      <c r="D22" s="79" t="s">
        <v>451</v>
      </c>
      <c r="E22" s="79" t="s">
        <v>452</v>
      </c>
      <c r="F22" s="78"/>
      <c r="G22" s="79" t="s">
        <v>1591</v>
      </c>
      <c r="H22" s="79" t="str">
        <f t="shared" si="1"/>
        <v> CIS V7  3.1</v>
      </c>
      <c r="I22" s="79"/>
      <c r="J22" s="79" t="s">
        <v>1592</v>
      </c>
      <c r="K22" s="79" t="s">
        <v>1593</v>
      </c>
      <c r="L22" s="79"/>
      <c r="M22" s="79" t="str">
        <f>IFERROR(__xludf.DUMMYFUNCTION("""COMPUTED_VALUE"""),"Incident Response and Management")</f>
        <v>Incident Response and Management</v>
      </c>
      <c r="N22" s="79"/>
      <c r="O22" s="79"/>
      <c r="P22" s="79"/>
      <c r="Q22" s="79"/>
      <c r="R22" s="79"/>
      <c r="S22" s="79"/>
      <c r="T22" s="79"/>
      <c r="U22" s="79"/>
      <c r="V22" s="79"/>
      <c r="W22" s="79"/>
      <c r="X22" s="79"/>
    </row>
    <row r="23">
      <c r="A23" s="79"/>
      <c r="B23" s="78" t="s">
        <v>125</v>
      </c>
      <c r="C23" s="79" t="s">
        <v>425</v>
      </c>
      <c r="D23" s="79" t="s">
        <v>621</v>
      </c>
      <c r="E23" s="79" t="s">
        <v>622</v>
      </c>
      <c r="F23" s="78"/>
      <c r="G23" s="79" t="s">
        <v>1594</v>
      </c>
      <c r="H23" s="79" t="str">
        <f t="shared" si="1"/>
        <v> CIS V7  3.2</v>
      </c>
      <c r="I23" s="79"/>
      <c r="J23" s="79" t="s">
        <v>1592</v>
      </c>
      <c r="K23" s="79" t="s">
        <v>1595</v>
      </c>
      <c r="L23" s="79"/>
      <c r="M23" s="79" t="str">
        <f>IFERROR(__xludf.DUMMYFUNCTION("""COMPUTED_VALUE"""),"Penetration Tests and Red Team Exercises")</f>
        <v>Penetration Tests and Red Team Exercises</v>
      </c>
      <c r="N23" s="79"/>
      <c r="O23" s="79"/>
      <c r="P23" s="79"/>
      <c r="Q23" s="79"/>
      <c r="R23" s="79"/>
      <c r="S23" s="79"/>
      <c r="T23" s="79"/>
      <c r="U23" s="79"/>
      <c r="V23" s="79"/>
      <c r="W23" s="79"/>
      <c r="X23" s="79"/>
    </row>
    <row r="24">
      <c r="A24" s="79"/>
      <c r="B24" s="78" t="s">
        <v>125</v>
      </c>
      <c r="C24" s="79" t="s">
        <v>425</v>
      </c>
      <c r="D24" s="79" t="s">
        <v>1596</v>
      </c>
      <c r="E24" s="79" t="s">
        <v>1597</v>
      </c>
      <c r="F24" s="78"/>
      <c r="G24" s="79" t="s">
        <v>1598</v>
      </c>
      <c r="H24" s="79" t="str">
        <f t="shared" si="1"/>
        <v> CIS V7  3.3</v>
      </c>
      <c r="I24" s="79"/>
      <c r="J24" s="79" t="s">
        <v>1592</v>
      </c>
      <c r="K24" s="79" t="s">
        <v>1599</v>
      </c>
      <c r="L24" s="79"/>
      <c r="M24" s="79"/>
      <c r="N24" s="79"/>
      <c r="O24" s="79"/>
      <c r="P24" s="79"/>
      <c r="Q24" s="79"/>
      <c r="R24" s="79"/>
      <c r="S24" s="79"/>
      <c r="T24" s="79"/>
      <c r="U24" s="79"/>
      <c r="V24" s="79"/>
      <c r="W24" s="79"/>
      <c r="X24" s="79"/>
    </row>
    <row r="25">
      <c r="A25" s="79"/>
      <c r="B25" s="78" t="s">
        <v>125</v>
      </c>
      <c r="C25" s="79" t="s">
        <v>425</v>
      </c>
      <c r="D25" s="79" t="s">
        <v>426</v>
      </c>
      <c r="E25" s="79" t="s">
        <v>427</v>
      </c>
      <c r="F25" s="78"/>
      <c r="G25" s="79" t="s">
        <v>1600</v>
      </c>
      <c r="H25" s="79" t="str">
        <f t="shared" si="1"/>
        <v> CIS V7  3.4</v>
      </c>
      <c r="I25" s="79"/>
      <c r="J25" s="79" t="s">
        <v>1601</v>
      </c>
      <c r="K25" s="79" t="s">
        <v>1602</v>
      </c>
      <c r="L25" s="79"/>
      <c r="M25" s="79"/>
      <c r="N25" s="79"/>
      <c r="O25" s="79"/>
      <c r="P25" s="79"/>
      <c r="Q25" s="79"/>
      <c r="R25" s="79"/>
      <c r="S25" s="79"/>
      <c r="T25" s="79"/>
      <c r="U25" s="79"/>
      <c r="V25" s="79"/>
      <c r="W25" s="79"/>
      <c r="X25" s="79"/>
    </row>
    <row r="26">
      <c r="A26" s="79"/>
      <c r="B26" s="78" t="s">
        <v>125</v>
      </c>
      <c r="C26" s="79" t="s">
        <v>425</v>
      </c>
      <c r="D26" s="79" t="s">
        <v>1603</v>
      </c>
      <c r="E26" s="79" t="s">
        <v>1604</v>
      </c>
      <c r="F26" s="78"/>
      <c r="G26" s="79" t="s">
        <v>1605</v>
      </c>
      <c r="H26" s="79" t="str">
        <f t="shared" si="1"/>
        <v> CIS V7  3.5</v>
      </c>
      <c r="I26" s="79"/>
      <c r="J26" s="79" t="s">
        <v>1601</v>
      </c>
      <c r="K26" s="79" t="s">
        <v>1606</v>
      </c>
      <c r="L26" s="79"/>
      <c r="M26" s="79"/>
      <c r="N26" s="79"/>
      <c r="O26" s="79"/>
      <c r="P26" s="79"/>
      <c r="Q26" s="79"/>
      <c r="R26" s="79"/>
      <c r="S26" s="79"/>
      <c r="T26" s="79"/>
      <c r="U26" s="79"/>
      <c r="V26" s="79"/>
      <c r="W26" s="79"/>
      <c r="X26" s="79"/>
    </row>
    <row r="27">
      <c r="A27" s="79"/>
      <c r="B27" s="78" t="s">
        <v>125</v>
      </c>
      <c r="C27" s="79" t="s">
        <v>425</v>
      </c>
      <c r="D27" s="79" t="s">
        <v>1607</v>
      </c>
      <c r="E27" s="79" t="s">
        <v>1608</v>
      </c>
      <c r="F27" s="78"/>
      <c r="G27" s="79" t="s">
        <v>1609</v>
      </c>
      <c r="H27" s="79" t="str">
        <f t="shared" si="1"/>
        <v> CIS V7  3.6</v>
      </c>
      <c r="I27" s="79"/>
      <c r="J27" s="79" t="s">
        <v>1592</v>
      </c>
      <c r="K27" s="79" t="s">
        <v>1610</v>
      </c>
      <c r="L27" s="79"/>
      <c r="M27" s="79"/>
      <c r="N27" s="79"/>
      <c r="O27" s="79"/>
      <c r="P27" s="79"/>
      <c r="Q27" s="79"/>
      <c r="R27" s="79"/>
      <c r="S27" s="79"/>
      <c r="T27" s="79"/>
      <c r="U27" s="79"/>
      <c r="V27" s="79"/>
      <c r="W27" s="79"/>
      <c r="X27" s="79"/>
    </row>
    <row r="28">
      <c r="A28" s="79"/>
      <c r="B28" s="78" t="s">
        <v>125</v>
      </c>
      <c r="C28" s="79" t="s">
        <v>425</v>
      </c>
      <c r="D28" s="79" t="s">
        <v>1611</v>
      </c>
      <c r="E28" s="79" t="s">
        <v>1612</v>
      </c>
      <c r="F28" s="78"/>
      <c r="G28" s="79" t="s">
        <v>1613</v>
      </c>
      <c r="H28" s="79" t="str">
        <f t="shared" si="1"/>
        <v> CIS V7  3.7</v>
      </c>
      <c r="I28" s="79"/>
      <c r="J28" s="79" t="s">
        <v>1592</v>
      </c>
      <c r="K28" s="79" t="s">
        <v>1614</v>
      </c>
      <c r="L28" s="79"/>
      <c r="M28" s="79"/>
      <c r="N28" s="79"/>
      <c r="O28" s="79"/>
      <c r="P28" s="79"/>
      <c r="Q28" s="79"/>
      <c r="R28" s="79"/>
      <c r="S28" s="79"/>
      <c r="T28" s="79"/>
      <c r="U28" s="79"/>
      <c r="V28" s="79"/>
      <c r="W28" s="79"/>
      <c r="X28" s="79"/>
    </row>
    <row r="29">
      <c r="A29" s="79"/>
      <c r="B29" s="78" t="s">
        <v>125</v>
      </c>
      <c r="C29" s="79" t="s">
        <v>29</v>
      </c>
      <c r="D29" s="79" t="s">
        <v>51</v>
      </c>
      <c r="E29" s="79" t="s">
        <v>52</v>
      </c>
      <c r="F29" s="78"/>
      <c r="G29" s="79" t="s">
        <v>1615</v>
      </c>
      <c r="H29" s="79" t="str">
        <f t="shared" si="1"/>
        <v> CIS V7  4.1</v>
      </c>
      <c r="I29" s="79"/>
      <c r="J29" s="79" t="s">
        <v>1616</v>
      </c>
      <c r="K29" s="79" t="s">
        <v>1617</v>
      </c>
      <c r="L29" s="79"/>
      <c r="M29" s="79"/>
      <c r="N29" s="79"/>
      <c r="O29" s="79"/>
      <c r="P29" s="79"/>
      <c r="Q29" s="79"/>
      <c r="R29" s="79"/>
      <c r="S29" s="79"/>
      <c r="T29" s="79"/>
      <c r="U29" s="79"/>
      <c r="V29" s="79"/>
      <c r="W29" s="79"/>
      <c r="X29" s="79"/>
    </row>
    <row r="30">
      <c r="A30" s="79"/>
      <c r="B30" s="78" t="s">
        <v>125</v>
      </c>
      <c r="C30" s="79" t="s">
        <v>29</v>
      </c>
      <c r="D30" s="79" t="s">
        <v>36</v>
      </c>
      <c r="E30" s="79" t="s">
        <v>37</v>
      </c>
      <c r="F30" s="78"/>
      <c r="G30" s="79" t="s">
        <v>1618</v>
      </c>
      <c r="H30" s="79" t="str">
        <f t="shared" si="1"/>
        <v> CIS V7  4.2</v>
      </c>
      <c r="I30" s="79"/>
      <c r="J30" s="79" t="s">
        <v>1616</v>
      </c>
      <c r="K30" s="79" t="s">
        <v>1619</v>
      </c>
      <c r="L30" s="79"/>
      <c r="M30" s="79"/>
      <c r="N30" s="79"/>
      <c r="O30" s="79"/>
      <c r="P30" s="79"/>
      <c r="Q30" s="79"/>
      <c r="R30" s="79"/>
      <c r="S30" s="79"/>
      <c r="T30" s="79"/>
      <c r="U30" s="79"/>
      <c r="V30" s="79"/>
      <c r="W30" s="79"/>
      <c r="X30" s="79"/>
    </row>
    <row r="31">
      <c r="A31" s="79"/>
      <c r="B31" s="78" t="s">
        <v>125</v>
      </c>
      <c r="C31" s="79" t="s">
        <v>29</v>
      </c>
      <c r="D31" s="79" t="s">
        <v>1620</v>
      </c>
      <c r="E31" s="79" t="s">
        <v>1621</v>
      </c>
      <c r="F31" s="78"/>
      <c r="G31" s="79" t="s">
        <v>1622</v>
      </c>
      <c r="H31" s="79" t="str">
        <f t="shared" si="1"/>
        <v> CIS V7  4.3</v>
      </c>
      <c r="I31" s="79"/>
      <c r="J31" s="79" t="s">
        <v>1616</v>
      </c>
      <c r="K31" s="79" t="s">
        <v>1623</v>
      </c>
      <c r="L31" s="79"/>
      <c r="M31" s="79"/>
      <c r="N31" s="79"/>
      <c r="O31" s="79"/>
      <c r="P31" s="79"/>
      <c r="Q31" s="79"/>
      <c r="R31" s="79"/>
      <c r="S31" s="79"/>
      <c r="T31" s="79"/>
      <c r="U31" s="79"/>
      <c r="V31" s="79"/>
      <c r="W31" s="79"/>
      <c r="X31" s="79"/>
    </row>
    <row r="32">
      <c r="A32" s="79"/>
      <c r="B32" s="78" t="s">
        <v>125</v>
      </c>
      <c r="C32" s="79" t="s">
        <v>29</v>
      </c>
      <c r="D32" s="79" t="s">
        <v>30</v>
      </c>
      <c r="E32" s="79" t="s">
        <v>31</v>
      </c>
      <c r="F32" s="78"/>
      <c r="G32" s="79" t="s">
        <v>1624</v>
      </c>
      <c r="H32" s="79" t="str">
        <f t="shared" si="1"/>
        <v> CIS V7  4.4</v>
      </c>
      <c r="I32" s="79"/>
      <c r="J32" s="79" t="s">
        <v>1616</v>
      </c>
      <c r="K32" s="79" t="s">
        <v>1625</v>
      </c>
      <c r="L32" s="79"/>
      <c r="M32" s="79"/>
      <c r="N32" s="79"/>
      <c r="O32" s="79"/>
      <c r="P32" s="79"/>
      <c r="Q32" s="79"/>
      <c r="R32" s="79"/>
      <c r="S32" s="79"/>
      <c r="T32" s="79"/>
      <c r="U32" s="79"/>
      <c r="V32" s="79"/>
      <c r="W32" s="79"/>
      <c r="X32" s="79"/>
    </row>
    <row r="33">
      <c r="A33" s="79"/>
      <c r="B33" s="78" t="s">
        <v>125</v>
      </c>
      <c r="C33" s="79" t="s">
        <v>29</v>
      </c>
      <c r="D33" s="79" t="s">
        <v>1472</v>
      </c>
      <c r="E33" s="79" t="s">
        <v>1473</v>
      </c>
      <c r="F33" s="78"/>
      <c r="G33" s="79" t="s">
        <v>1626</v>
      </c>
      <c r="H33" s="79" t="str">
        <f t="shared" si="1"/>
        <v> CIS V7  4.5</v>
      </c>
      <c r="I33" s="79"/>
      <c r="J33" s="79" t="s">
        <v>1627</v>
      </c>
      <c r="K33" s="79" t="s">
        <v>1628</v>
      </c>
      <c r="L33" s="79"/>
      <c r="M33" s="79"/>
      <c r="N33" s="79"/>
      <c r="O33" s="79"/>
      <c r="P33" s="79"/>
      <c r="Q33" s="79"/>
      <c r="R33" s="79"/>
      <c r="S33" s="79"/>
      <c r="T33" s="79"/>
      <c r="U33" s="79"/>
      <c r="V33" s="79"/>
      <c r="W33" s="79"/>
      <c r="X33" s="79"/>
    </row>
    <row r="34">
      <c r="A34" s="79"/>
      <c r="B34" s="78" t="s">
        <v>125</v>
      </c>
      <c r="C34" s="79" t="s">
        <v>29</v>
      </c>
      <c r="D34" s="79" t="s">
        <v>1629</v>
      </c>
      <c r="E34" s="79" t="s">
        <v>1630</v>
      </c>
      <c r="F34" s="78"/>
      <c r="G34" s="79" t="s">
        <v>1631</v>
      </c>
      <c r="H34" s="79" t="str">
        <f t="shared" si="1"/>
        <v> CIS V7  4.6</v>
      </c>
      <c r="I34" s="79"/>
      <c r="J34" s="79" t="s">
        <v>1632</v>
      </c>
      <c r="K34" s="79" t="s">
        <v>1633</v>
      </c>
      <c r="L34" s="79"/>
      <c r="M34" s="79"/>
      <c r="N34" s="79"/>
      <c r="O34" s="79"/>
      <c r="P34" s="79"/>
      <c r="Q34" s="79"/>
      <c r="R34" s="79"/>
      <c r="S34" s="79"/>
      <c r="T34" s="79"/>
      <c r="U34" s="79"/>
      <c r="V34" s="79"/>
      <c r="W34" s="79"/>
      <c r="X34" s="79"/>
    </row>
    <row r="35">
      <c r="A35" s="79"/>
      <c r="B35" s="78" t="s">
        <v>125</v>
      </c>
      <c r="C35" s="79" t="s">
        <v>29</v>
      </c>
      <c r="D35" s="79" t="s">
        <v>1634</v>
      </c>
      <c r="E35" s="79" t="s">
        <v>1635</v>
      </c>
      <c r="F35" s="78"/>
      <c r="G35" s="79" t="s">
        <v>1636</v>
      </c>
      <c r="H35" s="79" t="str">
        <f t="shared" si="1"/>
        <v> CIS V7  4.7</v>
      </c>
      <c r="I35" s="79"/>
      <c r="J35" s="79" t="s">
        <v>1577</v>
      </c>
      <c r="K35" s="79" t="s">
        <v>1637</v>
      </c>
      <c r="L35" s="79"/>
      <c r="M35" s="79"/>
      <c r="N35" s="79"/>
      <c r="O35" s="79"/>
      <c r="P35" s="79"/>
      <c r="Q35" s="79"/>
      <c r="R35" s="79"/>
      <c r="S35" s="79"/>
      <c r="T35" s="79"/>
      <c r="U35" s="79"/>
      <c r="V35" s="79"/>
      <c r="W35" s="79"/>
      <c r="X35" s="79"/>
    </row>
    <row r="36">
      <c r="A36" s="79"/>
      <c r="B36" s="78" t="s">
        <v>125</v>
      </c>
      <c r="C36" s="79" t="s">
        <v>29</v>
      </c>
      <c r="D36" s="79" t="s">
        <v>1638</v>
      </c>
      <c r="E36" s="79" t="s">
        <v>1639</v>
      </c>
      <c r="F36" s="78"/>
      <c r="G36" s="79" t="s">
        <v>1640</v>
      </c>
      <c r="H36" s="79" t="str">
        <f t="shared" si="1"/>
        <v> CIS V7  4.8</v>
      </c>
      <c r="I36" s="79"/>
      <c r="J36" s="79" t="s">
        <v>1528</v>
      </c>
      <c r="K36" s="79" t="s">
        <v>1641</v>
      </c>
      <c r="L36" s="79"/>
      <c r="M36" s="79"/>
      <c r="N36" s="79"/>
      <c r="O36" s="79"/>
      <c r="P36" s="79"/>
      <c r="Q36" s="79"/>
      <c r="R36" s="79"/>
      <c r="S36" s="79"/>
      <c r="T36" s="79"/>
      <c r="U36" s="79"/>
      <c r="V36" s="79"/>
      <c r="W36" s="79"/>
      <c r="X36" s="79"/>
    </row>
    <row r="37">
      <c r="A37" s="79"/>
      <c r="B37" s="78" t="s">
        <v>125</v>
      </c>
      <c r="C37" s="79" t="s">
        <v>29</v>
      </c>
      <c r="D37" s="79" t="s">
        <v>1642</v>
      </c>
      <c r="E37" s="79" t="s">
        <v>1643</v>
      </c>
      <c r="F37" s="78"/>
      <c r="G37" s="79" t="s">
        <v>1644</v>
      </c>
      <c r="H37" s="79" t="str">
        <f t="shared" si="1"/>
        <v> CIS V7  4.9</v>
      </c>
      <c r="I37" s="79"/>
      <c r="J37" s="79" t="s">
        <v>1528</v>
      </c>
      <c r="K37" s="79" t="s">
        <v>1645</v>
      </c>
      <c r="L37" s="79"/>
      <c r="M37" s="79"/>
      <c r="N37" s="79"/>
      <c r="O37" s="79"/>
      <c r="P37" s="79"/>
      <c r="Q37" s="79"/>
      <c r="R37" s="79"/>
      <c r="S37" s="79"/>
      <c r="T37" s="79"/>
      <c r="U37" s="79"/>
      <c r="V37" s="79"/>
      <c r="W37" s="79"/>
      <c r="X37" s="79"/>
    </row>
    <row r="38">
      <c r="A38" s="79"/>
      <c r="B38" s="78" t="s">
        <v>125</v>
      </c>
      <c r="C38" s="79" t="s">
        <v>465</v>
      </c>
      <c r="D38" s="79" t="s">
        <v>466</v>
      </c>
      <c r="E38" s="79" t="s">
        <v>467</v>
      </c>
      <c r="F38" s="78"/>
      <c r="G38" s="79" t="s">
        <v>1646</v>
      </c>
      <c r="H38" s="79" t="str">
        <f t="shared" si="1"/>
        <v> CIS V7  5.1</v>
      </c>
      <c r="I38" s="79"/>
      <c r="J38" s="79" t="s">
        <v>1647</v>
      </c>
      <c r="K38" s="79" t="s">
        <v>1648</v>
      </c>
      <c r="L38" s="79"/>
      <c r="M38" s="79"/>
      <c r="N38" s="79"/>
      <c r="O38" s="79"/>
      <c r="P38" s="79"/>
      <c r="Q38" s="79"/>
      <c r="R38" s="79"/>
      <c r="S38" s="79"/>
      <c r="T38" s="79"/>
      <c r="U38" s="79"/>
      <c r="V38" s="79"/>
      <c r="W38" s="79"/>
      <c r="X38" s="79"/>
    </row>
    <row r="39">
      <c r="A39" s="79"/>
      <c r="B39" s="78" t="s">
        <v>125</v>
      </c>
      <c r="C39" s="79" t="s">
        <v>465</v>
      </c>
      <c r="D39" s="79" t="s">
        <v>1649</v>
      </c>
      <c r="E39" s="79" t="s">
        <v>1650</v>
      </c>
      <c r="F39" s="78"/>
      <c r="G39" s="79" t="s">
        <v>1651</v>
      </c>
      <c r="H39" s="79" t="str">
        <f t="shared" si="1"/>
        <v> CIS V7  5.2</v>
      </c>
      <c r="I39" s="79"/>
      <c r="J39" s="79" t="s">
        <v>1647</v>
      </c>
      <c r="K39" s="79" t="s">
        <v>1652</v>
      </c>
      <c r="L39" s="79"/>
      <c r="M39" s="79"/>
      <c r="N39" s="79"/>
      <c r="O39" s="79"/>
      <c r="P39" s="79"/>
      <c r="Q39" s="79"/>
      <c r="R39" s="79"/>
      <c r="S39" s="79"/>
      <c r="T39" s="79"/>
      <c r="U39" s="79"/>
      <c r="V39" s="79"/>
      <c r="W39" s="79"/>
      <c r="X39" s="79"/>
    </row>
    <row r="40">
      <c r="A40" s="79"/>
      <c r="B40" s="78" t="s">
        <v>125</v>
      </c>
      <c r="C40" s="79" t="s">
        <v>465</v>
      </c>
      <c r="D40" s="79" t="s">
        <v>1653</v>
      </c>
      <c r="E40" s="79" t="s">
        <v>1654</v>
      </c>
      <c r="F40" s="78"/>
      <c r="G40" s="79" t="s">
        <v>1655</v>
      </c>
      <c r="H40" s="79" t="str">
        <f t="shared" si="1"/>
        <v> CIS V7  5.3</v>
      </c>
      <c r="I40" s="79"/>
      <c r="J40" s="79" t="s">
        <v>1647</v>
      </c>
      <c r="K40" s="79" t="s">
        <v>1656</v>
      </c>
      <c r="L40" s="79"/>
      <c r="M40" s="79"/>
      <c r="N40" s="79"/>
      <c r="O40" s="79"/>
      <c r="P40" s="79"/>
      <c r="Q40" s="79"/>
      <c r="R40" s="79"/>
      <c r="S40" s="79"/>
      <c r="T40" s="79"/>
      <c r="U40" s="79"/>
      <c r="V40" s="79"/>
      <c r="W40" s="79"/>
      <c r="X40" s="79"/>
    </row>
    <row r="41">
      <c r="A41" s="79"/>
      <c r="B41" s="78" t="s">
        <v>125</v>
      </c>
      <c r="C41" s="79" t="s">
        <v>465</v>
      </c>
      <c r="D41" s="79" t="s">
        <v>1657</v>
      </c>
      <c r="E41" s="79" t="s">
        <v>1658</v>
      </c>
      <c r="F41" s="78"/>
      <c r="G41" s="79" t="s">
        <v>1659</v>
      </c>
      <c r="H41" s="79" t="str">
        <f t="shared" si="1"/>
        <v> CIS V7  5.4</v>
      </c>
      <c r="I41" s="79"/>
      <c r="J41" s="79" t="s">
        <v>1660</v>
      </c>
      <c r="K41" s="79" t="s">
        <v>1661</v>
      </c>
      <c r="L41" s="79"/>
      <c r="M41" s="79"/>
      <c r="N41" s="79"/>
      <c r="O41" s="79"/>
      <c r="P41" s="79"/>
      <c r="Q41" s="79"/>
      <c r="R41" s="79"/>
      <c r="S41" s="79"/>
      <c r="T41" s="79"/>
      <c r="U41" s="79"/>
      <c r="V41" s="79"/>
      <c r="W41" s="79"/>
      <c r="X41" s="79"/>
    </row>
    <row r="42">
      <c r="A42" s="79"/>
      <c r="B42" s="78" t="s">
        <v>125</v>
      </c>
      <c r="C42" s="79" t="s">
        <v>465</v>
      </c>
      <c r="D42" s="79" t="s">
        <v>1662</v>
      </c>
      <c r="E42" s="79" t="s">
        <v>1663</v>
      </c>
      <c r="F42" s="78"/>
      <c r="G42" s="79" t="s">
        <v>1664</v>
      </c>
      <c r="H42" s="79" t="str">
        <f t="shared" si="1"/>
        <v> CIS V7  5.5</v>
      </c>
      <c r="I42" s="79"/>
      <c r="J42" s="79" t="s">
        <v>1592</v>
      </c>
      <c r="K42" s="79" t="s">
        <v>1665</v>
      </c>
      <c r="L42" s="79"/>
      <c r="M42" s="79"/>
      <c r="N42" s="79"/>
      <c r="O42" s="79"/>
      <c r="P42" s="79"/>
      <c r="Q42" s="79"/>
      <c r="R42" s="79"/>
      <c r="S42" s="79"/>
      <c r="T42" s="79"/>
      <c r="U42" s="79"/>
      <c r="V42" s="79"/>
      <c r="W42" s="79"/>
      <c r="X42" s="79"/>
    </row>
    <row r="43">
      <c r="A43" s="79"/>
      <c r="B43" s="78" t="s">
        <v>125</v>
      </c>
      <c r="C43" s="79" t="s">
        <v>651</v>
      </c>
      <c r="D43" s="79" t="s">
        <v>1475</v>
      </c>
      <c r="E43" s="79" t="s">
        <v>1476</v>
      </c>
      <c r="F43" s="78"/>
      <c r="G43" s="79" t="s">
        <v>1666</v>
      </c>
      <c r="H43" s="79" t="str">
        <f t="shared" si="1"/>
        <v> CIS V7  6.1</v>
      </c>
      <c r="I43" s="79"/>
      <c r="J43" s="79" t="s">
        <v>1667</v>
      </c>
      <c r="K43" s="79" t="s">
        <v>1668</v>
      </c>
      <c r="L43" s="79"/>
      <c r="M43" s="79"/>
      <c r="N43" s="79"/>
      <c r="O43" s="79"/>
      <c r="P43" s="79"/>
      <c r="Q43" s="79"/>
      <c r="R43" s="79"/>
      <c r="S43" s="79"/>
      <c r="T43" s="79"/>
      <c r="U43" s="79"/>
      <c r="V43" s="79"/>
      <c r="W43" s="79"/>
      <c r="X43" s="79"/>
    </row>
    <row r="44">
      <c r="A44" s="79"/>
      <c r="B44" s="78" t="s">
        <v>125</v>
      </c>
      <c r="C44" s="79" t="s">
        <v>651</v>
      </c>
      <c r="D44" s="79" t="s">
        <v>1669</v>
      </c>
      <c r="E44" s="79" t="s">
        <v>1670</v>
      </c>
      <c r="F44" s="78"/>
      <c r="G44" s="79" t="s">
        <v>1671</v>
      </c>
      <c r="H44" s="79" t="str">
        <f t="shared" si="1"/>
        <v> CIS V7  6.2</v>
      </c>
      <c r="I44" s="79"/>
      <c r="J44" s="79" t="s">
        <v>1528</v>
      </c>
      <c r="K44" s="79" t="s">
        <v>1672</v>
      </c>
      <c r="L44" s="79"/>
      <c r="M44" s="79"/>
      <c r="N44" s="79"/>
      <c r="O44" s="79"/>
      <c r="P44" s="79"/>
      <c r="Q44" s="79"/>
      <c r="R44" s="79"/>
      <c r="S44" s="79"/>
      <c r="T44" s="79"/>
      <c r="U44" s="79"/>
      <c r="V44" s="79"/>
      <c r="W44" s="79"/>
      <c r="X44" s="79"/>
    </row>
    <row r="45">
      <c r="A45" s="79"/>
      <c r="B45" s="78" t="s">
        <v>125</v>
      </c>
      <c r="C45" s="79" t="s">
        <v>651</v>
      </c>
      <c r="D45" s="79" t="s">
        <v>1673</v>
      </c>
      <c r="E45" s="79" t="s">
        <v>1674</v>
      </c>
      <c r="F45" s="78"/>
      <c r="G45" s="79" t="s">
        <v>1675</v>
      </c>
      <c r="H45" s="79" t="str">
        <f t="shared" si="1"/>
        <v> CIS V7  6.3</v>
      </c>
      <c r="I45" s="79"/>
      <c r="J45" s="79" t="s">
        <v>1528</v>
      </c>
      <c r="K45" s="79" t="s">
        <v>1676</v>
      </c>
      <c r="L45" s="79"/>
      <c r="M45" s="79"/>
      <c r="N45" s="79"/>
      <c r="O45" s="79"/>
      <c r="P45" s="79"/>
      <c r="Q45" s="79"/>
      <c r="R45" s="79"/>
      <c r="S45" s="79"/>
      <c r="T45" s="79"/>
      <c r="U45" s="79"/>
      <c r="V45" s="79"/>
      <c r="W45" s="79"/>
      <c r="X45" s="79"/>
    </row>
    <row r="46" ht="40.5" customHeight="1">
      <c r="A46" s="79"/>
      <c r="B46" s="78" t="s">
        <v>125</v>
      </c>
      <c r="C46" s="79" t="s">
        <v>651</v>
      </c>
      <c r="D46" s="79" t="s">
        <v>1677</v>
      </c>
      <c r="E46" s="79" t="s">
        <v>1678</v>
      </c>
      <c r="F46" s="78"/>
      <c r="G46" s="79" t="s">
        <v>1679</v>
      </c>
      <c r="H46" s="79" t="str">
        <f t="shared" si="1"/>
        <v> CIS V7  6.4</v>
      </c>
      <c r="I46" s="79"/>
      <c r="J46" s="79" t="s">
        <v>1528</v>
      </c>
      <c r="K46" s="79" t="s">
        <v>1680</v>
      </c>
      <c r="L46" s="79"/>
      <c r="M46" s="79"/>
      <c r="N46" s="79"/>
      <c r="O46" s="79"/>
      <c r="P46" s="79"/>
      <c r="Q46" s="79"/>
      <c r="R46" s="79"/>
      <c r="S46" s="79"/>
      <c r="T46" s="79"/>
      <c r="U46" s="79"/>
      <c r="V46" s="79"/>
      <c r="W46" s="79"/>
      <c r="X46" s="79"/>
    </row>
    <row r="47" ht="36.0" customHeight="1">
      <c r="A47" s="79"/>
      <c r="B47" s="78" t="s">
        <v>125</v>
      </c>
      <c r="C47" s="79" t="s">
        <v>651</v>
      </c>
      <c r="D47" s="79" t="s">
        <v>1681</v>
      </c>
      <c r="E47" s="79" t="s">
        <v>1682</v>
      </c>
      <c r="F47" s="78"/>
      <c r="G47" s="79" t="s">
        <v>1683</v>
      </c>
      <c r="H47" s="79" t="str">
        <f t="shared" si="1"/>
        <v> CIS V7  6.5</v>
      </c>
      <c r="I47" s="79"/>
      <c r="J47" s="79" t="s">
        <v>1528</v>
      </c>
      <c r="K47" s="79" t="s">
        <v>1684</v>
      </c>
      <c r="L47" s="79"/>
      <c r="M47" s="79"/>
      <c r="N47" s="79"/>
      <c r="O47" s="79"/>
      <c r="P47" s="79"/>
      <c r="Q47" s="79"/>
      <c r="R47" s="79"/>
      <c r="S47" s="79"/>
      <c r="T47" s="79"/>
      <c r="U47" s="79"/>
      <c r="V47" s="79"/>
      <c r="W47" s="79"/>
      <c r="X47" s="79"/>
    </row>
    <row r="48" ht="41.25" customHeight="1">
      <c r="A48" s="79"/>
      <c r="B48" s="78" t="s">
        <v>125</v>
      </c>
      <c r="C48" s="79" t="s">
        <v>651</v>
      </c>
      <c r="D48" s="79" t="s">
        <v>652</v>
      </c>
      <c r="E48" s="79" t="s">
        <v>653</v>
      </c>
      <c r="F48" s="78"/>
      <c r="G48" s="79" t="s">
        <v>1685</v>
      </c>
      <c r="H48" s="79" t="str">
        <f t="shared" si="1"/>
        <v> CIS V7  6.6</v>
      </c>
      <c r="I48" s="79"/>
      <c r="J48" s="79" t="s">
        <v>1528</v>
      </c>
      <c r="K48" s="79" t="s">
        <v>1686</v>
      </c>
      <c r="L48" s="79"/>
      <c r="M48" s="79"/>
      <c r="N48" s="79"/>
      <c r="O48" s="79"/>
      <c r="P48" s="79"/>
      <c r="Q48" s="79"/>
      <c r="R48" s="79"/>
      <c r="S48" s="79"/>
      <c r="T48" s="79"/>
      <c r="U48" s="79"/>
      <c r="V48" s="79"/>
      <c r="W48" s="79"/>
      <c r="X48" s="79"/>
    </row>
    <row r="49" ht="35.25" customHeight="1">
      <c r="A49" s="79"/>
      <c r="B49" s="78" t="s">
        <v>125</v>
      </c>
      <c r="C49" s="79" t="s">
        <v>651</v>
      </c>
      <c r="D49" s="79" t="s">
        <v>1687</v>
      </c>
      <c r="E49" s="79" t="s">
        <v>1688</v>
      </c>
      <c r="F49" s="78"/>
      <c r="G49" s="79" t="s">
        <v>1689</v>
      </c>
      <c r="H49" s="79" t="str">
        <f t="shared" si="1"/>
        <v> CIS V7  6.7</v>
      </c>
      <c r="I49" s="79"/>
      <c r="J49" s="79" t="s">
        <v>1528</v>
      </c>
      <c r="K49" s="79" t="s">
        <v>1690</v>
      </c>
      <c r="L49" s="79"/>
      <c r="M49" s="79"/>
      <c r="N49" s="79"/>
      <c r="O49" s="79"/>
      <c r="P49" s="79"/>
      <c r="Q49" s="79"/>
      <c r="R49" s="79"/>
      <c r="S49" s="79"/>
      <c r="T49" s="79"/>
      <c r="U49" s="79"/>
      <c r="V49" s="79"/>
      <c r="W49" s="79"/>
      <c r="X49" s="79"/>
    </row>
    <row r="50" ht="39.0" customHeight="1">
      <c r="A50" s="79"/>
      <c r="B50" s="78" t="s">
        <v>125</v>
      </c>
      <c r="C50" s="79" t="s">
        <v>651</v>
      </c>
      <c r="D50" s="79" t="s">
        <v>1691</v>
      </c>
      <c r="E50" s="79" t="s">
        <v>1692</v>
      </c>
      <c r="F50" s="78"/>
      <c r="G50" s="79" t="s">
        <v>1693</v>
      </c>
      <c r="H50" s="79" t="str">
        <f t="shared" si="1"/>
        <v> CIS V7  6.8</v>
      </c>
      <c r="I50" s="79"/>
      <c r="J50" s="79" t="s">
        <v>1528</v>
      </c>
      <c r="K50" s="79" t="s">
        <v>1694</v>
      </c>
      <c r="L50" s="79"/>
      <c r="M50" s="79"/>
      <c r="N50" s="79"/>
      <c r="O50" s="79"/>
      <c r="P50" s="79"/>
      <c r="Q50" s="79"/>
      <c r="R50" s="79"/>
      <c r="S50" s="79"/>
      <c r="T50" s="79"/>
      <c r="U50" s="79"/>
      <c r="V50" s="79"/>
      <c r="W50" s="79"/>
      <c r="X50" s="79"/>
    </row>
    <row r="51">
      <c r="A51" s="79"/>
      <c r="B51" s="78" t="s">
        <v>125</v>
      </c>
      <c r="C51" s="79" t="s">
        <v>1695</v>
      </c>
      <c r="D51" s="79" t="s">
        <v>1696</v>
      </c>
      <c r="E51" s="79" t="s">
        <v>1697</v>
      </c>
      <c r="F51" s="78"/>
      <c r="G51" s="79" t="s">
        <v>1698</v>
      </c>
      <c r="H51" s="79" t="str">
        <f t="shared" si="1"/>
        <v> CIS V7  7.1</v>
      </c>
      <c r="I51" s="79"/>
      <c r="J51" s="79" t="s">
        <v>1577</v>
      </c>
      <c r="K51" s="79" t="s">
        <v>1699</v>
      </c>
      <c r="L51" s="79"/>
      <c r="M51" s="79"/>
      <c r="N51" s="79"/>
      <c r="O51" s="79"/>
      <c r="P51" s="79"/>
      <c r="Q51" s="79"/>
      <c r="R51" s="79"/>
      <c r="S51" s="79"/>
      <c r="T51" s="79"/>
      <c r="U51" s="79"/>
      <c r="V51" s="79"/>
      <c r="W51" s="79"/>
      <c r="X51" s="79"/>
    </row>
    <row r="52">
      <c r="A52" s="79"/>
      <c r="B52" s="78" t="s">
        <v>125</v>
      </c>
      <c r="C52" s="79" t="s">
        <v>1695</v>
      </c>
      <c r="D52" s="79" t="s">
        <v>1700</v>
      </c>
      <c r="E52" s="79" t="s">
        <v>1701</v>
      </c>
      <c r="F52" s="78"/>
      <c r="G52" s="79" t="s">
        <v>1702</v>
      </c>
      <c r="H52" s="79" t="str">
        <f t="shared" si="1"/>
        <v> CIS V7  7.2</v>
      </c>
      <c r="I52" s="79"/>
      <c r="J52" s="79" t="s">
        <v>1577</v>
      </c>
      <c r="K52" s="79" t="s">
        <v>1703</v>
      </c>
      <c r="L52" s="79"/>
      <c r="M52" s="79"/>
      <c r="N52" s="79"/>
      <c r="O52" s="79"/>
      <c r="P52" s="79"/>
      <c r="Q52" s="79"/>
      <c r="R52" s="79"/>
      <c r="S52" s="79"/>
      <c r="T52" s="79"/>
      <c r="U52" s="79"/>
      <c r="V52" s="79"/>
      <c r="W52" s="79"/>
      <c r="X52" s="79"/>
    </row>
    <row r="53">
      <c r="A53" s="79"/>
      <c r="B53" s="78" t="s">
        <v>125</v>
      </c>
      <c r="C53" s="79" t="s">
        <v>1695</v>
      </c>
      <c r="D53" s="79" t="s">
        <v>1704</v>
      </c>
      <c r="E53" s="79" t="s">
        <v>1705</v>
      </c>
      <c r="F53" s="78"/>
      <c r="G53" s="79" t="s">
        <v>1706</v>
      </c>
      <c r="H53" s="79" t="str">
        <f t="shared" si="1"/>
        <v> CIS V7  7.3</v>
      </c>
      <c r="I53" s="79"/>
      <c r="J53" s="79" t="s">
        <v>1660</v>
      </c>
      <c r="K53" s="79" t="s">
        <v>1707</v>
      </c>
      <c r="L53" s="79"/>
      <c r="M53" s="79"/>
      <c r="N53" s="79"/>
      <c r="O53" s="79"/>
      <c r="P53" s="79"/>
      <c r="Q53" s="79"/>
      <c r="R53" s="79"/>
      <c r="S53" s="79"/>
      <c r="T53" s="79"/>
      <c r="U53" s="79"/>
      <c r="V53" s="79"/>
      <c r="W53" s="79"/>
      <c r="X53" s="79"/>
    </row>
    <row r="54">
      <c r="A54" s="79"/>
      <c r="B54" s="78" t="s">
        <v>125</v>
      </c>
      <c r="C54" s="79" t="s">
        <v>1695</v>
      </c>
      <c r="D54" s="79" t="s">
        <v>1708</v>
      </c>
      <c r="E54" s="79" t="s">
        <v>1709</v>
      </c>
      <c r="F54" s="78"/>
      <c r="G54" s="79" t="s">
        <v>1710</v>
      </c>
      <c r="H54" s="79" t="str">
        <f t="shared" si="1"/>
        <v> CIS V7  7.4</v>
      </c>
      <c r="I54" s="79"/>
      <c r="J54" s="79" t="s">
        <v>1711</v>
      </c>
      <c r="K54" s="79" t="s">
        <v>1712</v>
      </c>
      <c r="L54" s="79"/>
      <c r="M54" s="79"/>
      <c r="N54" s="79"/>
      <c r="O54" s="79"/>
      <c r="P54" s="79"/>
      <c r="Q54" s="79"/>
      <c r="R54" s="79"/>
      <c r="S54" s="79"/>
      <c r="T54" s="79"/>
      <c r="U54" s="79"/>
      <c r="V54" s="79"/>
      <c r="W54" s="79"/>
      <c r="X54" s="79"/>
    </row>
    <row r="55">
      <c r="A55" s="79"/>
      <c r="B55" s="78" t="s">
        <v>125</v>
      </c>
      <c r="C55" s="79" t="s">
        <v>1695</v>
      </c>
      <c r="D55" s="79" t="s">
        <v>1713</v>
      </c>
      <c r="E55" s="79" t="s">
        <v>1714</v>
      </c>
      <c r="F55" s="78"/>
      <c r="G55" s="79" t="s">
        <v>1715</v>
      </c>
      <c r="H55" s="79" t="str">
        <f t="shared" si="1"/>
        <v> CIS V7  7.5</v>
      </c>
      <c r="I55" s="79"/>
      <c r="J55" s="79" t="s">
        <v>1711</v>
      </c>
      <c r="K55" s="79" t="s">
        <v>1716</v>
      </c>
      <c r="L55" s="79"/>
      <c r="M55" s="79"/>
      <c r="N55" s="79"/>
      <c r="O55" s="79"/>
      <c r="P55" s="79"/>
      <c r="Q55" s="79"/>
      <c r="R55" s="79"/>
      <c r="S55" s="79"/>
      <c r="T55" s="79"/>
      <c r="U55" s="79"/>
      <c r="V55" s="79"/>
      <c r="W55" s="79"/>
      <c r="X55" s="79"/>
    </row>
    <row r="56">
      <c r="A56" s="79"/>
      <c r="B56" s="78" t="s">
        <v>125</v>
      </c>
      <c r="C56" s="79" t="s">
        <v>1695</v>
      </c>
      <c r="D56" s="79" t="s">
        <v>1717</v>
      </c>
      <c r="E56" s="79" t="s">
        <v>1718</v>
      </c>
      <c r="F56" s="78"/>
      <c r="G56" s="79" t="s">
        <v>1719</v>
      </c>
      <c r="H56" s="79" t="str">
        <f t="shared" si="1"/>
        <v> CIS V7  7.6</v>
      </c>
      <c r="I56" s="79"/>
      <c r="J56" s="79" t="s">
        <v>1528</v>
      </c>
      <c r="K56" s="79" t="s">
        <v>1720</v>
      </c>
      <c r="L56" s="79"/>
      <c r="M56" s="79"/>
      <c r="N56" s="79"/>
      <c r="O56" s="79"/>
      <c r="P56" s="79"/>
      <c r="Q56" s="79"/>
      <c r="R56" s="79"/>
      <c r="S56" s="79"/>
      <c r="T56" s="79"/>
      <c r="U56" s="79"/>
      <c r="V56" s="79"/>
      <c r="W56" s="79"/>
      <c r="X56" s="79"/>
    </row>
    <row r="57">
      <c r="A57" s="79"/>
      <c r="B57" s="78" t="s">
        <v>125</v>
      </c>
      <c r="C57" s="79" t="s">
        <v>1695</v>
      </c>
      <c r="D57" s="79" t="s">
        <v>1721</v>
      </c>
      <c r="E57" s="79" t="s">
        <v>1722</v>
      </c>
      <c r="F57" s="78"/>
      <c r="G57" s="79" t="s">
        <v>1723</v>
      </c>
      <c r="H57" s="79" t="str">
        <f t="shared" si="1"/>
        <v> CIS V7  7.7</v>
      </c>
      <c r="I57" s="79"/>
      <c r="J57" s="79" t="s">
        <v>1724</v>
      </c>
      <c r="K57" s="79" t="s">
        <v>1725</v>
      </c>
      <c r="L57" s="79"/>
      <c r="M57" s="79"/>
      <c r="N57" s="79"/>
      <c r="O57" s="79"/>
      <c r="P57" s="79"/>
      <c r="Q57" s="79"/>
      <c r="R57" s="79"/>
      <c r="S57" s="79"/>
      <c r="T57" s="79"/>
      <c r="U57" s="79"/>
      <c r="V57" s="79"/>
      <c r="W57" s="79"/>
      <c r="X57" s="79"/>
    </row>
    <row r="58">
      <c r="A58" s="79"/>
      <c r="B58" s="78" t="s">
        <v>125</v>
      </c>
      <c r="C58" s="79" t="s">
        <v>1695</v>
      </c>
      <c r="D58" s="79" t="s">
        <v>1726</v>
      </c>
      <c r="E58" s="79" t="s">
        <v>1727</v>
      </c>
      <c r="F58" s="78"/>
      <c r="G58" s="79" t="s">
        <v>1728</v>
      </c>
      <c r="H58" s="79" t="str">
        <f t="shared" si="1"/>
        <v> CIS V7  7.8</v>
      </c>
      <c r="I58" s="79"/>
      <c r="J58" s="79" t="s">
        <v>1729</v>
      </c>
      <c r="K58" s="79" t="s">
        <v>1730</v>
      </c>
      <c r="L58" s="79"/>
      <c r="M58" s="79"/>
      <c r="N58" s="79"/>
      <c r="O58" s="79"/>
      <c r="P58" s="79"/>
      <c r="Q58" s="79"/>
      <c r="R58" s="79"/>
      <c r="S58" s="79"/>
      <c r="T58" s="79"/>
      <c r="U58" s="79"/>
      <c r="V58" s="79"/>
      <c r="W58" s="79"/>
      <c r="X58" s="79"/>
    </row>
    <row r="59">
      <c r="A59" s="79"/>
      <c r="B59" s="78" t="s">
        <v>125</v>
      </c>
      <c r="C59" s="79" t="s">
        <v>1695</v>
      </c>
      <c r="D59" s="79" t="s">
        <v>1731</v>
      </c>
      <c r="E59" s="79" t="s">
        <v>1732</v>
      </c>
      <c r="F59" s="78"/>
      <c r="G59" s="79" t="s">
        <v>1733</v>
      </c>
      <c r="H59" s="79" t="str">
        <f t="shared" si="1"/>
        <v> CIS V7  7.9</v>
      </c>
      <c r="I59" s="79"/>
      <c r="J59" s="79" t="s">
        <v>1729</v>
      </c>
      <c r="K59" s="79" t="s">
        <v>1734</v>
      </c>
      <c r="L59" s="79"/>
      <c r="M59" s="79"/>
      <c r="N59" s="79"/>
      <c r="O59" s="79"/>
      <c r="P59" s="79"/>
      <c r="Q59" s="79"/>
      <c r="R59" s="79"/>
      <c r="S59" s="79"/>
      <c r="T59" s="79"/>
      <c r="U59" s="79"/>
      <c r="V59" s="79"/>
      <c r="W59" s="79"/>
      <c r="X59" s="79"/>
    </row>
    <row r="60">
      <c r="A60" s="79"/>
      <c r="B60" s="78" t="s">
        <v>125</v>
      </c>
      <c r="C60" s="79" t="s">
        <v>1695</v>
      </c>
      <c r="D60" s="79" t="s">
        <v>1735</v>
      </c>
      <c r="E60" s="79" t="s">
        <v>1736</v>
      </c>
      <c r="F60" s="78"/>
      <c r="G60" s="79" t="s">
        <v>1698</v>
      </c>
      <c r="H60" s="79" t="str">
        <f t="shared" si="1"/>
        <v> CIS V7  7.1</v>
      </c>
      <c r="I60" s="79"/>
      <c r="J60" s="79" t="s">
        <v>1729</v>
      </c>
      <c r="K60" s="79" t="s">
        <v>1737</v>
      </c>
      <c r="L60" s="79"/>
      <c r="M60" s="79"/>
      <c r="N60" s="79"/>
      <c r="O60" s="79"/>
      <c r="P60" s="79"/>
      <c r="Q60" s="79"/>
      <c r="R60" s="79"/>
      <c r="S60" s="79"/>
      <c r="T60" s="79"/>
      <c r="U60" s="79"/>
      <c r="V60" s="79"/>
      <c r="W60" s="79"/>
      <c r="X60" s="79"/>
    </row>
    <row r="61">
      <c r="A61" s="79"/>
      <c r="B61" s="78" t="s">
        <v>125</v>
      </c>
      <c r="C61" s="79" t="s">
        <v>1738</v>
      </c>
      <c r="D61" s="79" t="s">
        <v>1739</v>
      </c>
      <c r="E61" s="79" t="s">
        <v>1740</v>
      </c>
      <c r="F61" s="78"/>
      <c r="G61" s="79" t="s">
        <v>1741</v>
      </c>
      <c r="H61" s="79" t="str">
        <f t="shared" si="1"/>
        <v> CIS V7  8.1</v>
      </c>
      <c r="I61" s="79"/>
      <c r="J61" s="79" t="s">
        <v>1742</v>
      </c>
      <c r="K61" s="79" t="s">
        <v>1743</v>
      </c>
      <c r="L61" s="79"/>
      <c r="M61" s="79"/>
      <c r="N61" s="79"/>
      <c r="O61" s="79"/>
      <c r="P61" s="79"/>
      <c r="Q61" s="79"/>
      <c r="R61" s="79"/>
      <c r="S61" s="79"/>
      <c r="T61" s="79"/>
      <c r="U61" s="79"/>
      <c r="V61" s="79"/>
      <c r="W61" s="79"/>
      <c r="X61" s="79"/>
    </row>
    <row r="62">
      <c r="A62" s="79"/>
      <c r="B62" s="78" t="s">
        <v>125</v>
      </c>
      <c r="C62" s="79" t="s">
        <v>1738</v>
      </c>
      <c r="D62" s="79" t="s">
        <v>1744</v>
      </c>
      <c r="E62" s="79" t="s">
        <v>1745</v>
      </c>
      <c r="F62" s="78"/>
      <c r="G62" s="79" t="s">
        <v>1746</v>
      </c>
      <c r="H62" s="79" t="str">
        <f t="shared" si="1"/>
        <v> CIS V7  8.2</v>
      </c>
      <c r="I62" s="79"/>
      <c r="J62" s="79" t="s">
        <v>1742</v>
      </c>
      <c r="K62" s="79" t="s">
        <v>1747</v>
      </c>
      <c r="L62" s="79"/>
      <c r="M62" s="79"/>
      <c r="N62" s="79"/>
      <c r="O62" s="79"/>
      <c r="P62" s="79"/>
      <c r="Q62" s="79"/>
      <c r="R62" s="79"/>
      <c r="S62" s="79"/>
      <c r="T62" s="79"/>
      <c r="U62" s="79"/>
      <c r="V62" s="79"/>
      <c r="W62" s="79"/>
      <c r="X62" s="79"/>
    </row>
    <row r="63">
      <c r="A63" s="79"/>
      <c r="B63" s="78" t="s">
        <v>125</v>
      </c>
      <c r="C63" s="79" t="s">
        <v>1738</v>
      </c>
      <c r="D63" s="79" t="s">
        <v>1748</v>
      </c>
      <c r="E63" s="79" t="s">
        <v>1749</v>
      </c>
      <c r="F63" s="78"/>
      <c r="G63" s="79" t="s">
        <v>1750</v>
      </c>
      <c r="H63" s="79" t="str">
        <f t="shared" si="1"/>
        <v> CIS V7  8.3</v>
      </c>
      <c r="I63" s="79"/>
      <c r="J63" s="79" t="s">
        <v>1660</v>
      </c>
      <c r="K63" s="79" t="s">
        <v>1751</v>
      </c>
      <c r="L63" s="79"/>
      <c r="M63" s="79"/>
      <c r="N63" s="79"/>
      <c r="O63" s="79"/>
      <c r="P63" s="79"/>
      <c r="Q63" s="79"/>
      <c r="R63" s="79"/>
      <c r="S63" s="79"/>
      <c r="T63" s="79"/>
      <c r="U63" s="79"/>
      <c r="V63" s="79"/>
      <c r="W63" s="79"/>
      <c r="X63" s="79"/>
    </row>
    <row r="64">
      <c r="A64" s="79"/>
      <c r="B64" s="78" t="s">
        <v>125</v>
      </c>
      <c r="C64" s="79" t="s">
        <v>1738</v>
      </c>
      <c r="D64" s="79" t="s">
        <v>1752</v>
      </c>
      <c r="E64" s="79" t="s">
        <v>1753</v>
      </c>
      <c r="F64" s="78"/>
      <c r="G64" s="79" t="s">
        <v>1754</v>
      </c>
      <c r="H64" s="79" t="str">
        <f t="shared" si="1"/>
        <v> CIS V7  8.4</v>
      </c>
      <c r="I64" s="79"/>
      <c r="J64" s="79" t="s">
        <v>1742</v>
      </c>
      <c r="K64" s="79" t="s">
        <v>1755</v>
      </c>
      <c r="L64" s="79"/>
      <c r="M64" s="79"/>
      <c r="N64" s="79"/>
      <c r="O64" s="79"/>
      <c r="P64" s="79"/>
      <c r="Q64" s="79"/>
      <c r="R64" s="79"/>
      <c r="S64" s="79"/>
      <c r="T64" s="79"/>
      <c r="U64" s="79"/>
      <c r="V64" s="79"/>
      <c r="W64" s="79"/>
      <c r="X64" s="79"/>
    </row>
    <row r="65">
      <c r="A65" s="79"/>
      <c r="B65" s="78" t="s">
        <v>125</v>
      </c>
      <c r="C65" s="79" t="s">
        <v>1738</v>
      </c>
      <c r="D65" s="79" t="s">
        <v>1756</v>
      </c>
      <c r="E65" s="79" t="s">
        <v>1757</v>
      </c>
      <c r="F65" s="78"/>
      <c r="G65" s="79" t="s">
        <v>1758</v>
      </c>
      <c r="H65" s="79" t="str">
        <f t="shared" si="1"/>
        <v> CIS V7  8.5</v>
      </c>
      <c r="I65" s="79"/>
      <c r="J65" s="79" t="s">
        <v>1660</v>
      </c>
      <c r="K65" s="79" t="s">
        <v>1759</v>
      </c>
      <c r="L65" s="79"/>
      <c r="M65" s="79"/>
      <c r="N65" s="79"/>
      <c r="O65" s="79"/>
      <c r="P65" s="79"/>
      <c r="Q65" s="79"/>
      <c r="R65" s="79"/>
      <c r="S65" s="79"/>
      <c r="T65" s="79"/>
      <c r="U65" s="79"/>
      <c r="V65" s="79"/>
      <c r="W65" s="79"/>
      <c r="X65" s="79"/>
    </row>
    <row r="66">
      <c r="A66" s="79"/>
      <c r="B66" s="78" t="s">
        <v>125</v>
      </c>
      <c r="C66" s="79" t="s">
        <v>1738</v>
      </c>
      <c r="D66" s="79" t="s">
        <v>1761</v>
      </c>
      <c r="E66" s="79" t="s">
        <v>1762</v>
      </c>
      <c r="F66" s="78"/>
      <c r="G66" s="79" t="s">
        <v>1763</v>
      </c>
      <c r="H66" s="79" t="str">
        <f t="shared" si="1"/>
        <v> CIS V7  8.6</v>
      </c>
      <c r="I66" s="79"/>
      <c r="J66" s="79" t="s">
        <v>1742</v>
      </c>
      <c r="K66" s="79" t="s">
        <v>1743</v>
      </c>
      <c r="L66" s="79"/>
      <c r="M66" s="79"/>
      <c r="N66" s="79"/>
      <c r="O66" s="79"/>
      <c r="P66" s="79"/>
      <c r="Q66" s="79"/>
      <c r="R66" s="79"/>
      <c r="S66" s="79"/>
      <c r="T66" s="79"/>
      <c r="U66" s="79"/>
      <c r="V66" s="79"/>
      <c r="W66" s="79"/>
      <c r="X66" s="79"/>
    </row>
    <row r="67">
      <c r="A67" s="79"/>
      <c r="B67" s="78" t="s">
        <v>125</v>
      </c>
      <c r="C67" s="79" t="s">
        <v>1738</v>
      </c>
      <c r="D67" s="79" t="s">
        <v>1765</v>
      </c>
      <c r="E67" s="79" t="s">
        <v>1766</v>
      </c>
      <c r="F67" s="78"/>
      <c r="G67" s="79" t="s">
        <v>1767</v>
      </c>
      <c r="H67" s="79" t="str">
        <f t="shared" si="1"/>
        <v> CIS V7  8.7</v>
      </c>
      <c r="I67" s="79"/>
      <c r="J67" s="79" t="s">
        <v>1724</v>
      </c>
      <c r="K67" s="79" t="s">
        <v>1769</v>
      </c>
      <c r="L67" s="79"/>
      <c r="M67" s="79"/>
      <c r="N67" s="79"/>
      <c r="O67" s="79"/>
      <c r="P67" s="79"/>
      <c r="Q67" s="79"/>
      <c r="R67" s="79"/>
      <c r="S67" s="79"/>
      <c r="T67" s="79"/>
      <c r="U67" s="79"/>
      <c r="V67" s="79"/>
      <c r="W67" s="79"/>
      <c r="X67" s="79"/>
    </row>
    <row r="68">
      <c r="A68" s="79"/>
      <c r="B68" s="78" t="s">
        <v>125</v>
      </c>
      <c r="C68" s="79" t="s">
        <v>1738</v>
      </c>
      <c r="D68" s="79" t="s">
        <v>1770</v>
      </c>
      <c r="E68" s="79" t="s">
        <v>1771</v>
      </c>
      <c r="F68" s="78"/>
      <c r="G68" s="79" t="s">
        <v>1772</v>
      </c>
      <c r="H68" s="79" t="str">
        <f t="shared" si="1"/>
        <v> CIS V7  8.8</v>
      </c>
      <c r="I68" s="79"/>
      <c r="J68" s="79" t="s">
        <v>1528</v>
      </c>
      <c r="K68" s="79" t="s">
        <v>1773</v>
      </c>
      <c r="L68" s="79"/>
      <c r="M68" s="79"/>
      <c r="N68" s="79"/>
      <c r="O68" s="79"/>
      <c r="P68" s="79"/>
      <c r="Q68" s="79"/>
      <c r="R68" s="79"/>
      <c r="S68" s="79"/>
      <c r="T68" s="79"/>
      <c r="U68" s="79"/>
      <c r="V68" s="79"/>
      <c r="W68" s="79"/>
      <c r="X68" s="79"/>
    </row>
    <row r="69">
      <c r="A69" s="79"/>
      <c r="B69" s="78" t="s">
        <v>125</v>
      </c>
      <c r="C69" s="79" t="s">
        <v>415</v>
      </c>
      <c r="D69" s="79" t="s">
        <v>1775</v>
      </c>
      <c r="E69" s="79" t="s">
        <v>1776</v>
      </c>
      <c r="F69" s="78"/>
      <c r="G69" s="79" t="s">
        <v>1777</v>
      </c>
      <c r="H69" s="79" t="str">
        <f t="shared" si="1"/>
        <v> CIS V7  9.1</v>
      </c>
      <c r="I69" s="79"/>
      <c r="J69" s="79" t="s">
        <v>1592</v>
      </c>
      <c r="K69" s="79" t="s">
        <v>1779</v>
      </c>
      <c r="L69" s="79"/>
      <c r="M69" s="79"/>
      <c r="N69" s="79"/>
      <c r="O69" s="79"/>
      <c r="P69" s="79"/>
      <c r="Q69" s="79"/>
      <c r="R69" s="79"/>
      <c r="S69" s="79"/>
      <c r="T69" s="79"/>
      <c r="U69" s="79"/>
      <c r="V69" s="79"/>
      <c r="W69" s="79"/>
      <c r="X69" s="79"/>
    </row>
    <row r="70">
      <c r="A70" s="79"/>
      <c r="B70" s="78" t="s">
        <v>125</v>
      </c>
      <c r="C70" s="79" t="s">
        <v>415</v>
      </c>
      <c r="D70" s="79" t="s">
        <v>432</v>
      </c>
      <c r="E70" s="79" t="s">
        <v>433</v>
      </c>
      <c r="F70" s="78"/>
      <c r="G70" s="79" t="s">
        <v>1781</v>
      </c>
      <c r="H70" s="79" t="str">
        <f t="shared" si="1"/>
        <v> CIS V7  9.2</v>
      </c>
      <c r="I70" s="79"/>
      <c r="J70" s="79" t="s">
        <v>1592</v>
      </c>
      <c r="K70" s="79" t="s">
        <v>1782</v>
      </c>
      <c r="L70" s="79"/>
      <c r="M70" s="79"/>
      <c r="N70" s="79"/>
      <c r="O70" s="79"/>
      <c r="P70" s="79"/>
      <c r="Q70" s="79"/>
      <c r="R70" s="79"/>
      <c r="S70" s="79"/>
      <c r="T70" s="79"/>
      <c r="U70" s="79"/>
      <c r="V70" s="79"/>
      <c r="W70" s="79"/>
      <c r="X70" s="79"/>
    </row>
    <row r="71">
      <c r="A71" s="79"/>
      <c r="B71" s="78" t="s">
        <v>125</v>
      </c>
      <c r="C71" s="79" t="s">
        <v>415</v>
      </c>
      <c r="D71" s="79" t="s">
        <v>1517</v>
      </c>
      <c r="E71" s="79" t="s">
        <v>1518</v>
      </c>
      <c r="F71" s="78"/>
      <c r="G71" s="79" t="s">
        <v>1783</v>
      </c>
      <c r="H71" s="79" t="str">
        <f t="shared" si="1"/>
        <v> CIS V7  9.3</v>
      </c>
      <c r="I71" s="79"/>
      <c r="J71" s="79" t="s">
        <v>1592</v>
      </c>
      <c r="K71" s="79" t="s">
        <v>1787</v>
      </c>
      <c r="L71" s="79"/>
      <c r="M71" s="79"/>
      <c r="N71" s="79"/>
      <c r="O71" s="79"/>
      <c r="P71" s="79"/>
      <c r="Q71" s="79"/>
      <c r="R71" s="79"/>
      <c r="S71" s="79"/>
      <c r="T71" s="79"/>
      <c r="U71" s="79"/>
      <c r="V71" s="79"/>
      <c r="W71" s="79"/>
      <c r="X71" s="79"/>
    </row>
    <row r="72">
      <c r="A72" s="79"/>
      <c r="B72" s="78" t="s">
        <v>125</v>
      </c>
      <c r="C72" s="79" t="s">
        <v>415</v>
      </c>
      <c r="D72" s="79" t="s">
        <v>416</v>
      </c>
      <c r="E72" s="79" t="s">
        <v>417</v>
      </c>
      <c r="F72" s="78"/>
      <c r="G72" s="79" t="s">
        <v>1790</v>
      </c>
      <c r="H72" s="79" t="str">
        <f t="shared" si="1"/>
        <v> CIS V7  9.4</v>
      </c>
      <c r="I72" s="79"/>
      <c r="J72" s="79" t="s">
        <v>1792</v>
      </c>
      <c r="K72" s="79" t="s">
        <v>1793</v>
      </c>
      <c r="L72" s="79"/>
      <c r="M72" s="79"/>
      <c r="N72" s="79"/>
      <c r="O72" s="79"/>
      <c r="P72" s="79"/>
      <c r="Q72" s="79"/>
      <c r="R72" s="79"/>
      <c r="S72" s="79"/>
      <c r="T72" s="79"/>
      <c r="U72" s="79"/>
      <c r="V72" s="79"/>
      <c r="W72" s="79"/>
      <c r="X72" s="79"/>
    </row>
    <row r="73">
      <c r="A73" s="79"/>
      <c r="B73" s="78" t="s">
        <v>125</v>
      </c>
      <c r="C73" s="79" t="s">
        <v>415</v>
      </c>
      <c r="D73" s="79" t="s">
        <v>1794</v>
      </c>
      <c r="E73" s="79" t="s">
        <v>1796</v>
      </c>
      <c r="F73" s="78"/>
      <c r="G73" s="79" t="s">
        <v>1798</v>
      </c>
      <c r="H73" s="79" t="str">
        <f t="shared" si="1"/>
        <v> CIS V7  9.5</v>
      </c>
      <c r="I73" s="79"/>
      <c r="J73" s="79" t="s">
        <v>1800</v>
      </c>
      <c r="K73" s="79" t="s">
        <v>1801</v>
      </c>
      <c r="L73" s="79"/>
      <c r="M73" s="79"/>
      <c r="N73" s="79"/>
      <c r="O73" s="79"/>
      <c r="P73" s="79"/>
      <c r="Q73" s="79"/>
      <c r="R73" s="79"/>
      <c r="S73" s="79"/>
      <c r="T73" s="79"/>
      <c r="U73" s="79"/>
      <c r="V73" s="79"/>
      <c r="W73" s="79"/>
      <c r="X73" s="79"/>
    </row>
    <row r="74">
      <c r="A74" s="79"/>
      <c r="B74" s="78" t="s">
        <v>125</v>
      </c>
      <c r="C74" s="79" t="s">
        <v>444</v>
      </c>
      <c r="D74" s="79" t="s">
        <v>1784</v>
      </c>
      <c r="E74" s="79" t="s">
        <v>1785</v>
      </c>
      <c r="F74" s="78"/>
      <c r="G74" s="79" t="s">
        <v>1802</v>
      </c>
      <c r="H74" s="79" t="str">
        <f t="shared" si="1"/>
        <v> CIS V7  10.1</v>
      </c>
      <c r="I74" s="79"/>
      <c r="J74" s="79" t="s">
        <v>1805</v>
      </c>
      <c r="K74" s="79" t="s">
        <v>1807</v>
      </c>
      <c r="L74" s="79"/>
      <c r="M74" s="79"/>
      <c r="N74" s="79"/>
      <c r="O74" s="79"/>
      <c r="P74" s="79"/>
      <c r="Q74" s="79"/>
      <c r="R74" s="79"/>
      <c r="S74" s="79"/>
      <c r="T74" s="79"/>
      <c r="U74" s="79"/>
      <c r="V74" s="79"/>
      <c r="W74" s="79"/>
      <c r="X74" s="79"/>
    </row>
    <row r="75">
      <c r="A75" s="79"/>
      <c r="B75" s="78" t="s">
        <v>125</v>
      </c>
      <c r="C75" s="79" t="s">
        <v>444</v>
      </c>
      <c r="D75" s="79" t="s">
        <v>1788</v>
      </c>
      <c r="E75" s="79" t="s">
        <v>1789</v>
      </c>
      <c r="F75" s="78"/>
      <c r="G75" s="79" t="s">
        <v>1811</v>
      </c>
      <c r="H75" s="79" t="str">
        <f t="shared" si="1"/>
        <v> CIS V7  10.2</v>
      </c>
      <c r="I75" s="79"/>
      <c r="J75" s="79" t="s">
        <v>1805</v>
      </c>
      <c r="K75" s="79" t="s">
        <v>1812</v>
      </c>
      <c r="L75" s="79"/>
      <c r="M75" s="79"/>
      <c r="N75" s="79"/>
      <c r="O75" s="79"/>
      <c r="P75" s="79"/>
      <c r="Q75" s="79"/>
      <c r="R75" s="79"/>
      <c r="S75" s="79"/>
      <c r="T75" s="79"/>
      <c r="U75" s="79"/>
      <c r="V75" s="79"/>
      <c r="W75" s="79"/>
      <c r="X75" s="79"/>
    </row>
    <row r="76">
      <c r="A76" s="79"/>
      <c r="B76" s="78" t="s">
        <v>125</v>
      </c>
      <c r="C76" s="79" t="s">
        <v>444</v>
      </c>
      <c r="D76" s="79" t="s">
        <v>1795</v>
      </c>
      <c r="E76" s="79" t="s">
        <v>1797</v>
      </c>
      <c r="F76" s="78"/>
      <c r="G76" s="79" t="s">
        <v>1819</v>
      </c>
      <c r="H76" s="79" t="str">
        <f t="shared" si="1"/>
        <v> CIS V7  10.3</v>
      </c>
      <c r="I76" s="79"/>
      <c r="J76" s="79" t="s">
        <v>1805</v>
      </c>
      <c r="K76" s="79" t="s">
        <v>1822</v>
      </c>
      <c r="L76" s="79"/>
      <c r="M76" s="79"/>
      <c r="N76" s="79"/>
      <c r="O76" s="79"/>
      <c r="P76" s="79"/>
      <c r="Q76" s="79"/>
      <c r="R76" s="79"/>
      <c r="S76" s="79"/>
      <c r="T76" s="79"/>
      <c r="U76" s="79"/>
      <c r="V76" s="79"/>
      <c r="W76" s="79"/>
      <c r="X76" s="79"/>
    </row>
    <row r="77">
      <c r="A77" s="79"/>
      <c r="B77" s="78" t="s">
        <v>125</v>
      </c>
      <c r="C77" s="79" t="s">
        <v>444</v>
      </c>
      <c r="D77" s="79" t="s">
        <v>445</v>
      </c>
      <c r="E77" s="79" t="s">
        <v>446</v>
      </c>
      <c r="F77" s="78"/>
      <c r="G77" s="79" t="s">
        <v>1824</v>
      </c>
      <c r="H77" s="79" t="str">
        <f t="shared" si="1"/>
        <v> CIS V7  10.4</v>
      </c>
      <c r="I77" s="79"/>
      <c r="J77" s="79" t="s">
        <v>1805</v>
      </c>
      <c r="K77" s="79" t="s">
        <v>1826</v>
      </c>
      <c r="L77" s="79"/>
      <c r="M77" s="79"/>
      <c r="N77" s="79"/>
      <c r="O77" s="79"/>
      <c r="P77" s="79"/>
      <c r="Q77" s="79"/>
      <c r="R77" s="79"/>
      <c r="S77" s="79"/>
      <c r="T77" s="79"/>
      <c r="U77" s="79"/>
      <c r="V77" s="79"/>
      <c r="W77" s="79"/>
      <c r="X77" s="79"/>
    </row>
    <row r="78">
      <c r="A78" s="79"/>
      <c r="B78" s="78" t="s">
        <v>125</v>
      </c>
      <c r="C78" s="79" t="s">
        <v>444</v>
      </c>
      <c r="D78" s="79" t="s">
        <v>1803</v>
      </c>
      <c r="E78" s="79" t="s">
        <v>1804</v>
      </c>
      <c r="F78" s="78"/>
      <c r="G78" s="79" t="s">
        <v>1829</v>
      </c>
      <c r="H78" s="79" t="str">
        <f t="shared" si="1"/>
        <v> CIS V7  10.5</v>
      </c>
      <c r="I78" s="79"/>
      <c r="J78" s="79" t="s">
        <v>1805</v>
      </c>
      <c r="K78" s="79" t="s">
        <v>1830</v>
      </c>
      <c r="L78" s="79"/>
      <c r="M78" s="79"/>
      <c r="N78" s="79"/>
      <c r="O78" s="79"/>
      <c r="P78" s="79"/>
      <c r="Q78" s="79"/>
      <c r="R78" s="79"/>
      <c r="S78" s="79"/>
      <c r="T78" s="79"/>
      <c r="U78" s="79"/>
      <c r="V78" s="79"/>
      <c r="W78" s="79"/>
      <c r="X78" s="79"/>
    </row>
    <row r="79">
      <c r="A79" s="79"/>
      <c r="B79" s="78" t="s">
        <v>125</v>
      </c>
      <c r="C79" s="79" t="s">
        <v>140</v>
      </c>
      <c r="D79" s="79" t="s">
        <v>1808</v>
      </c>
      <c r="E79" s="79" t="s">
        <v>1809</v>
      </c>
      <c r="F79" s="78"/>
      <c r="G79" s="79" t="s">
        <v>1831</v>
      </c>
      <c r="H79" s="79" t="str">
        <f t="shared" si="1"/>
        <v> CIS V7  11.1</v>
      </c>
      <c r="I79" s="79"/>
      <c r="J79" s="79" t="s">
        <v>1832</v>
      </c>
      <c r="K79" s="79" t="s">
        <v>1834</v>
      </c>
      <c r="L79" s="79"/>
      <c r="M79" s="79"/>
      <c r="N79" s="79"/>
      <c r="O79" s="79"/>
      <c r="P79" s="79"/>
      <c r="Q79" s="79"/>
      <c r="R79" s="79"/>
      <c r="S79" s="79"/>
      <c r="T79" s="79"/>
      <c r="U79" s="79"/>
      <c r="V79" s="79"/>
      <c r="W79" s="79"/>
      <c r="X79" s="79"/>
    </row>
    <row r="80">
      <c r="A80" s="79"/>
      <c r="B80" s="78" t="s">
        <v>125</v>
      </c>
      <c r="C80" s="79" t="s">
        <v>140</v>
      </c>
      <c r="D80" s="79" t="s">
        <v>1813</v>
      </c>
      <c r="E80" s="79" t="s">
        <v>1814</v>
      </c>
      <c r="F80" s="78"/>
      <c r="G80" s="79" t="s">
        <v>1837</v>
      </c>
      <c r="H80" s="79" t="str">
        <f t="shared" si="1"/>
        <v> CIS V7  11.2</v>
      </c>
      <c r="I80" s="79"/>
      <c r="J80" s="79" t="s">
        <v>1832</v>
      </c>
      <c r="K80" s="79" t="s">
        <v>1838</v>
      </c>
      <c r="L80" s="79"/>
      <c r="M80" s="79"/>
      <c r="N80" s="79"/>
      <c r="O80" s="79"/>
      <c r="P80" s="79"/>
      <c r="Q80" s="79"/>
      <c r="R80" s="79"/>
      <c r="S80" s="79"/>
      <c r="T80" s="79"/>
      <c r="U80" s="79"/>
      <c r="V80" s="79"/>
      <c r="W80" s="79"/>
      <c r="X80" s="79"/>
    </row>
    <row r="81">
      <c r="A81" s="79"/>
      <c r="B81" s="78" t="s">
        <v>125</v>
      </c>
      <c r="C81" s="79" t="s">
        <v>140</v>
      </c>
      <c r="D81" s="79" t="s">
        <v>1816</v>
      </c>
      <c r="E81" s="79" t="s">
        <v>1817</v>
      </c>
      <c r="F81" s="78"/>
      <c r="G81" s="79" t="s">
        <v>1842</v>
      </c>
      <c r="H81" s="79" t="str">
        <f t="shared" si="1"/>
        <v> CIS V7  11.3</v>
      </c>
      <c r="I81" s="79"/>
      <c r="J81" s="79" t="s">
        <v>1832</v>
      </c>
      <c r="K81" s="79" t="s">
        <v>1843</v>
      </c>
      <c r="L81" s="79"/>
      <c r="M81" s="79"/>
      <c r="N81" s="79"/>
      <c r="O81" s="79"/>
      <c r="P81" s="79"/>
      <c r="Q81" s="79"/>
      <c r="R81" s="79"/>
      <c r="S81" s="79"/>
      <c r="T81" s="79"/>
      <c r="U81" s="79"/>
      <c r="V81" s="79"/>
      <c r="W81" s="79"/>
      <c r="X81" s="79"/>
    </row>
    <row r="82">
      <c r="A82" s="79"/>
      <c r="B82" s="78" t="s">
        <v>125</v>
      </c>
      <c r="C82" s="79" t="s">
        <v>140</v>
      </c>
      <c r="D82" s="79" t="s">
        <v>1820</v>
      </c>
      <c r="E82" s="79" t="s">
        <v>1821</v>
      </c>
      <c r="F82" s="78"/>
      <c r="G82" s="79" t="s">
        <v>1847</v>
      </c>
      <c r="H82" s="79" t="str">
        <f t="shared" si="1"/>
        <v> CIS V7  11.4</v>
      </c>
      <c r="I82" s="79"/>
      <c r="J82" s="79" t="s">
        <v>1832</v>
      </c>
      <c r="K82" s="79" t="s">
        <v>1851</v>
      </c>
      <c r="L82" s="79"/>
      <c r="M82" s="79"/>
      <c r="N82" s="79"/>
      <c r="O82" s="79"/>
      <c r="P82" s="79"/>
      <c r="Q82" s="79"/>
      <c r="R82" s="79"/>
      <c r="S82" s="79"/>
      <c r="T82" s="79"/>
      <c r="U82" s="79"/>
      <c r="V82" s="79"/>
      <c r="W82" s="79"/>
      <c r="X82" s="79"/>
    </row>
    <row r="83">
      <c r="A83" s="79"/>
      <c r="B83" s="78" t="s">
        <v>125</v>
      </c>
      <c r="C83" s="79" t="s">
        <v>140</v>
      </c>
      <c r="D83" s="79" t="s">
        <v>141</v>
      </c>
      <c r="E83" s="79" t="s">
        <v>142</v>
      </c>
      <c r="F83" s="78"/>
      <c r="G83" s="79" t="s">
        <v>1855</v>
      </c>
      <c r="H83" s="79" t="str">
        <f t="shared" si="1"/>
        <v> CIS V7  11.5</v>
      </c>
      <c r="I83" s="79"/>
      <c r="J83" s="79" t="s">
        <v>1627</v>
      </c>
      <c r="K83" s="79" t="s">
        <v>1856</v>
      </c>
      <c r="L83" s="79"/>
      <c r="M83" s="79"/>
      <c r="N83" s="79"/>
      <c r="O83" s="79"/>
      <c r="P83" s="79"/>
      <c r="Q83" s="79"/>
      <c r="R83" s="79"/>
      <c r="S83" s="79"/>
      <c r="T83" s="79"/>
      <c r="U83" s="79"/>
      <c r="V83" s="79"/>
      <c r="W83" s="79"/>
      <c r="X83" s="79"/>
    </row>
    <row r="84">
      <c r="A84" s="79"/>
      <c r="B84" s="78" t="s">
        <v>125</v>
      </c>
      <c r="C84" s="79" t="s">
        <v>140</v>
      </c>
      <c r="D84" s="79" t="s">
        <v>1825</v>
      </c>
      <c r="E84" s="79" t="s">
        <v>1827</v>
      </c>
      <c r="F84" s="78"/>
      <c r="G84" s="79" t="s">
        <v>1860</v>
      </c>
      <c r="H84" s="79" t="str">
        <f t="shared" si="1"/>
        <v> CIS V7  11.6</v>
      </c>
      <c r="I84" s="79"/>
      <c r="J84" s="79" t="s">
        <v>1632</v>
      </c>
      <c r="K84" s="79" t="s">
        <v>1861</v>
      </c>
      <c r="L84" s="79"/>
      <c r="M84" s="79"/>
      <c r="N84" s="79"/>
      <c r="O84" s="79"/>
      <c r="P84" s="79"/>
      <c r="Q84" s="79"/>
      <c r="R84" s="79"/>
      <c r="S84" s="79"/>
      <c r="T84" s="79"/>
      <c r="U84" s="79"/>
      <c r="V84" s="79"/>
      <c r="W84" s="79"/>
      <c r="X84" s="79"/>
    </row>
    <row r="85">
      <c r="A85" s="79"/>
      <c r="B85" s="78" t="s">
        <v>125</v>
      </c>
      <c r="C85" s="79" t="s">
        <v>140</v>
      </c>
      <c r="D85" s="79" t="s">
        <v>1466</v>
      </c>
      <c r="E85" s="79" t="s">
        <v>1467</v>
      </c>
      <c r="F85" s="78"/>
      <c r="G85" s="79" t="s">
        <v>1865</v>
      </c>
      <c r="H85" s="79" t="str">
        <f t="shared" si="1"/>
        <v> CIS V7  11.7</v>
      </c>
      <c r="I85" s="79"/>
      <c r="J85" s="79" t="s">
        <v>1632</v>
      </c>
      <c r="K85" s="79" t="s">
        <v>1866</v>
      </c>
      <c r="L85" s="79"/>
      <c r="M85" s="79"/>
      <c r="N85" s="79"/>
      <c r="O85" s="79"/>
      <c r="P85" s="79"/>
      <c r="Q85" s="79"/>
      <c r="R85" s="79"/>
      <c r="S85" s="79"/>
      <c r="T85" s="79"/>
      <c r="U85" s="79"/>
      <c r="V85" s="79"/>
      <c r="W85" s="79"/>
      <c r="X85" s="79"/>
    </row>
    <row r="86">
      <c r="A86" s="79"/>
      <c r="B86" s="78" t="s">
        <v>125</v>
      </c>
      <c r="C86" s="79" t="s">
        <v>126</v>
      </c>
      <c r="D86" s="79" t="s">
        <v>127</v>
      </c>
      <c r="E86" s="79" t="s">
        <v>128</v>
      </c>
      <c r="F86" s="78"/>
      <c r="G86" s="79" t="s">
        <v>1870</v>
      </c>
      <c r="H86" s="79" t="str">
        <f t="shared" si="1"/>
        <v> CIS V7  12.1</v>
      </c>
      <c r="I86" s="79"/>
      <c r="J86" s="79" t="s">
        <v>1589</v>
      </c>
      <c r="K86" s="79" t="s">
        <v>1874</v>
      </c>
      <c r="L86" s="79"/>
      <c r="M86" s="79"/>
      <c r="N86" s="79"/>
      <c r="O86" s="79"/>
      <c r="P86" s="79"/>
      <c r="Q86" s="79"/>
      <c r="R86" s="79"/>
      <c r="S86" s="79"/>
      <c r="T86" s="79"/>
      <c r="U86" s="79"/>
      <c r="V86" s="79"/>
      <c r="W86" s="79"/>
      <c r="X86" s="79"/>
    </row>
    <row r="87">
      <c r="A87" s="79"/>
      <c r="B87" s="78" t="s">
        <v>125</v>
      </c>
      <c r="C87" s="79" t="s">
        <v>126</v>
      </c>
      <c r="D87" s="79" t="s">
        <v>1469</v>
      </c>
      <c r="E87" s="79" t="s">
        <v>1470</v>
      </c>
      <c r="F87" s="78"/>
      <c r="G87" s="79" t="s">
        <v>1875</v>
      </c>
      <c r="H87" s="79" t="str">
        <f t="shared" si="1"/>
        <v> CIS V7  12.2</v>
      </c>
      <c r="I87" s="79"/>
      <c r="J87" s="79" t="s">
        <v>1660</v>
      </c>
      <c r="K87" s="79" t="s">
        <v>1879</v>
      </c>
      <c r="L87" s="79"/>
      <c r="M87" s="79"/>
      <c r="N87" s="79"/>
      <c r="O87" s="79"/>
      <c r="P87" s="79"/>
      <c r="Q87" s="79"/>
      <c r="R87" s="79"/>
      <c r="S87" s="79"/>
      <c r="T87" s="79"/>
      <c r="U87" s="79"/>
      <c r="V87" s="79"/>
      <c r="W87" s="79"/>
      <c r="X87" s="79"/>
    </row>
    <row r="88">
      <c r="A88" s="79"/>
      <c r="B88" s="78" t="s">
        <v>125</v>
      </c>
      <c r="C88" s="79" t="s">
        <v>126</v>
      </c>
      <c r="D88" s="79" t="s">
        <v>1844</v>
      </c>
      <c r="E88" s="79" t="s">
        <v>1845</v>
      </c>
      <c r="F88" s="78"/>
      <c r="G88" s="79" t="s">
        <v>1883</v>
      </c>
      <c r="H88" s="79" t="str">
        <f t="shared" si="1"/>
        <v> CIS V7  12.3</v>
      </c>
      <c r="I88" s="79"/>
      <c r="J88" s="79" t="s">
        <v>1589</v>
      </c>
      <c r="K88" s="79" t="s">
        <v>1884</v>
      </c>
      <c r="L88" s="79"/>
      <c r="M88" s="79"/>
      <c r="N88" s="79"/>
      <c r="O88" s="79"/>
      <c r="P88" s="79"/>
      <c r="Q88" s="79"/>
      <c r="R88" s="79"/>
      <c r="S88" s="79"/>
      <c r="T88" s="79"/>
      <c r="U88" s="79"/>
      <c r="V88" s="79"/>
      <c r="W88" s="79"/>
      <c r="X88" s="79"/>
    </row>
    <row r="89">
      <c r="A89" s="79"/>
      <c r="B89" s="78" t="s">
        <v>125</v>
      </c>
      <c r="C89" s="79" t="s">
        <v>126</v>
      </c>
      <c r="D89" s="79" t="s">
        <v>1848</v>
      </c>
      <c r="E89" s="79" t="s">
        <v>1849</v>
      </c>
      <c r="F89" s="78"/>
      <c r="G89" s="79" t="s">
        <v>1888</v>
      </c>
      <c r="H89" s="79" t="str">
        <f t="shared" si="1"/>
        <v> CIS V7  12.4</v>
      </c>
      <c r="I89" s="79"/>
      <c r="J89" s="79" t="s">
        <v>1589</v>
      </c>
      <c r="K89" s="79" t="s">
        <v>1891</v>
      </c>
      <c r="L89" s="79"/>
      <c r="M89" s="79"/>
      <c r="N89" s="79"/>
      <c r="O89" s="79"/>
      <c r="P89" s="79"/>
      <c r="Q89" s="79"/>
      <c r="R89" s="79"/>
      <c r="S89" s="79"/>
      <c r="T89" s="79"/>
      <c r="U89" s="79"/>
      <c r="V89" s="79"/>
      <c r="W89" s="79"/>
      <c r="X89" s="79"/>
    </row>
    <row r="90">
      <c r="A90" s="79"/>
      <c r="B90" s="78" t="s">
        <v>125</v>
      </c>
      <c r="C90" s="79" t="s">
        <v>126</v>
      </c>
      <c r="D90" s="79" t="s">
        <v>1852</v>
      </c>
      <c r="E90" s="79" t="s">
        <v>1853</v>
      </c>
      <c r="F90" s="78"/>
      <c r="G90" s="79" t="s">
        <v>1895</v>
      </c>
      <c r="H90" s="79" t="str">
        <f t="shared" si="1"/>
        <v> CIS V7  12.5</v>
      </c>
      <c r="I90" s="79"/>
      <c r="J90" s="79" t="s">
        <v>1897</v>
      </c>
      <c r="K90" s="79" t="s">
        <v>1898</v>
      </c>
      <c r="L90" s="79"/>
      <c r="M90" s="79"/>
      <c r="N90" s="79"/>
      <c r="O90" s="79"/>
      <c r="P90" s="79"/>
      <c r="Q90" s="79"/>
      <c r="R90" s="79"/>
      <c r="S90" s="79"/>
      <c r="T90" s="79"/>
      <c r="U90" s="79"/>
      <c r="V90" s="79"/>
      <c r="W90" s="79"/>
      <c r="X90" s="79"/>
    </row>
    <row r="91">
      <c r="A91" s="79"/>
      <c r="B91" s="78" t="s">
        <v>125</v>
      </c>
      <c r="C91" s="79" t="s">
        <v>126</v>
      </c>
      <c r="D91" s="79" t="s">
        <v>609</v>
      </c>
      <c r="E91" s="79" t="s">
        <v>610</v>
      </c>
      <c r="F91" s="78"/>
      <c r="G91" s="79" t="s">
        <v>1902</v>
      </c>
      <c r="H91" s="79" t="str">
        <f t="shared" si="1"/>
        <v> CIS V7  12.6</v>
      </c>
      <c r="I91" s="79"/>
      <c r="J91" s="79" t="s">
        <v>1905</v>
      </c>
      <c r="K91" s="79" t="s">
        <v>1907</v>
      </c>
      <c r="L91" s="79"/>
      <c r="M91" s="79"/>
      <c r="N91" s="79"/>
      <c r="O91" s="79"/>
      <c r="P91" s="79"/>
      <c r="Q91" s="79"/>
      <c r="R91" s="79"/>
      <c r="S91" s="79"/>
      <c r="T91" s="79"/>
      <c r="U91" s="79"/>
      <c r="V91" s="79"/>
      <c r="W91" s="79"/>
      <c r="X91" s="79"/>
    </row>
    <row r="92">
      <c r="A92" s="79"/>
      <c r="B92" s="78" t="s">
        <v>125</v>
      </c>
      <c r="C92" s="79" t="s">
        <v>126</v>
      </c>
      <c r="D92" s="79" t="s">
        <v>1857</v>
      </c>
      <c r="E92" s="79" t="s">
        <v>1858</v>
      </c>
      <c r="F92" s="78"/>
      <c r="G92" s="79" t="s">
        <v>1911</v>
      </c>
      <c r="H92" s="79" t="str">
        <f t="shared" si="1"/>
        <v> CIS V7  12.7</v>
      </c>
      <c r="I92" s="79"/>
      <c r="J92" s="79" t="s">
        <v>1912</v>
      </c>
      <c r="K92" s="79" t="s">
        <v>1915</v>
      </c>
      <c r="L92" s="79"/>
      <c r="M92" s="79"/>
      <c r="N92" s="79"/>
      <c r="O92" s="79"/>
      <c r="P92" s="79"/>
      <c r="Q92" s="79"/>
      <c r="R92" s="79"/>
      <c r="S92" s="79"/>
      <c r="T92" s="79"/>
      <c r="U92" s="79"/>
      <c r="V92" s="79"/>
      <c r="W92" s="79"/>
      <c r="X92" s="79"/>
    </row>
    <row r="93">
      <c r="A93" s="79"/>
      <c r="B93" s="78" t="s">
        <v>125</v>
      </c>
      <c r="C93" s="79" t="s">
        <v>126</v>
      </c>
      <c r="D93" s="79" t="s">
        <v>1862</v>
      </c>
      <c r="E93" s="79" t="s">
        <v>1863</v>
      </c>
      <c r="F93" s="78"/>
      <c r="G93" s="79" t="s">
        <v>1919</v>
      </c>
      <c r="H93" s="79" t="str">
        <f t="shared" si="1"/>
        <v> CIS V7  12.8</v>
      </c>
      <c r="I93" s="79"/>
      <c r="J93" s="79" t="s">
        <v>1832</v>
      </c>
      <c r="K93" s="79" t="s">
        <v>1921</v>
      </c>
      <c r="L93" s="79"/>
      <c r="M93" s="79"/>
      <c r="N93" s="79"/>
      <c r="O93" s="79"/>
      <c r="P93" s="79"/>
      <c r="Q93" s="79"/>
      <c r="R93" s="79"/>
      <c r="S93" s="79"/>
      <c r="T93" s="79"/>
      <c r="U93" s="79"/>
      <c r="V93" s="79"/>
      <c r="W93" s="79"/>
      <c r="X93" s="79"/>
    </row>
    <row r="94">
      <c r="A94" s="79"/>
      <c r="B94" s="78" t="s">
        <v>125</v>
      </c>
      <c r="C94" s="79" t="s">
        <v>126</v>
      </c>
      <c r="D94" s="79" t="s">
        <v>520</v>
      </c>
      <c r="E94" s="79" t="s">
        <v>521</v>
      </c>
      <c r="F94" s="78"/>
      <c r="G94" s="79" t="s">
        <v>1925</v>
      </c>
      <c r="H94" s="79" t="str">
        <f t="shared" si="1"/>
        <v> CIS V7  12.9</v>
      </c>
      <c r="I94" s="79"/>
      <c r="J94" s="79" t="s">
        <v>1589</v>
      </c>
      <c r="K94" s="79" t="s">
        <v>1926</v>
      </c>
      <c r="L94" s="79"/>
      <c r="M94" s="79"/>
      <c r="N94" s="79"/>
      <c r="O94" s="79"/>
      <c r="P94" s="79"/>
      <c r="Q94" s="79"/>
      <c r="R94" s="79"/>
      <c r="S94" s="79"/>
      <c r="T94" s="79"/>
      <c r="U94" s="79"/>
      <c r="V94" s="79"/>
      <c r="W94" s="79"/>
      <c r="X94" s="79"/>
    </row>
    <row r="95">
      <c r="A95" s="79"/>
      <c r="B95" s="78" t="s">
        <v>125</v>
      </c>
      <c r="C95" s="79" t="s">
        <v>126</v>
      </c>
      <c r="D95" s="79" t="s">
        <v>1833</v>
      </c>
      <c r="E95" s="79" t="s">
        <v>1835</v>
      </c>
      <c r="F95" s="78"/>
      <c r="G95" s="79" t="s">
        <v>1870</v>
      </c>
      <c r="H95" s="79" t="str">
        <f t="shared" si="1"/>
        <v> CIS V7  12.1</v>
      </c>
      <c r="I95" s="79"/>
      <c r="J95" s="79" t="s">
        <v>1589</v>
      </c>
      <c r="K95" s="79" t="s">
        <v>1930</v>
      </c>
      <c r="L95" s="79"/>
      <c r="M95" s="79"/>
      <c r="N95" s="79"/>
      <c r="O95" s="79"/>
      <c r="P95" s="79"/>
      <c r="Q95" s="79"/>
      <c r="R95" s="79"/>
      <c r="S95" s="79"/>
      <c r="T95" s="79"/>
      <c r="U95" s="79"/>
      <c r="V95" s="79"/>
      <c r="W95" s="79"/>
      <c r="X95" s="79"/>
    </row>
    <row r="96">
      <c r="A96" s="79"/>
      <c r="B96" s="78" t="s">
        <v>125</v>
      </c>
      <c r="C96" s="79" t="s">
        <v>126</v>
      </c>
      <c r="D96" s="79" t="s">
        <v>321</v>
      </c>
      <c r="E96" s="79" t="s">
        <v>322</v>
      </c>
      <c r="F96" s="78"/>
      <c r="G96" s="79" t="s">
        <v>1934</v>
      </c>
      <c r="H96" s="79" t="str">
        <f t="shared" si="1"/>
        <v> CIS V7  12.11</v>
      </c>
      <c r="I96" s="79"/>
      <c r="J96" s="79" t="s">
        <v>1627</v>
      </c>
      <c r="K96" s="79" t="s">
        <v>1935</v>
      </c>
      <c r="L96" s="79"/>
      <c r="M96" s="79"/>
      <c r="N96" s="79"/>
      <c r="O96" s="79"/>
      <c r="P96" s="79"/>
      <c r="Q96" s="79"/>
      <c r="R96" s="79"/>
      <c r="S96" s="79"/>
      <c r="T96" s="79"/>
      <c r="U96" s="79"/>
      <c r="V96" s="79"/>
      <c r="W96" s="79"/>
      <c r="X96" s="79"/>
    </row>
    <row r="97">
      <c r="A97" s="79"/>
      <c r="B97" s="78" t="s">
        <v>125</v>
      </c>
      <c r="C97" s="79" t="s">
        <v>126</v>
      </c>
      <c r="D97" s="79" t="s">
        <v>1839</v>
      </c>
      <c r="E97" s="79" t="s">
        <v>1840</v>
      </c>
      <c r="F97" s="78"/>
      <c r="G97" s="79" t="s">
        <v>1940</v>
      </c>
      <c r="H97" s="79" t="str">
        <f t="shared" si="1"/>
        <v> CIS V7  12.12</v>
      </c>
      <c r="I97" s="79"/>
      <c r="J97" s="79" t="s">
        <v>1660</v>
      </c>
      <c r="K97" s="79" t="s">
        <v>1944</v>
      </c>
      <c r="L97" s="79"/>
      <c r="M97" s="79"/>
      <c r="N97" s="79"/>
      <c r="O97" s="79"/>
      <c r="P97" s="79"/>
      <c r="Q97" s="79"/>
      <c r="R97" s="79"/>
      <c r="S97" s="79"/>
      <c r="T97" s="79"/>
      <c r="U97" s="79"/>
      <c r="V97" s="79"/>
      <c r="W97" s="79"/>
      <c r="X97" s="79"/>
    </row>
    <row r="98">
      <c r="A98" s="79"/>
      <c r="B98" s="78" t="s">
        <v>125</v>
      </c>
      <c r="C98" s="79" t="s">
        <v>276</v>
      </c>
      <c r="D98" s="79" t="s">
        <v>1867</v>
      </c>
      <c r="E98" s="79" t="s">
        <v>1868</v>
      </c>
      <c r="F98" s="78"/>
      <c r="G98" s="79" t="s">
        <v>1948</v>
      </c>
      <c r="H98" s="79" t="str">
        <f t="shared" si="1"/>
        <v> CIS V7  13.1</v>
      </c>
      <c r="I98" s="79"/>
      <c r="J98" s="79" t="s">
        <v>1950</v>
      </c>
      <c r="K98" s="79" t="s">
        <v>1953</v>
      </c>
      <c r="L98" s="79"/>
      <c r="M98" s="79"/>
      <c r="N98" s="79"/>
      <c r="O98" s="79"/>
      <c r="P98" s="79"/>
      <c r="Q98" s="79"/>
      <c r="R98" s="79"/>
      <c r="S98" s="79"/>
      <c r="T98" s="79"/>
      <c r="U98" s="79"/>
      <c r="V98" s="79"/>
      <c r="W98" s="79"/>
      <c r="X98" s="79"/>
    </row>
    <row r="99">
      <c r="A99" s="79"/>
      <c r="B99" s="78" t="s">
        <v>125</v>
      </c>
      <c r="C99" s="79" t="s">
        <v>276</v>
      </c>
      <c r="D99" s="79" t="s">
        <v>1871</v>
      </c>
      <c r="E99" s="79" t="s">
        <v>1872</v>
      </c>
      <c r="F99" s="78"/>
      <c r="G99" s="79" t="s">
        <v>1957</v>
      </c>
      <c r="H99" s="79" t="str">
        <f t="shared" si="1"/>
        <v> CIS V7  13.2</v>
      </c>
      <c r="I99" s="79"/>
      <c r="J99" s="79" t="s">
        <v>1950</v>
      </c>
      <c r="K99" s="79" t="s">
        <v>1961</v>
      </c>
      <c r="L99" s="79"/>
      <c r="M99" s="79"/>
      <c r="N99" s="79"/>
      <c r="O99" s="79"/>
      <c r="P99" s="79"/>
      <c r="Q99" s="79"/>
      <c r="R99" s="79"/>
      <c r="S99" s="79"/>
      <c r="T99" s="79"/>
      <c r="U99" s="79"/>
      <c r="V99" s="79"/>
      <c r="W99" s="79"/>
      <c r="X99" s="79"/>
    </row>
    <row r="100">
      <c r="A100" s="79"/>
      <c r="B100" s="78" t="s">
        <v>125</v>
      </c>
      <c r="C100" s="79" t="s">
        <v>276</v>
      </c>
      <c r="D100" s="79" t="s">
        <v>277</v>
      </c>
      <c r="E100" s="79" t="s">
        <v>278</v>
      </c>
      <c r="F100" s="78"/>
      <c r="G100" s="79" t="s">
        <v>1965</v>
      </c>
      <c r="H100" s="79" t="str">
        <f t="shared" si="1"/>
        <v> CIS V7  13.3</v>
      </c>
      <c r="I100" s="79"/>
      <c r="J100" s="79" t="s">
        <v>1968</v>
      </c>
      <c r="K100" s="79" t="s">
        <v>1970</v>
      </c>
      <c r="L100" s="79"/>
      <c r="M100" s="79"/>
      <c r="N100" s="79"/>
      <c r="O100" s="79"/>
      <c r="P100" s="79"/>
      <c r="Q100" s="79"/>
      <c r="R100" s="79"/>
      <c r="S100" s="79"/>
      <c r="T100" s="79"/>
      <c r="U100" s="79"/>
      <c r="V100" s="79"/>
      <c r="W100" s="79"/>
      <c r="X100" s="79"/>
    </row>
    <row r="101">
      <c r="A101" s="79"/>
      <c r="B101" s="78" t="s">
        <v>125</v>
      </c>
      <c r="C101" s="79" t="s">
        <v>276</v>
      </c>
      <c r="D101" s="79" t="s">
        <v>1876</v>
      </c>
      <c r="E101" s="79" t="s">
        <v>1877</v>
      </c>
      <c r="F101" s="78"/>
      <c r="G101" s="79" t="s">
        <v>1974</v>
      </c>
      <c r="H101" s="79" t="str">
        <f t="shared" si="1"/>
        <v> CIS V7  13.4</v>
      </c>
      <c r="I101" s="79"/>
      <c r="J101" s="79" t="s">
        <v>1589</v>
      </c>
      <c r="K101" s="79" t="s">
        <v>1976</v>
      </c>
      <c r="L101" s="79"/>
      <c r="M101" s="79"/>
      <c r="N101" s="79"/>
      <c r="O101" s="79"/>
      <c r="P101" s="79"/>
      <c r="Q101" s="79"/>
      <c r="R101" s="79"/>
      <c r="S101" s="79"/>
      <c r="T101" s="79"/>
      <c r="U101" s="79"/>
      <c r="V101" s="79"/>
      <c r="W101" s="79"/>
      <c r="X101" s="79"/>
    </row>
    <row r="102">
      <c r="A102" s="79"/>
      <c r="B102" s="78" t="s">
        <v>125</v>
      </c>
      <c r="C102" s="79" t="s">
        <v>276</v>
      </c>
      <c r="D102" s="79" t="s">
        <v>1880</v>
      </c>
      <c r="E102" s="79" t="s">
        <v>1881</v>
      </c>
      <c r="F102" s="78"/>
      <c r="G102" s="79" t="s">
        <v>1982</v>
      </c>
      <c r="H102" s="79" t="str">
        <f t="shared" si="1"/>
        <v> CIS V7  13.5</v>
      </c>
      <c r="I102" s="79"/>
      <c r="J102" s="79" t="s">
        <v>1968</v>
      </c>
      <c r="K102" s="79" t="s">
        <v>1986</v>
      </c>
      <c r="L102" s="79"/>
      <c r="M102" s="79"/>
      <c r="N102" s="79"/>
      <c r="O102" s="79"/>
      <c r="P102" s="79"/>
      <c r="Q102" s="79"/>
      <c r="R102" s="79"/>
      <c r="S102" s="79"/>
      <c r="T102" s="79"/>
      <c r="U102" s="79"/>
      <c r="V102" s="79"/>
      <c r="W102" s="79"/>
      <c r="X102" s="79"/>
    </row>
    <row r="103">
      <c r="A103" s="79"/>
      <c r="B103" s="78" t="s">
        <v>125</v>
      </c>
      <c r="C103" s="79" t="s">
        <v>276</v>
      </c>
      <c r="D103" s="79" t="s">
        <v>689</v>
      </c>
      <c r="E103" s="79" t="s">
        <v>690</v>
      </c>
      <c r="F103" s="78"/>
      <c r="G103" s="79" t="s">
        <v>1987</v>
      </c>
      <c r="H103" s="79" t="str">
        <f t="shared" si="1"/>
        <v> CIS V7  13.6</v>
      </c>
      <c r="I103" s="79"/>
      <c r="J103" s="79" t="s">
        <v>1988</v>
      </c>
      <c r="K103" s="79" t="s">
        <v>1989</v>
      </c>
      <c r="L103" s="79"/>
      <c r="M103" s="79"/>
      <c r="N103" s="79"/>
      <c r="O103" s="79"/>
      <c r="P103" s="79"/>
      <c r="Q103" s="79"/>
      <c r="R103" s="79"/>
      <c r="S103" s="79"/>
      <c r="T103" s="79"/>
      <c r="U103" s="79"/>
      <c r="V103" s="79"/>
      <c r="W103" s="79"/>
      <c r="X103" s="79"/>
    </row>
    <row r="104">
      <c r="A104" s="79"/>
      <c r="B104" s="78" t="s">
        <v>125</v>
      </c>
      <c r="C104" s="79" t="s">
        <v>276</v>
      </c>
      <c r="D104" s="79" t="s">
        <v>1885</v>
      </c>
      <c r="E104" s="79" t="s">
        <v>1886</v>
      </c>
      <c r="F104" s="78"/>
      <c r="G104" s="79" t="s">
        <v>1993</v>
      </c>
      <c r="H104" s="79" t="str">
        <f t="shared" si="1"/>
        <v> CIS V7  13.7</v>
      </c>
      <c r="I104" s="79"/>
      <c r="J104" s="79" t="s">
        <v>1742</v>
      </c>
      <c r="K104" s="79" t="s">
        <v>1996</v>
      </c>
      <c r="L104" s="79"/>
      <c r="M104" s="79"/>
      <c r="N104" s="79"/>
      <c r="O104" s="79"/>
      <c r="P104" s="79"/>
      <c r="Q104" s="79"/>
      <c r="R104" s="79"/>
      <c r="S104" s="79"/>
      <c r="T104" s="79"/>
      <c r="U104" s="79"/>
      <c r="V104" s="79"/>
      <c r="W104" s="79"/>
      <c r="X104" s="79"/>
    </row>
    <row r="105">
      <c r="A105" s="79"/>
      <c r="B105" s="78" t="s">
        <v>125</v>
      </c>
      <c r="C105" s="79" t="s">
        <v>276</v>
      </c>
      <c r="D105" s="79" t="s">
        <v>1889</v>
      </c>
      <c r="E105" s="79" t="s">
        <v>1890</v>
      </c>
      <c r="F105" s="78"/>
      <c r="G105" s="79" t="s">
        <v>1998</v>
      </c>
      <c r="H105" s="79" t="str">
        <f t="shared" si="1"/>
        <v> CIS V7  13.8</v>
      </c>
      <c r="I105" s="79"/>
      <c r="J105" s="79" t="s">
        <v>1742</v>
      </c>
      <c r="K105" s="79" t="s">
        <v>2000</v>
      </c>
      <c r="L105" s="79"/>
      <c r="M105" s="79"/>
      <c r="N105" s="79"/>
      <c r="O105" s="79"/>
      <c r="P105" s="79"/>
      <c r="Q105" s="79"/>
      <c r="R105" s="79"/>
      <c r="S105" s="79"/>
      <c r="T105" s="79"/>
      <c r="U105" s="79"/>
      <c r="V105" s="79"/>
      <c r="W105" s="79"/>
      <c r="X105" s="79"/>
    </row>
    <row r="106">
      <c r="A106" s="79"/>
      <c r="B106" s="78" t="s">
        <v>125</v>
      </c>
      <c r="C106" s="79" t="s">
        <v>276</v>
      </c>
      <c r="D106" s="79" t="s">
        <v>1893</v>
      </c>
      <c r="E106" s="79" t="s">
        <v>1894</v>
      </c>
      <c r="F106" s="78"/>
      <c r="G106" s="79" t="s">
        <v>2003</v>
      </c>
      <c r="H106" s="79" t="str">
        <f t="shared" si="1"/>
        <v> CIS V7  13.9</v>
      </c>
      <c r="I106" s="79"/>
      <c r="J106" s="79" t="s">
        <v>1742</v>
      </c>
      <c r="K106" s="79" t="s">
        <v>2004</v>
      </c>
      <c r="L106" s="79"/>
      <c r="M106" s="79"/>
      <c r="N106" s="79"/>
      <c r="O106" s="79"/>
      <c r="P106" s="79"/>
      <c r="Q106" s="79"/>
      <c r="R106" s="79"/>
      <c r="S106" s="79"/>
      <c r="T106" s="79"/>
      <c r="U106" s="79"/>
      <c r="V106" s="79"/>
      <c r="W106" s="79"/>
      <c r="X106" s="79"/>
    </row>
    <row r="107">
      <c r="A107" s="79"/>
      <c r="B107" s="78" t="s">
        <v>125</v>
      </c>
      <c r="C107" s="79" t="s">
        <v>658</v>
      </c>
      <c r="D107" s="79" t="s">
        <v>1899</v>
      </c>
      <c r="E107" s="79" t="s">
        <v>1900</v>
      </c>
      <c r="F107" s="78"/>
      <c r="G107" s="79" t="s">
        <v>2006</v>
      </c>
      <c r="H107" s="79" t="str">
        <f t="shared" si="1"/>
        <v> CIS V7  14.1</v>
      </c>
      <c r="I107" s="79"/>
      <c r="J107" s="79" t="s">
        <v>1589</v>
      </c>
      <c r="K107" s="79" t="s">
        <v>2009</v>
      </c>
      <c r="L107" s="79"/>
      <c r="M107" s="79"/>
      <c r="N107" s="79"/>
      <c r="O107" s="79"/>
      <c r="P107" s="79"/>
      <c r="Q107" s="79"/>
      <c r="R107" s="79"/>
      <c r="S107" s="79"/>
      <c r="T107" s="79"/>
      <c r="U107" s="79"/>
      <c r="V107" s="79"/>
      <c r="W107" s="79"/>
      <c r="X107" s="79"/>
    </row>
    <row r="108">
      <c r="A108" s="79"/>
      <c r="B108" s="78" t="s">
        <v>125</v>
      </c>
      <c r="C108" s="79" t="s">
        <v>658</v>
      </c>
      <c r="D108" s="79" t="s">
        <v>1903</v>
      </c>
      <c r="E108" s="79" t="s">
        <v>1904</v>
      </c>
      <c r="F108" s="78"/>
      <c r="G108" s="79" t="s">
        <v>2011</v>
      </c>
      <c r="H108" s="79" t="str">
        <f t="shared" si="1"/>
        <v> CIS V7  14.2</v>
      </c>
      <c r="I108" s="79"/>
      <c r="J108" s="79" t="s">
        <v>1589</v>
      </c>
      <c r="K108" s="79" t="s">
        <v>2014</v>
      </c>
      <c r="L108" s="79"/>
      <c r="M108" s="79"/>
      <c r="N108" s="79"/>
      <c r="O108" s="79"/>
      <c r="P108" s="79"/>
      <c r="Q108" s="79"/>
      <c r="R108" s="79"/>
      <c r="S108" s="79"/>
      <c r="T108" s="79"/>
      <c r="U108" s="79"/>
      <c r="V108" s="79"/>
      <c r="W108" s="79"/>
      <c r="X108" s="79"/>
    </row>
    <row r="109">
      <c r="A109" s="79"/>
      <c r="B109" s="78" t="s">
        <v>125</v>
      </c>
      <c r="C109" s="79" t="s">
        <v>658</v>
      </c>
      <c r="D109" s="79" t="s">
        <v>1908</v>
      </c>
      <c r="E109" s="79" t="s">
        <v>1909</v>
      </c>
      <c r="F109" s="78"/>
      <c r="G109" s="79" t="s">
        <v>2017</v>
      </c>
      <c r="H109" s="79" t="str">
        <f t="shared" si="1"/>
        <v> CIS V7  14.3</v>
      </c>
      <c r="I109" s="79"/>
      <c r="J109" s="79" t="s">
        <v>1589</v>
      </c>
      <c r="K109" s="79" t="s">
        <v>2019</v>
      </c>
      <c r="L109" s="79"/>
      <c r="M109" s="79"/>
      <c r="N109" s="79"/>
      <c r="O109" s="79"/>
      <c r="P109" s="79"/>
      <c r="Q109" s="79"/>
      <c r="R109" s="79"/>
      <c r="S109" s="79"/>
      <c r="T109" s="79"/>
      <c r="U109" s="79"/>
      <c r="V109" s="79"/>
      <c r="W109" s="79"/>
      <c r="X109" s="79"/>
    </row>
    <row r="110">
      <c r="A110" s="79"/>
      <c r="B110" s="78" t="s">
        <v>125</v>
      </c>
      <c r="C110" s="79" t="s">
        <v>658</v>
      </c>
      <c r="D110" s="79" t="s">
        <v>1913</v>
      </c>
      <c r="E110" s="79" t="s">
        <v>1914</v>
      </c>
      <c r="F110" s="78"/>
      <c r="G110" s="79" t="s">
        <v>2023</v>
      </c>
      <c r="H110" s="79" t="str">
        <f t="shared" si="1"/>
        <v> CIS V7  14.4</v>
      </c>
      <c r="I110" s="79"/>
      <c r="J110" s="79" t="s">
        <v>1660</v>
      </c>
      <c r="K110" s="79" t="s">
        <v>2024</v>
      </c>
      <c r="L110" s="79"/>
      <c r="M110" s="79"/>
      <c r="N110" s="79"/>
      <c r="O110" s="79"/>
      <c r="P110" s="79"/>
      <c r="Q110" s="79"/>
      <c r="R110" s="79"/>
      <c r="S110" s="79"/>
      <c r="T110" s="79"/>
      <c r="U110" s="79"/>
      <c r="V110" s="79"/>
      <c r="W110" s="79"/>
      <c r="X110" s="79"/>
    </row>
    <row r="111">
      <c r="A111" s="79"/>
      <c r="B111" s="78" t="s">
        <v>125</v>
      </c>
      <c r="C111" s="79" t="s">
        <v>658</v>
      </c>
      <c r="D111" s="79" t="s">
        <v>1917</v>
      </c>
      <c r="E111" s="79" t="s">
        <v>1918</v>
      </c>
      <c r="F111" s="78"/>
      <c r="G111" s="79" t="s">
        <v>2028</v>
      </c>
      <c r="H111" s="79" t="str">
        <f t="shared" si="1"/>
        <v> CIS V7  14.5</v>
      </c>
      <c r="I111" s="79"/>
      <c r="J111" s="79" t="s">
        <v>1950</v>
      </c>
      <c r="K111" s="79" t="s">
        <v>2030</v>
      </c>
      <c r="L111" s="79"/>
      <c r="M111" s="79"/>
      <c r="N111" s="79"/>
      <c r="O111" s="79"/>
      <c r="P111" s="79"/>
      <c r="Q111" s="79"/>
      <c r="R111" s="79"/>
      <c r="S111" s="79"/>
      <c r="T111" s="79"/>
      <c r="U111" s="79"/>
      <c r="V111" s="79"/>
      <c r="W111" s="79"/>
      <c r="X111" s="79"/>
    </row>
    <row r="112">
      <c r="A112" s="79"/>
      <c r="B112" s="78" t="s">
        <v>125</v>
      </c>
      <c r="C112" s="79" t="s">
        <v>658</v>
      </c>
      <c r="D112" s="79" t="s">
        <v>1922</v>
      </c>
      <c r="E112" s="79" t="s">
        <v>1923</v>
      </c>
      <c r="F112" s="78"/>
      <c r="G112" s="79" t="s">
        <v>2035</v>
      </c>
      <c r="H112" s="79" t="str">
        <f t="shared" si="1"/>
        <v> CIS V7  14.6</v>
      </c>
      <c r="I112" s="79"/>
      <c r="J112" s="79" t="s">
        <v>1660</v>
      </c>
      <c r="K112" s="79" t="s">
        <v>2038</v>
      </c>
      <c r="L112" s="79"/>
      <c r="M112" s="79"/>
      <c r="N112" s="79"/>
      <c r="O112" s="79"/>
      <c r="P112" s="79"/>
      <c r="Q112" s="79"/>
      <c r="R112" s="79"/>
      <c r="S112" s="79"/>
      <c r="T112" s="79"/>
      <c r="U112" s="79"/>
      <c r="V112" s="79"/>
      <c r="W112" s="79"/>
      <c r="X112" s="79"/>
    </row>
    <row r="113">
      <c r="A113" s="79"/>
      <c r="B113" s="78" t="s">
        <v>125</v>
      </c>
      <c r="C113" s="79" t="s">
        <v>658</v>
      </c>
      <c r="D113" s="79" t="s">
        <v>1927</v>
      </c>
      <c r="E113" s="79" t="s">
        <v>1928</v>
      </c>
      <c r="F113" s="78"/>
      <c r="G113" s="79" t="s">
        <v>2042</v>
      </c>
      <c r="H113" s="79" t="str">
        <f t="shared" si="1"/>
        <v> CIS V7  14.7</v>
      </c>
      <c r="I113" s="79"/>
      <c r="J113" s="79" t="s">
        <v>2046</v>
      </c>
      <c r="K113" s="79" t="s">
        <v>2047</v>
      </c>
      <c r="L113" s="79"/>
      <c r="M113" s="79"/>
      <c r="N113" s="79"/>
      <c r="O113" s="79"/>
      <c r="P113" s="79"/>
      <c r="Q113" s="79"/>
      <c r="R113" s="79"/>
      <c r="S113" s="79"/>
      <c r="T113" s="79"/>
      <c r="U113" s="79"/>
      <c r="V113" s="79"/>
      <c r="W113" s="79"/>
      <c r="X113" s="79"/>
    </row>
    <row r="114">
      <c r="A114" s="79"/>
      <c r="B114" s="78" t="s">
        <v>125</v>
      </c>
      <c r="C114" s="79" t="s">
        <v>658</v>
      </c>
      <c r="D114" s="79" t="s">
        <v>1931</v>
      </c>
      <c r="E114" s="79" t="s">
        <v>1932</v>
      </c>
      <c r="F114" s="78"/>
      <c r="G114" s="79" t="s">
        <v>2053</v>
      </c>
      <c r="H114" s="79" t="str">
        <f t="shared" si="1"/>
        <v> CIS V7  14.8</v>
      </c>
      <c r="I114" s="79"/>
      <c r="J114" s="79" t="s">
        <v>2046</v>
      </c>
      <c r="K114" s="79" t="s">
        <v>2055</v>
      </c>
      <c r="L114" s="79"/>
      <c r="M114" s="79"/>
      <c r="N114" s="79"/>
      <c r="O114" s="79"/>
      <c r="P114" s="79"/>
      <c r="Q114" s="79"/>
      <c r="R114" s="79"/>
      <c r="S114" s="79"/>
      <c r="T114" s="79"/>
      <c r="U114" s="79"/>
      <c r="V114" s="79"/>
      <c r="W114" s="79"/>
      <c r="X114" s="79"/>
    </row>
    <row r="115">
      <c r="A115" s="79"/>
      <c r="B115" s="78" t="s">
        <v>125</v>
      </c>
      <c r="C115" s="79" t="s">
        <v>658</v>
      </c>
      <c r="D115" s="79" t="s">
        <v>659</v>
      </c>
      <c r="E115" s="79" t="s">
        <v>660</v>
      </c>
      <c r="F115" s="78"/>
      <c r="G115" s="79" t="s">
        <v>2061</v>
      </c>
      <c r="H115" s="79" t="str">
        <f t="shared" si="1"/>
        <v> CIS V7  14.9</v>
      </c>
      <c r="I115" s="79"/>
      <c r="J115" s="79" t="s">
        <v>1528</v>
      </c>
      <c r="K115" s="79" t="s">
        <v>2063</v>
      </c>
      <c r="L115" s="79"/>
      <c r="M115" s="79"/>
      <c r="N115" s="79"/>
      <c r="O115" s="79"/>
      <c r="P115" s="79"/>
      <c r="Q115" s="79"/>
      <c r="R115" s="79"/>
      <c r="S115" s="79"/>
      <c r="T115" s="79"/>
      <c r="U115" s="79"/>
      <c r="V115" s="79"/>
      <c r="W115" s="79"/>
      <c r="X115" s="79"/>
    </row>
    <row r="116">
      <c r="A116" s="79"/>
      <c r="B116" s="78" t="s">
        <v>125</v>
      </c>
      <c r="C116" s="79" t="s">
        <v>1936</v>
      </c>
      <c r="D116" s="79" t="s">
        <v>1937</v>
      </c>
      <c r="E116" s="79" t="s">
        <v>1938</v>
      </c>
      <c r="F116" s="78"/>
      <c r="G116" s="79" t="s">
        <v>2067</v>
      </c>
      <c r="H116" s="79" t="str">
        <f t="shared" si="1"/>
        <v> CIS V7  15.1</v>
      </c>
      <c r="I116" s="79"/>
      <c r="J116" s="79" t="s">
        <v>1832</v>
      </c>
      <c r="K116" s="79" t="s">
        <v>2070</v>
      </c>
      <c r="L116" s="79"/>
      <c r="M116" s="79"/>
      <c r="N116" s="79"/>
      <c r="O116" s="79"/>
      <c r="P116" s="79"/>
      <c r="Q116" s="79"/>
      <c r="R116" s="79"/>
      <c r="S116" s="79"/>
      <c r="T116" s="79"/>
      <c r="U116" s="79"/>
      <c r="V116" s="79"/>
      <c r="W116" s="79"/>
      <c r="X116" s="79"/>
    </row>
    <row r="117">
      <c r="A117" s="79"/>
      <c r="B117" s="78" t="s">
        <v>125</v>
      </c>
      <c r="C117" s="79" t="s">
        <v>1936</v>
      </c>
      <c r="D117" s="79" t="s">
        <v>1945</v>
      </c>
      <c r="E117" s="79" t="s">
        <v>1946</v>
      </c>
      <c r="F117" s="78"/>
      <c r="G117" s="79" t="s">
        <v>2075</v>
      </c>
      <c r="H117" s="79" t="str">
        <f t="shared" si="1"/>
        <v> CIS V7  15.2</v>
      </c>
      <c r="I117" s="79"/>
      <c r="J117" s="79" t="s">
        <v>1592</v>
      </c>
      <c r="K117" s="79" t="s">
        <v>2076</v>
      </c>
      <c r="L117" s="79"/>
      <c r="M117" s="79"/>
      <c r="N117" s="79"/>
      <c r="O117" s="79"/>
      <c r="P117" s="79"/>
      <c r="Q117" s="79"/>
      <c r="R117" s="79"/>
      <c r="S117" s="79"/>
      <c r="T117" s="79"/>
      <c r="U117" s="79"/>
      <c r="V117" s="79"/>
      <c r="W117" s="79"/>
      <c r="X117" s="79"/>
    </row>
    <row r="118">
      <c r="A118" s="79"/>
      <c r="B118" s="78" t="s">
        <v>125</v>
      </c>
      <c r="C118" s="79" t="s">
        <v>1936</v>
      </c>
      <c r="D118" s="79" t="s">
        <v>1949</v>
      </c>
      <c r="E118" s="79" t="s">
        <v>1951</v>
      </c>
      <c r="F118" s="78"/>
      <c r="G118" s="79" t="s">
        <v>2080</v>
      </c>
      <c r="H118" s="79" t="str">
        <f t="shared" si="1"/>
        <v> CIS V7  15.3</v>
      </c>
      <c r="I118" s="79"/>
      <c r="J118" s="79" t="s">
        <v>2081</v>
      </c>
      <c r="K118" s="79" t="s">
        <v>2084</v>
      </c>
      <c r="L118" s="79"/>
      <c r="M118" s="79"/>
      <c r="N118" s="79"/>
      <c r="O118" s="79"/>
      <c r="P118" s="79"/>
      <c r="Q118" s="79"/>
      <c r="R118" s="79"/>
      <c r="S118" s="79"/>
      <c r="T118" s="79"/>
      <c r="U118" s="79"/>
      <c r="V118" s="79"/>
      <c r="W118" s="79"/>
      <c r="X118" s="79"/>
    </row>
    <row r="119">
      <c r="A119" s="79"/>
      <c r="B119" s="78" t="s">
        <v>125</v>
      </c>
      <c r="C119" s="79" t="s">
        <v>1936</v>
      </c>
      <c r="D119" s="79" t="s">
        <v>1954</v>
      </c>
      <c r="E119" s="79" t="s">
        <v>1955</v>
      </c>
      <c r="F119" s="78"/>
      <c r="G119" s="79" t="s">
        <v>2086</v>
      </c>
      <c r="H119" s="79" t="str">
        <f t="shared" si="1"/>
        <v> CIS V7  15.4</v>
      </c>
      <c r="I119" s="79"/>
      <c r="J119" s="79" t="s">
        <v>1660</v>
      </c>
      <c r="K119" s="79" t="s">
        <v>2090</v>
      </c>
      <c r="L119" s="79"/>
      <c r="M119" s="79"/>
      <c r="N119" s="79"/>
      <c r="O119" s="79"/>
      <c r="P119" s="79"/>
      <c r="Q119" s="79"/>
      <c r="R119" s="79"/>
      <c r="S119" s="79"/>
      <c r="T119" s="79"/>
      <c r="U119" s="79"/>
      <c r="V119" s="79"/>
      <c r="W119" s="79"/>
      <c r="X119" s="79"/>
    </row>
    <row r="120">
      <c r="A120" s="79"/>
      <c r="B120" s="78" t="s">
        <v>125</v>
      </c>
      <c r="C120" s="79" t="s">
        <v>1936</v>
      </c>
      <c r="D120" s="79" t="s">
        <v>1958</v>
      </c>
      <c r="E120" s="79" t="s">
        <v>1959</v>
      </c>
      <c r="F120" s="78"/>
      <c r="G120" s="79" t="s">
        <v>2094</v>
      </c>
      <c r="H120" s="79" t="str">
        <f t="shared" si="1"/>
        <v> CIS V7  15.5</v>
      </c>
      <c r="I120" s="79"/>
      <c r="J120" s="79" t="s">
        <v>1660</v>
      </c>
      <c r="K120" s="79" t="s">
        <v>2098</v>
      </c>
      <c r="L120" s="79"/>
      <c r="M120" s="79"/>
      <c r="N120" s="79"/>
      <c r="O120" s="79"/>
      <c r="P120" s="79"/>
      <c r="Q120" s="79"/>
      <c r="R120" s="79"/>
      <c r="S120" s="79"/>
      <c r="T120" s="79"/>
      <c r="U120" s="79"/>
      <c r="V120" s="79"/>
      <c r="W120" s="79"/>
      <c r="X120" s="79"/>
    </row>
    <row r="121">
      <c r="A121" s="79"/>
      <c r="B121" s="78" t="s">
        <v>125</v>
      </c>
      <c r="C121" s="79" t="s">
        <v>1936</v>
      </c>
      <c r="D121" s="79" t="s">
        <v>1962</v>
      </c>
      <c r="E121" s="79" t="s">
        <v>1963</v>
      </c>
      <c r="F121" s="78"/>
      <c r="G121" s="79" t="s">
        <v>2102</v>
      </c>
      <c r="H121" s="79" t="str">
        <f t="shared" si="1"/>
        <v> CIS V7  15.6</v>
      </c>
      <c r="I121" s="79"/>
      <c r="J121" s="79" t="s">
        <v>1660</v>
      </c>
      <c r="K121" s="79" t="s">
        <v>2106</v>
      </c>
      <c r="L121" s="79"/>
      <c r="M121" s="79"/>
      <c r="N121" s="79"/>
      <c r="O121" s="79"/>
      <c r="P121" s="79"/>
      <c r="Q121" s="79"/>
      <c r="R121" s="79"/>
      <c r="S121" s="79"/>
      <c r="T121" s="79"/>
      <c r="U121" s="79"/>
      <c r="V121" s="79"/>
      <c r="W121" s="79"/>
      <c r="X121" s="79"/>
    </row>
    <row r="122">
      <c r="A122" s="79"/>
      <c r="B122" s="78" t="s">
        <v>125</v>
      </c>
      <c r="C122" s="79" t="s">
        <v>1936</v>
      </c>
      <c r="D122" s="79" t="s">
        <v>1966</v>
      </c>
      <c r="E122" s="79" t="s">
        <v>1967</v>
      </c>
      <c r="F122" s="78"/>
      <c r="G122" s="79" t="s">
        <v>2111</v>
      </c>
      <c r="H122" s="79" t="str">
        <f t="shared" si="1"/>
        <v> CIS V7  15.7</v>
      </c>
      <c r="I122" s="79"/>
      <c r="J122" s="79" t="s">
        <v>1832</v>
      </c>
      <c r="K122" s="79" t="s">
        <v>2112</v>
      </c>
      <c r="L122" s="79"/>
      <c r="M122" s="79"/>
      <c r="N122" s="79"/>
      <c r="O122" s="79"/>
      <c r="P122" s="79"/>
      <c r="Q122" s="79"/>
      <c r="R122" s="79"/>
      <c r="S122" s="79"/>
      <c r="T122" s="79"/>
      <c r="U122" s="79"/>
      <c r="V122" s="79"/>
      <c r="W122" s="79"/>
      <c r="X122" s="79"/>
    </row>
    <row r="123">
      <c r="A123" s="79"/>
      <c r="B123" s="78" t="s">
        <v>125</v>
      </c>
      <c r="C123" s="79" t="s">
        <v>1936</v>
      </c>
      <c r="D123" s="79" t="s">
        <v>1971</v>
      </c>
      <c r="E123" s="79" t="s">
        <v>1972</v>
      </c>
      <c r="F123" s="78"/>
      <c r="G123" s="79" t="s">
        <v>2117</v>
      </c>
      <c r="H123" s="79" t="str">
        <f t="shared" si="1"/>
        <v> CIS V7  15.8</v>
      </c>
      <c r="I123" s="79"/>
      <c r="J123" s="79" t="s">
        <v>1832</v>
      </c>
      <c r="K123" s="79" t="s">
        <v>2120</v>
      </c>
      <c r="L123" s="79"/>
      <c r="M123" s="79"/>
      <c r="N123" s="79"/>
      <c r="O123" s="79"/>
      <c r="P123" s="79"/>
      <c r="Q123" s="79"/>
      <c r="R123" s="79"/>
      <c r="S123" s="79"/>
      <c r="T123" s="79"/>
      <c r="U123" s="79"/>
      <c r="V123" s="79"/>
      <c r="W123" s="79"/>
      <c r="X123" s="79"/>
    </row>
    <row r="124">
      <c r="A124" s="79"/>
      <c r="B124" s="78" t="s">
        <v>125</v>
      </c>
      <c r="C124" s="79" t="s">
        <v>1936</v>
      </c>
      <c r="D124" s="79" t="s">
        <v>1975</v>
      </c>
      <c r="E124" s="79" t="s">
        <v>1977</v>
      </c>
      <c r="F124" s="78"/>
      <c r="G124" s="79" t="s">
        <v>2127</v>
      </c>
      <c r="H124" s="79" t="str">
        <f t="shared" si="1"/>
        <v> CIS V7  15.9</v>
      </c>
      <c r="I124" s="79"/>
      <c r="J124" s="79" t="s">
        <v>1660</v>
      </c>
      <c r="K124" s="79" t="s">
        <v>2129</v>
      </c>
      <c r="L124" s="79"/>
      <c r="M124" s="79"/>
      <c r="N124" s="79"/>
      <c r="O124" s="79"/>
      <c r="P124" s="79"/>
      <c r="Q124" s="79"/>
      <c r="R124" s="79"/>
      <c r="S124" s="79"/>
      <c r="T124" s="79"/>
      <c r="U124" s="79"/>
      <c r="V124" s="79"/>
      <c r="W124" s="79"/>
      <c r="X124" s="79"/>
    </row>
    <row r="125">
      <c r="A125" s="79"/>
      <c r="B125" s="78" t="s">
        <v>125</v>
      </c>
      <c r="C125" s="79" t="s">
        <v>1936</v>
      </c>
      <c r="D125" s="79" t="s">
        <v>1941</v>
      </c>
      <c r="E125" s="79" t="s">
        <v>1942</v>
      </c>
      <c r="F125" s="78"/>
      <c r="G125" s="79" t="s">
        <v>2067</v>
      </c>
      <c r="H125" s="79" t="str">
        <f t="shared" si="1"/>
        <v> CIS V7  15.1</v>
      </c>
      <c r="I125" s="79"/>
      <c r="J125" s="79" t="s">
        <v>1832</v>
      </c>
      <c r="K125" s="79" t="s">
        <v>2135</v>
      </c>
      <c r="L125" s="79"/>
      <c r="M125" s="79"/>
      <c r="N125" s="79"/>
      <c r="O125" s="79"/>
      <c r="P125" s="79"/>
      <c r="Q125" s="79"/>
      <c r="R125" s="79"/>
      <c r="S125" s="79"/>
      <c r="T125" s="79"/>
      <c r="U125" s="79"/>
      <c r="V125" s="79"/>
      <c r="W125" s="79"/>
      <c r="X125" s="79"/>
    </row>
    <row r="126">
      <c r="A126" s="79"/>
      <c r="B126" s="78" t="s">
        <v>125</v>
      </c>
      <c r="C126" s="79" t="s">
        <v>133</v>
      </c>
      <c r="D126" s="79" t="s">
        <v>1979</v>
      </c>
      <c r="E126" s="79" t="s">
        <v>1980</v>
      </c>
      <c r="F126" s="78"/>
      <c r="G126" s="79" t="s">
        <v>2136</v>
      </c>
      <c r="H126" s="79" t="str">
        <f t="shared" si="1"/>
        <v> CIS V7  16.1</v>
      </c>
      <c r="I126" s="79"/>
      <c r="J126" s="79" t="s">
        <v>2137</v>
      </c>
      <c r="K126" s="79" t="s">
        <v>2138</v>
      </c>
      <c r="L126" s="79"/>
      <c r="M126" s="79"/>
      <c r="N126" s="79"/>
      <c r="O126" s="79"/>
      <c r="P126" s="79"/>
      <c r="Q126" s="79"/>
      <c r="R126" s="79"/>
      <c r="S126" s="79"/>
      <c r="T126" s="79"/>
      <c r="U126" s="79"/>
      <c r="V126" s="79"/>
      <c r="W126" s="79"/>
      <c r="X126" s="79"/>
    </row>
    <row r="127">
      <c r="A127" s="79"/>
      <c r="B127" s="78" t="s">
        <v>125</v>
      </c>
      <c r="C127" s="79" t="s">
        <v>133</v>
      </c>
      <c r="D127" s="79" t="s">
        <v>1489</v>
      </c>
      <c r="E127" s="79" t="s">
        <v>1490</v>
      </c>
      <c r="F127" s="78"/>
      <c r="G127" s="79" t="s">
        <v>2140</v>
      </c>
      <c r="H127" s="79" t="str">
        <f t="shared" si="1"/>
        <v> CIS V7  16.2</v>
      </c>
      <c r="I127" s="79"/>
      <c r="J127" s="79" t="s">
        <v>2137</v>
      </c>
      <c r="K127" s="79" t="s">
        <v>2141</v>
      </c>
      <c r="L127" s="79"/>
      <c r="M127" s="79"/>
      <c r="N127" s="79"/>
      <c r="O127" s="79"/>
      <c r="P127" s="79"/>
      <c r="Q127" s="79"/>
      <c r="R127" s="79"/>
      <c r="S127" s="79"/>
      <c r="T127" s="79"/>
      <c r="U127" s="79"/>
      <c r="V127" s="79"/>
      <c r="W127" s="79"/>
      <c r="X127" s="79"/>
    </row>
    <row r="128">
      <c r="A128" s="79"/>
      <c r="B128" s="78" t="s">
        <v>125</v>
      </c>
      <c r="C128" s="79" t="s">
        <v>133</v>
      </c>
      <c r="D128" s="79" t="s">
        <v>1999</v>
      </c>
      <c r="E128" s="79" t="s">
        <v>2001</v>
      </c>
      <c r="F128" s="78"/>
      <c r="G128" s="79" t="s">
        <v>2143</v>
      </c>
      <c r="H128" s="79" t="str">
        <f t="shared" si="1"/>
        <v> CIS V7  16.3</v>
      </c>
      <c r="I128" s="79"/>
      <c r="J128" s="79" t="s">
        <v>1627</v>
      </c>
      <c r="K128" s="79" t="s">
        <v>2144</v>
      </c>
      <c r="L128" s="79"/>
      <c r="M128" s="79"/>
      <c r="N128" s="79"/>
      <c r="O128" s="79"/>
      <c r="P128" s="79"/>
      <c r="Q128" s="79"/>
      <c r="R128" s="79"/>
      <c r="S128" s="79"/>
      <c r="T128" s="79"/>
      <c r="U128" s="79"/>
      <c r="V128" s="79"/>
      <c r="W128" s="79"/>
      <c r="X128" s="79"/>
    </row>
    <row r="129">
      <c r="A129" s="79"/>
      <c r="B129" s="78" t="s">
        <v>125</v>
      </c>
      <c r="C129" s="79" t="s">
        <v>133</v>
      </c>
      <c r="D129" s="79" t="s">
        <v>1456</v>
      </c>
      <c r="E129" s="79" t="s">
        <v>1457</v>
      </c>
      <c r="F129" s="78"/>
      <c r="G129" s="79" t="s">
        <v>2146</v>
      </c>
      <c r="H129" s="79" t="str">
        <f t="shared" si="1"/>
        <v> CIS V7  16.4</v>
      </c>
      <c r="I129" s="79"/>
      <c r="J129" s="79" t="s">
        <v>2137</v>
      </c>
      <c r="K129" s="79" t="s">
        <v>2148</v>
      </c>
      <c r="L129" s="79"/>
      <c r="M129" s="79"/>
      <c r="N129" s="79"/>
      <c r="O129" s="79"/>
      <c r="P129" s="79"/>
      <c r="Q129" s="79"/>
      <c r="R129" s="79"/>
      <c r="S129" s="79"/>
      <c r="T129" s="79"/>
      <c r="U129" s="79"/>
      <c r="V129" s="79"/>
      <c r="W129" s="79"/>
      <c r="X129" s="79"/>
    </row>
    <row r="130">
      <c r="A130" s="79"/>
      <c r="B130" s="78" t="s">
        <v>125</v>
      </c>
      <c r="C130" s="79" t="s">
        <v>133</v>
      </c>
      <c r="D130" s="79" t="s">
        <v>2005</v>
      </c>
      <c r="E130" s="79" t="s">
        <v>2007</v>
      </c>
      <c r="F130" s="78"/>
      <c r="G130" s="79" t="s">
        <v>2150</v>
      </c>
      <c r="H130" s="79" t="str">
        <f t="shared" si="1"/>
        <v> CIS V7  16.5</v>
      </c>
      <c r="I130" s="79"/>
      <c r="J130" s="79" t="s">
        <v>2137</v>
      </c>
      <c r="K130" s="79" t="s">
        <v>2152</v>
      </c>
      <c r="L130" s="79"/>
      <c r="M130" s="79"/>
      <c r="N130" s="79"/>
      <c r="O130" s="79"/>
      <c r="P130" s="79"/>
      <c r="Q130" s="79"/>
      <c r="R130" s="79"/>
      <c r="S130" s="79"/>
      <c r="T130" s="79"/>
      <c r="U130" s="79"/>
      <c r="V130" s="79"/>
      <c r="W130" s="79"/>
      <c r="X130" s="79"/>
    </row>
    <row r="131">
      <c r="A131" s="79"/>
      <c r="B131" s="78" t="s">
        <v>125</v>
      </c>
      <c r="C131" s="79" t="s">
        <v>133</v>
      </c>
      <c r="D131" s="79" t="s">
        <v>2010</v>
      </c>
      <c r="E131" s="79" t="s">
        <v>2012</v>
      </c>
      <c r="F131" s="78"/>
      <c r="G131" s="79" t="s">
        <v>2153</v>
      </c>
      <c r="H131" s="79" t="str">
        <f t="shared" si="1"/>
        <v> CIS V7  16.6</v>
      </c>
      <c r="I131" s="79"/>
      <c r="J131" s="79" t="s">
        <v>2137</v>
      </c>
      <c r="K131" s="79" t="s">
        <v>2155</v>
      </c>
      <c r="L131" s="79"/>
      <c r="M131" s="79"/>
      <c r="N131" s="79"/>
      <c r="O131" s="79"/>
      <c r="P131" s="79"/>
      <c r="Q131" s="79"/>
      <c r="R131" s="79"/>
      <c r="S131" s="79"/>
      <c r="T131" s="79"/>
      <c r="U131" s="79"/>
      <c r="V131" s="79"/>
      <c r="W131" s="79"/>
      <c r="X131" s="79"/>
    </row>
    <row r="132">
      <c r="A132" s="79"/>
      <c r="B132" s="78" t="s">
        <v>125</v>
      </c>
      <c r="C132" s="79" t="s">
        <v>133</v>
      </c>
      <c r="D132" s="79" t="s">
        <v>2015</v>
      </c>
      <c r="E132" s="79" t="s">
        <v>2016</v>
      </c>
      <c r="F132" s="78"/>
      <c r="G132" s="79" t="s">
        <v>2157</v>
      </c>
      <c r="H132" s="79" t="str">
        <f t="shared" si="1"/>
        <v> CIS V7  16.7</v>
      </c>
      <c r="I132" s="79"/>
      <c r="J132" s="79" t="s">
        <v>2137</v>
      </c>
      <c r="K132" s="79" t="s">
        <v>2158</v>
      </c>
      <c r="L132" s="79"/>
      <c r="M132" s="79"/>
      <c r="N132" s="79"/>
      <c r="O132" s="79"/>
      <c r="P132" s="79"/>
      <c r="Q132" s="79"/>
      <c r="R132" s="79"/>
      <c r="S132" s="79"/>
      <c r="T132" s="79"/>
      <c r="U132" s="79"/>
      <c r="V132" s="79"/>
      <c r="W132" s="79"/>
      <c r="X132" s="79"/>
    </row>
    <row r="133">
      <c r="A133" s="79"/>
      <c r="B133" s="78" t="s">
        <v>125</v>
      </c>
      <c r="C133" s="79" t="s">
        <v>133</v>
      </c>
      <c r="D133" s="79" t="s">
        <v>2020</v>
      </c>
      <c r="E133" s="79" t="s">
        <v>2021</v>
      </c>
      <c r="F133" s="78"/>
      <c r="G133" s="79" t="s">
        <v>2159</v>
      </c>
      <c r="H133" s="79" t="str">
        <f t="shared" si="1"/>
        <v> CIS V7  16.8</v>
      </c>
      <c r="I133" s="79"/>
      <c r="J133" s="79" t="s">
        <v>2137</v>
      </c>
      <c r="K133" s="79" t="s">
        <v>2160</v>
      </c>
      <c r="L133" s="79"/>
      <c r="M133" s="79"/>
      <c r="N133" s="79"/>
      <c r="O133" s="79"/>
      <c r="P133" s="79"/>
      <c r="Q133" s="79"/>
      <c r="R133" s="79"/>
      <c r="S133" s="79"/>
      <c r="T133" s="79"/>
      <c r="U133" s="79"/>
      <c r="V133" s="79"/>
      <c r="W133" s="79"/>
      <c r="X133" s="79"/>
    </row>
    <row r="134">
      <c r="A134" s="79"/>
      <c r="B134" s="78" t="s">
        <v>125</v>
      </c>
      <c r="C134" s="79" t="s">
        <v>133</v>
      </c>
      <c r="D134" s="79" t="s">
        <v>1459</v>
      </c>
      <c r="E134" s="79" t="s">
        <v>1460</v>
      </c>
      <c r="F134" s="78"/>
      <c r="G134" s="79" t="s">
        <v>2161</v>
      </c>
      <c r="H134" s="79" t="str">
        <f t="shared" si="1"/>
        <v> CIS V7  16.9</v>
      </c>
      <c r="I134" s="79"/>
      <c r="J134" s="79" t="s">
        <v>2137</v>
      </c>
      <c r="K134" s="79" t="s">
        <v>2162</v>
      </c>
      <c r="L134" s="79"/>
      <c r="M134" s="79"/>
      <c r="N134" s="79"/>
      <c r="O134" s="79"/>
      <c r="P134" s="79"/>
      <c r="Q134" s="79"/>
      <c r="R134" s="79"/>
      <c r="S134" s="79"/>
      <c r="T134" s="79"/>
      <c r="U134" s="79"/>
      <c r="V134" s="79"/>
      <c r="W134" s="79"/>
      <c r="X134" s="79"/>
    </row>
    <row r="135">
      <c r="A135" s="79"/>
      <c r="B135" s="78" t="s">
        <v>125</v>
      </c>
      <c r="C135" s="79" t="s">
        <v>133</v>
      </c>
      <c r="D135" s="79" t="s">
        <v>1983</v>
      </c>
      <c r="E135" s="79" t="s">
        <v>1984</v>
      </c>
      <c r="F135" s="78"/>
      <c r="G135" s="79" t="s">
        <v>2136</v>
      </c>
      <c r="H135" s="79" t="str">
        <f t="shared" si="1"/>
        <v> CIS V7  16.1</v>
      </c>
      <c r="I135" s="79"/>
      <c r="J135" s="79" t="s">
        <v>2137</v>
      </c>
      <c r="K135" s="79" t="s">
        <v>2166</v>
      </c>
      <c r="L135" s="79"/>
      <c r="M135" s="79"/>
      <c r="N135" s="79"/>
      <c r="O135" s="79"/>
      <c r="P135" s="79"/>
      <c r="Q135" s="79"/>
      <c r="R135" s="79"/>
      <c r="S135" s="79"/>
      <c r="T135" s="79"/>
      <c r="U135" s="79"/>
      <c r="V135" s="79"/>
      <c r="W135" s="79"/>
      <c r="X135" s="79"/>
    </row>
    <row r="136">
      <c r="A136" s="79"/>
      <c r="B136" s="78" t="s">
        <v>125</v>
      </c>
      <c r="C136" s="79" t="s">
        <v>133</v>
      </c>
      <c r="D136" s="79" t="s">
        <v>134</v>
      </c>
      <c r="E136" s="79" t="s">
        <v>135</v>
      </c>
      <c r="F136" s="78"/>
      <c r="G136" s="79" t="s">
        <v>2170</v>
      </c>
      <c r="H136" s="79" t="str">
        <f t="shared" si="1"/>
        <v> CIS V7  16.11</v>
      </c>
      <c r="I136" s="79"/>
      <c r="J136" s="79" t="s">
        <v>2137</v>
      </c>
      <c r="K136" s="79" t="s">
        <v>2171</v>
      </c>
      <c r="L136" s="79"/>
      <c r="M136" s="79"/>
      <c r="N136" s="79"/>
      <c r="O136" s="79"/>
      <c r="P136" s="79"/>
      <c r="Q136" s="79"/>
      <c r="R136" s="79"/>
      <c r="S136" s="79"/>
      <c r="T136" s="79"/>
      <c r="U136" s="79"/>
      <c r="V136" s="79"/>
      <c r="W136" s="79"/>
      <c r="X136" s="79"/>
    </row>
    <row r="137">
      <c r="A137" s="79"/>
      <c r="B137" s="78" t="s">
        <v>125</v>
      </c>
      <c r="C137" s="79" t="s">
        <v>133</v>
      </c>
      <c r="D137" s="79" t="s">
        <v>1990</v>
      </c>
      <c r="E137" s="79" t="s">
        <v>1991</v>
      </c>
      <c r="F137" s="78"/>
      <c r="G137" s="79" t="s">
        <v>2177</v>
      </c>
      <c r="H137" s="79" t="str">
        <f t="shared" si="1"/>
        <v> CIS V7  16.12</v>
      </c>
      <c r="I137" s="79"/>
      <c r="J137" s="79" t="s">
        <v>1528</v>
      </c>
      <c r="K137" s="79" t="s">
        <v>2179</v>
      </c>
      <c r="L137" s="79"/>
      <c r="M137" s="79"/>
      <c r="N137" s="79"/>
      <c r="O137" s="79"/>
      <c r="P137" s="79"/>
      <c r="Q137" s="79"/>
      <c r="R137" s="79"/>
      <c r="S137" s="79"/>
      <c r="T137" s="79"/>
      <c r="U137" s="79"/>
      <c r="V137" s="79"/>
      <c r="W137" s="79"/>
      <c r="X137" s="79"/>
    </row>
    <row r="138">
      <c r="A138" s="79"/>
      <c r="B138" s="78" t="s">
        <v>125</v>
      </c>
      <c r="C138" s="79" t="s">
        <v>133</v>
      </c>
      <c r="D138" s="79" t="s">
        <v>1994</v>
      </c>
      <c r="E138" s="79" t="s">
        <v>1995</v>
      </c>
      <c r="F138" s="78"/>
      <c r="G138" s="79" t="s">
        <v>2183</v>
      </c>
      <c r="H138" s="79" t="str">
        <f t="shared" si="1"/>
        <v> CIS V7  16.13</v>
      </c>
      <c r="I138" s="79"/>
      <c r="J138" s="79" t="s">
        <v>1528</v>
      </c>
      <c r="K138" s="79" t="s">
        <v>2184</v>
      </c>
      <c r="L138" s="79"/>
      <c r="M138" s="79"/>
      <c r="N138" s="79"/>
      <c r="O138" s="79"/>
      <c r="P138" s="79"/>
      <c r="Q138" s="79"/>
      <c r="R138" s="79"/>
      <c r="S138" s="79"/>
      <c r="T138" s="79"/>
      <c r="U138" s="79"/>
      <c r="V138" s="79"/>
      <c r="W138" s="79"/>
      <c r="X138" s="79"/>
    </row>
    <row r="139">
      <c r="A139" s="79"/>
      <c r="B139" s="78" t="s">
        <v>125</v>
      </c>
      <c r="C139" s="79" t="s">
        <v>2025</v>
      </c>
      <c r="D139" s="79" t="s">
        <v>2026</v>
      </c>
      <c r="E139" s="79" t="s">
        <v>2027</v>
      </c>
      <c r="F139" s="78"/>
      <c r="G139" s="79" t="s">
        <v>2188</v>
      </c>
      <c r="H139" s="79" t="str">
        <f t="shared" si="1"/>
        <v> CIS V7  17.1</v>
      </c>
      <c r="I139" s="79"/>
      <c r="J139" s="79" t="s">
        <v>2189</v>
      </c>
      <c r="K139" s="79" t="s">
        <v>2190</v>
      </c>
      <c r="L139" s="79"/>
      <c r="M139" s="79"/>
      <c r="N139" s="79"/>
      <c r="O139" s="79"/>
      <c r="P139" s="79"/>
      <c r="Q139" s="79"/>
      <c r="R139" s="79"/>
      <c r="S139" s="79"/>
      <c r="T139" s="79"/>
      <c r="U139" s="79"/>
      <c r="V139" s="79"/>
      <c r="W139" s="79"/>
      <c r="X139" s="79"/>
    </row>
    <row r="140">
      <c r="A140" s="79"/>
      <c r="B140" s="78" t="s">
        <v>125</v>
      </c>
      <c r="C140" s="79" t="s">
        <v>2025</v>
      </c>
      <c r="D140" s="79" t="s">
        <v>2031</v>
      </c>
      <c r="E140" s="79" t="s">
        <v>2032</v>
      </c>
      <c r="F140" s="78"/>
      <c r="G140" s="79" t="s">
        <v>2191</v>
      </c>
      <c r="H140" s="79" t="str">
        <f t="shared" si="1"/>
        <v> CIS V7  17.2</v>
      </c>
      <c r="I140" s="79"/>
      <c r="J140" s="79" t="s">
        <v>2189</v>
      </c>
      <c r="K140" s="79" t="s">
        <v>2192</v>
      </c>
      <c r="L140" s="79"/>
      <c r="M140" s="79"/>
      <c r="N140" s="79"/>
      <c r="O140" s="79"/>
      <c r="P140" s="79"/>
      <c r="Q140" s="79"/>
      <c r="R140" s="79"/>
      <c r="S140" s="79"/>
      <c r="T140" s="79"/>
      <c r="U140" s="79"/>
      <c r="V140" s="79"/>
      <c r="W140" s="79"/>
      <c r="X140" s="79"/>
    </row>
    <row r="141">
      <c r="A141" s="79"/>
      <c r="B141" s="78" t="s">
        <v>125</v>
      </c>
      <c r="C141" s="79" t="s">
        <v>2025</v>
      </c>
      <c r="D141" s="79" t="s">
        <v>2034</v>
      </c>
      <c r="E141" s="79" t="s">
        <v>2036</v>
      </c>
      <c r="F141" s="78"/>
      <c r="G141" s="79" t="s">
        <v>2193</v>
      </c>
      <c r="H141" s="79" t="str">
        <f t="shared" si="1"/>
        <v> CIS V7  17.3</v>
      </c>
      <c r="I141" s="79"/>
      <c r="J141" s="79" t="s">
        <v>2189</v>
      </c>
      <c r="K141" s="79" t="s">
        <v>2194</v>
      </c>
      <c r="L141" s="79"/>
      <c r="M141" s="79"/>
      <c r="N141" s="79"/>
      <c r="O141" s="79"/>
      <c r="P141" s="79"/>
      <c r="Q141" s="79"/>
      <c r="R141" s="79"/>
      <c r="S141" s="79"/>
      <c r="T141" s="79"/>
      <c r="U141" s="79"/>
      <c r="V141" s="79"/>
      <c r="W141" s="79"/>
      <c r="X141" s="79"/>
    </row>
    <row r="142">
      <c r="A142" s="79"/>
      <c r="B142" s="78" t="s">
        <v>125</v>
      </c>
      <c r="C142" s="79" t="s">
        <v>2025</v>
      </c>
      <c r="D142" s="79" t="s">
        <v>2039</v>
      </c>
      <c r="E142" s="79" t="s">
        <v>2040</v>
      </c>
      <c r="F142" s="78"/>
      <c r="G142" s="79" t="s">
        <v>2196</v>
      </c>
      <c r="H142" s="79" t="str">
        <f t="shared" si="1"/>
        <v> CIS V7  17.4</v>
      </c>
      <c r="I142" s="79"/>
      <c r="J142" s="79" t="s">
        <v>2189</v>
      </c>
      <c r="K142" s="79" t="s">
        <v>2197</v>
      </c>
      <c r="L142" s="79"/>
      <c r="M142" s="79"/>
      <c r="N142" s="79"/>
      <c r="O142" s="79"/>
      <c r="P142" s="79"/>
      <c r="Q142" s="79"/>
      <c r="R142" s="79"/>
      <c r="S142" s="79"/>
      <c r="T142" s="79"/>
      <c r="U142" s="79"/>
      <c r="V142" s="79"/>
      <c r="W142" s="79"/>
      <c r="X142" s="79"/>
    </row>
    <row r="143">
      <c r="A143" s="79"/>
      <c r="B143" s="78" t="s">
        <v>125</v>
      </c>
      <c r="C143" s="79" t="s">
        <v>2025</v>
      </c>
      <c r="D143" s="79" t="s">
        <v>2043</v>
      </c>
      <c r="E143" s="79" t="s">
        <v>2044</v>
      </c>
      <c r="F143" s="78"/>
      <c r="G143" s="79" t="s">
        <v>2198</v>
      </c>
      <c r="H143" s="79" t="str">
        <f t="shared" si="1"/>
        <v> CIS V7  17.5</v>
      </c>
      <c r="I143" s="79"/>
      <c r="J143" s="79" t="s">
        <v>2189</v>
      </c>
      <c r="K143" s="79" t="s">
        <v>2199</v>
      </c>
      <c r="L143" s="79"/>
      <c r="M143" s="79"/>
      <c r="N143" s="79"/>
      <c r="O143" s="79"/>
      <c r="P143" s="79"/>
      <c r="Q143" s="79"/>
      <c r="R143" s="79"/>
      <c r="S143" s="79"/>
      <c r="T143" s="79"/>
      <c r="U143" s="79"/>
      <c r="V143" s="79"/>
      <c r="W143" s="79"/>
      <c r="X143" s="79"/>
    </row>
    <row r="144">
      <c r="A144" s="79"/>
      <c r="B144" s="78" t="s">
        <v>125</v>
      </c>
      <c r="C144" s="79" t="s">
        <v>2025</v>
      </c>
      <c r="D144" s="79" t="s">
        <v>2048</v>
      </c>
      <c r="E144" s="79" t="s">
        <v>2049</v>
      </c>
      <c r="F144" s="78"/>
      <c r="G144" s="79" t="s">
        <v>2201</v>
      </c>
      <c r="H144" s="79" t="str">
        <f t="shared" si="1"/>
        <v> CIS V7  17.6</v>
      </c>
      <c r="I144" s="79"/>
      <c r="J144" s="79" t="s">
        <v>2189</v>
      </c>
      <c r="K144" s="79" t="s">
        <v>2203</v>
      </c>
      <c r="L144" s="79"/>
      <c r="M144" s="79"/>
      <c r="N144" s="79"/>
      <c r="O144" s="79"/>
      <c r="P144" s="79"/>
      <c r="Q144" s="79"/>
      <c r="R144" s="79"/>
      <c r="S144" s="79"/>
      <c r="T144" s="79"/>
      <c r="U144" s="79"/>
      <c r="V144" s="79"/>
      <c r="W144" s="79"/>
      <c r="X144" s="79"/>
    </row>
    <row r="145">
      <c r="A145" s="79"/>
      <c r="B145" s="78" t="s">
        <v>125</v>
      </c>
      <c r="C145" s="79" t="s">
        <v>2025</v>
      </c>
      <c r="D145" s="79" t="s">
        <v>2051</v>
      </c>
      <c r="E145" s="79" t="s">
        <v>2052</v>
      </c>
      <c r="F145" s="78"/>
      <c r="G145" s="79" t="s">
        <v>2204</v>
      </c>
      <c r="H145" s="79" t="str">
        <f t="shared" si="1"/>
        <v> CIS V7  17.7</v>
      </c>
      <c r="I145" s="79"/>
      <c r="J145" s="79" t="s">
        <v>2189</v>
      </c>
      <c r="K145" s="79" t="s">
        <v>2206</v>
      </c>
      <c r="L145" s="79"/>
      <c r="M145" s="79"/>
      <c r="N145" s="79"/>
      <c r="O145" s="79"/>
      <c r="P145" s="79"/>
      <c r="Q145" s="79"/>
      <c r="R145" s="79"/>
      <c r="S145" s="79"/>
      <c r="T145" s="79"/>
      <c r="U145" s="79"/>
      <c r="V145" s="79"/>
      <c r="W145" s="79"/>
      <c r="X145" s="79"/>
    </row>
    <row r="146">
      <c r="A146" s="79"/>
      <c r="B146" s="78" t="s">
        <v>125</v>
      </c>
      <c r="C146" s="79" t="s">
        <v>2025</v>
      </c>
      <c r="D146" s="79" t="s">
        <v>2056</v>
      </c>
      <c r="E146" s="79" t="s">
        <v>2057</v>
      </c>
      <c r="F146" s="78"/>
      <c r="G146" s="79" t="s">
        <v>2207</v>
      </c>
      <c r="H146" s="79" t="str">
        <f t="shared" si="1"/>
        <v> CIS V7  17.8</v>
      </c>
      <c r="I146" s="79"/>
      <c r="J146" s="79" t="s">
        <v>2189</v>
      </c>
      <c r="K146" s="79" t="s">
        <v>2208</v>
      </c>
      <c r="L146" s="79"/>
      <c r="M146" s="79"/>
      <c r="N146" s="79"/>
      <c r="O146" s="79"/>
      <c r="P146" s="79"/>
      <c r="Q146" s="79"/>
      <c r="R146" s="79"/>
      <c r="S146" s="79"/>
      <c r="T146" s="79"/>
      <c r="U146" s="79"/>
      <c r="V146" s="79"/>
      <c r="W146" s="79"/>
      <c r="X146" s="79"/>
    </row>
    <row r="147">
      <c r="A147" s="79"/>
      <c r="B147" s="78" t="s">
        <v>125</v>
      </c>
      <c r="C147" s="79" t="s">
        <v>2025</v>
      </c>
      <c r="D147" s="79" t="s">
        <v>2059</v>
      </c>
      <c r="E147" s="79" t="s">
        <v>2060</v>
      </c>
      <c r="F147" s="78"/>
      <c r="G147" s="79" t="s">
        <v>2210</v>
      </c>
      <c r="H147" s="79" t="str">
        <f t="shared" si="1"/>
        <v> CIS V7  17.9</v>
      </c>
      <c r="I147" s="79"/>
      <c r="J147" s="79" t="s">
        <v>2189</v>
      </c>
      <c r="K147" s="79" t="s">
        <v>2211</v>
      </c>
      <c r="L147" s="79"/>
      <c r="M147" s="79"/>
      <c r="N147" s="79"/>
      <c r="O147" s="79"/>
      <c r="P147" s="79"/>
      <c r="Q147" s="79"/>
      <c r="R147" s="79"/>
      <c r="S147" s="79"/>
      <c r="T147" s="79"/>
      <c r="U147" s="79"/>
      <c r="V147" s="79"/>
      <c r="W147" s="79"/>
      <c r="X147" s="79"/>
    </row>
    <row r="148">
      <c r="A148" s="79"/>
      <c r="B148" s="78" t="s">
        <v>125</v>
      </c>
      <c r="C148" s="79" t="s">
        <v>1340</v>
      </c>
      <c r="D148" s="79" t="s">
        <v>2064</v>
      </c>
      <c r="E148" s="79" t="s">
        <v>2065</v>
      </c>
      <c r="F148" s="78"/>
      <c r="G148" s="79" t="s">
        <v>2213</v>
      </c>
      <c r="H148" s="79" t="str">
        <f t="shared" si="1"/>
        <v> CIS V7  18.1</v>
      </c>
      <c r="I148" s="79"/>
      <c r="J148" s="79" t="s">
        <v>2214</v>
      </c>
      <c r="K148" s="79" t="s">
        <v>2215</v>
      </c>
      <c r="L148" s="79"/>
      <c r="M148" s="79"/>
      <c r="N148" s="79"/>
      <c r="O148" s="79"/>
      <c r="P148" s="79"/>
      <c r="Q148" s="79"/>
      <c r="R148" s="79"/>
      <c r="S148" s="79"/>
      <c r="T148" s="79"/>
      <c r="U148" s="79"/>
      <c r="V148" s="79"/>
      <c r="W148" s="79"/>
      <c r="X148" s="79"/>
    </row>
    <row r="149">
      <c r="A149" s="79"/>
      <c r="B149" s="78" t="s">
        <v>125</v>
      </c>
      <c r="C149" s="79" t="s">
        <v>1340</v>
      </c>
      <c r="D149" s="79" t="s">
        <v>1341</v>
      </c>
      <c r="E149" s="79" t="s">
        <v>1342</v>
      </c>
      <c r="F149" s="78"/>
      <c r="G149" s="79" t="s">
        <v>2218</v>
      </c>
      <c r="H149" s="79" t="str">
        <f t="shared" si="1"/>
        <v> CIS V7  18.2</v>
      </c>
      <c r="I149" s="79"/>
      <c r="J149" s="79" t="s">
        <v>2214</v>
      </c>
      <c r="K149" s="79" t="s">
        <v>2219</v>
      </c>
      <c r="L149" s="79"/>
      <c r="M149" s="79"/>
      <c r="N149" s="79"/>
      <c r="O149" s="79"/>
      <c r="P149" s="79"/>
      <c r="Q149" s="79"/>
      <c r="R149" s="79"/>
      <c r="S149" s="79"/>
      <c r="T149" s="79"/>
      <c r="U149" s="79"/>
      <c r="V149" s="79"/>
      <c r="W149" s="79"/>
      <c r="X149" s="79"/>
    </row>
    <row r="150">
      <c r="A150" s="79"/>
      <c r="B150" s="78" t="s">
        <v>125</v>
      </c>
      <c r="C150" s="79" t="s">
        <v>1340</v>
      </c>
      <c r="D150" s="79" t="s">
        <v>2077</v>
      </c>
      <c r="E150" s="79" t="s">
        <v>2078</v>
      </c>
      <c r="F150" s="78"/>
      <c r="G150" s="79" t="s">
        <v>2221</v>
      </c>
      <c r="H150" s="79" t="str">
        <f t="shared" si="1"/>
        <v> CIS V7  18.3</v>
      </c>
      <c r="I150" s="79"/>
      <c r="J150" s="79" t="s">
        <v>2214</v>
      </c>
      <c r="K150" s="79" t="s">
        <v>2222</v>
      </c>
      <c r="L150" s="79"/>
      <c r="M150" s="79"/>
      <c r="N150" s="79"/>
      <c r="O150" s="79"/>
      <c r="P150" s="79"/>
      <c r="Q150" s="79"/>
      <c r="R150" s="79"/>
      <c r="S150" s="79"/>
      <c r="T150" s="79"/>
      <c r="U150" s="79"/>
      <c r="V150" s="79"/>
      <c r="W150" s="79"/>
      <c r="X150" s="79"/>
    </row>
    <row r="151">
      <c r="A151" s="79"/>
      <c r="B151" s="78" t="s">
        <v>125</v>
      </c>
      <c r="C151" s="79" t="s">
        <v>1340</v>
      </c>
      <c r="D151" s="79" t="s">
        <v>2082</v>
      </c>
      <c r="E151" s="79" t="s">
        <v>2083</v>
      </c>
      <c r="F151" s="78"/>
      <c r="G151" s="79" t="s">
        <v>2224</v>
      </c>
      <c r="H151" s="79" t="str">
        <f t="shared" si="1"/>
        <v> CIS V7  18.4</v>
      </c>
      <c r="I151" s="79"/>
      <c r="J151" s="79" t="s">
        <v>2214</v>
      </c>
      <c r="K151" s="79" t="s">
        <v>2226</v>
      </c>
      <c r="L151" s="79"/>
      <c r="M151" s="79"/>
      <c r="N151" s="79"/>
      <c r="O151" s="79"/>
      <c r="P151" s="79"/>
      <c r="Q151" s="79"/>
      <c r="R151" s="79"/>
      <c r="S151" s="79"/>
      <c r="T151" s="79"/>
      <c r="U151" s="79"/>
      <c r="V151" s="79"/>
      <c r="W151" s="79"/>
      <c r="X151" s="79"/>
    </row>
    <row r="152">
      <c r="A152" s="79"/>
      <c r="B152" s="78" t="s">
        <v>125</v>
      </c>
      <c r="C152" s="79" t="s">
        <v>1340</v>
      </c>
      <c r="D152" s="79" t="s">
        <v>1478</v>
      </c>
      <c r="E152" s="79" t="s">
        <v>1479</v>
      </c>
      <c r="F152" s="78"/>
      <c r="G152" s="79" t="s">
        <v>2228</v>
      </c>
      <c r="H152" s="79" t="str">
        <f t="shared" si="1"/>
        <v> CIS V7  18.5</v>
      </c>
      <c r="I152" s="79"/>
      <c r="J152" s="79" t="s">
        <v>2214</v>
      </c>
      <c r="K152" s="79" t="s">
        <v>2229</v>
      </c>
      <c r="L152" s="79"/>
      <c r="M152" s="79"/>
      <c r="N152" s="79"/>
      <c r="O152" s="79"/>
      <c r="P152" s="79"/>
      <c r="Q152" s="79"/>
      <c r="R152" s="79"/>
      <c r="S152" s="79"/>
      <c r="T152" s="79"/>
      <c r="U152" s="79"/>
      <c r="V152" s="79"/>
      <c r="W152" s="79"/>
      <c r="X152" s="79"/>
    </row>
    <row r="153">
      <c r="A153" s="79"/>
      <c r="B153" s="78" t="s">
        <v>125</v>
      </c>
      <c r="C153" s="79" t="s">
        <v>1340</v>
      </c>
      <c r="D153" s="79" t="s">
        <v>2087</v>
      </c>
      <c r="E153" s="79" t="s">
        <v>2088</v>
      </c>
      <c r="F153" s="78"/>
      <c r="G153" s="79" t="s">
        <v>2231</v>
      </c>
      <c r="H153" s="79" t="str">
        <f t="shared" si="1"/>
        <v> CIS V7  18.6</v>
      </c>
      <c r="I153" s="79"/>
      <c r="J153" s="79" t="s">
        <v>2189</v>
      </c>
      <c r="K153" s="79" t="s">
        <v>2232</v>
      </c>
      <c r="L153" s="79"/>
      <c r="M153" s="79"/>
      <c r="N153" s="79"/>
      <c r="O153" s="79"/>
      <c r="P153" s="79"/>
      <c r="Q153" s="79"/>
      <c r="R153" s="79"/>
      <c r="S153" s="79"/>
      <c r="T153" s="79"/>
      <c r="U153" s="79"/>
      <c r="V153" s="79"/>
      <c r="W153" s="79"/>
      <c r="X153" s="79"/>
    </row>
    <row r="154">
      <c r="A154" s="79"/>
      <c r="B154" s="78" t="s">
        <v>125</v>
      </c>
      <c r="C154" s="79" t="s">
        <v>1340</v>
      </c>
      <c r="D154" s="79" t="s">
        <v>2091</v>
      </c>
      <c r="E154" s="79" t="s">
        <v>2092</v>
      </c>
      <c r="F154" s="78"/>
      <c r="G154" s="79" t="s">
        <v>2233</v>
      </c>
      <c r="H154" s="79" t="str">
        <f t="shared" si="1"/>
        <v> CIS V7  18.7</v>
      </c>
      <c r="I154" s="79"/>
      <c r="J154" s="79" t="s">
        <v>2234</v>
      </c>
      <c r="K154" s="79" t="s">
        <v>2235</v>
      </c>
      <c r="L154" s="79"/>
      <c r="M154" s="79"/>
      <c r="N154" s="79"/>
      <c r="O154" s="79"/>
      <c r="P154" s="79"/>
      <c r="Q154" s="79"/>
      <c r="R154" s="79"/>
      <c r="S154" s="79"/>
      <c r="T154" s="79"/>
      <c r="U154" s="79"/>
      <c r="V154" s="79"/>
      <c r="W154" s="79"/>
      <c r="X154" s="79"/>
    </row>
    <row r="155">
      <c r="A155" s="79"/>
      <c r="B155" s="78" t="s">
        <v>125</v>
      </c>
      <c r="C155" s="79" t="s">
        <v>1340</v>
      </c>
      <c r="D155" s="79" t="s">
        <v>2095</v>
      </c>
      <c r="E155" s="79" t="s">
        <v>2096</v>
      </c>
      <c r="F155" s="78"/>
      <c r="G155" s="79" t="s">
        <v>2237</v>
      </c>
      <c r="H155" s="79" t="str">
        <f t="shared" si="1"/>
        <v> CIS V7  18.8</v>
      </c>
      <c r="I155" s="79"/>
      <c r="J155" s="79" t="s">
        <v>2234</v>
      </c>
      <c r="K155" s="79" t="s">
        <v>2238</v>
      </c>
      <c r="L155" s="79"/>
      <c r="M155" s="79"/>
      <c r="N155" s="79"/>
      <c r="O155" s="79"/>
      <c r="P155" s="79"/>
      <c r="Q155" s="79"/>
      <c r="R155" s="79"/>
      <c r="S155" s="79"/>
      <c r="T155" s="79"/>
      <c r="U155" s="79"/>
      <c r="V155" s="79"/>
      <c r="W155" s="79"/>
      <c r="X155" s="79"/>
    </row>
    <row r="156">
      <c r="A156" s="79"/>
      <c r="B156" s="78" t="s">
        <v>125</v>
      </c>
      <c r="C156" s="79" t="s">
        <v>1340</v>
      </c>
      <c r="D156" s="79" t="s">
        <v>2099</v>
      </c>
      <c r="E156" s="79" t="s">
        <v>2100</v>
      </c>
      <c r="F156" s="78"/>
      <c r="G156" s="79" t="s">
        <v>2240</v>
      </c>
      <c r="H156" s="79" t="str">
        <f t="shared" si="1"/>
        <v> CIS V7  18.9</v>
      </c>
      <c r="I156" s="79"/>
      <c r="J156" s="79" t="s">
        <v>2214</v>
      </c>
      <c r="K156" s="79" t="s">
        <v>2241</v>
      </c>
      <c r="L156" s="79"/>
      <c r="M156" s="79"/>
      <c r="N156" s="79"/>
      <c r="O156" s="79"/>
      <c r="P156" s="79"/>
      <c r="Q156" s="79"/>
      <c r="R156" s="79"/>
      <c r="S156" s="79"/>
      <c r="T156" s="79"/>
      <c r="U156" s="79"/>
      <c r="V156" s="79"/>
      <c r="W156" s="79"/>
      <c r="X156" s="79"/>
    </row>
    <row r="157">
      <c r="A157" s="79"/>
      <c r="B157" s="78" t="s">
        <v>125</v>
      </c>
      <c r="C157" s="79" t="s">
        <v>1340</v>
      </c>
      <c r="D157" s="79" t="s">
        <v>2068</v>
      </c>
      <c r="E157" s="79" t="s">
        <v>2069</v>
      </c>
      <c r="F157" s="78"/>
      <c r="G157" s="79" t="s">
        <v>2213</v>
      </c>
      <c r="H157" s="79" t="str">
        <f t="shared" si="1"/>
        <v> CIS V7  18.1</v>
      </c>
      <c r="I157" s="79"/>
      <c r="J157" s="79" t="s">
        <v>2244</v>
      </c>
      <c r="K157" s="79" t="s">
        <v>2245</v>
      </c>
      <c r="L157" s="79"/>
      <c r="M157" s="79"/>
      <c r="N157" s="79"/>
      <c r="O157" s="79"/>
      <c r="P157" s="79"/>
      <c r="Q157" s="79"/>
      <c r="R157" s="79"/>
      <c r="S157" s="79"/>
      <c r="T157" s="79"/>
      <c r="U157" s="79"/>
      <c r="V157" s="79"/>
      <c r="W157" s="79"/>
      <c r="X157" s="79"/>
    </row>
    <row r="158">
      <c r="A158" s="79"/>
      <c r="B158" s="78" t="s">
        <v>125</v>
      </c>
      <c r="C158" s="79" t="s">
        <v>1340</v>
      </c>
      <c r="D158" s="79" t="s">
        <v>2072</v>
      </c>
      <c r="E158" s="79" t="s">
        <v>2073</v>
      </c>
      <c r="F158" s="78"/>
      <c r="G158" s="79" t="s">
        <v>2246</v>
      </c>
      <c r="H158" s="79" t="str">
        <f t="shared" si="1"/>
        <v> CIS V7  18.11</v>
      </c>
      <c r="I158" s="79"/>
      <c r="J158" s="79" t="s">
        <v>1660</v>
      </c>
      <c r="K158" s="79" t="s">
        <v>2247</v>
      </c>
      <c r="L158" s="79"/>
      <c r="M158" s="79"/>
      <c r="N158" s="79"/>
      <c r="O158" s="79"/>
      <c r="P158" s="79"/>
      <c r="Q158" s="79"/>
      <c r="R158" s="79"/>
      <c r="S158" s="79"/>
      <c r="T158" s="79"/>
      <c r="U158" s="79"/>
      <c r="V158" s="79"/>
      <c r="W158" s="79"/>
      <c r="X158" s="79"/>
    </row>
    <row r="159">
      <c r="A159" s="79"/>
      <c r="B159" s="78" t="s">
        <v>125</v>
      </c>
      <c r="C159" s="79" t="s">
        <v>2103</v>
      </c>
      <c r="D159" s="79" t="s">
        <v>2104</v>
      </c>
      <c r="E159" s="79" t="s">
        <v>2105</v>
      </c>
      <c r="F159" s="78"/>
      <c r="G159" s="79" t="s">
        <v>2249</v>
      </c>
      <c r="H159" s="79" t="str">
        <f t="shared" si="1"/>
        <v> CIS V7  19.1</v>
      </c>
      <c r="I159" s="79"/>
      <c r="J159" s="79" t="s">
        <v>2250</v>
      </c>
      <c r="K159" s="79" t="s">
        <v>2251</v>
      </c>
      <c r="L159" s="79"/>
      <c r="M159" s="79"/>
      <c r="N159" s="79"/>
      <c r="O159" s="79"/>
      <c r="P159" s="79"/>
      <c r="Q159" s="79"/>
      <c r="R159" s="79"/>
      <c r="S159" s="79"/>
      <c r="T159" s="79"/>
      <c r="U159" s="79"/>
      <c r="V159" s="79"/>
      <c r="W159" s="79"/>
      <c r="X159" s="79"/>
    </row>
    <row r="160">
      <c r="A160" s="79"/>
      <c r="B160" s="78" t="s">
        <v>125</v>
      </c>
      <c r="C160" s="79" t="s">
        <v>2103</v>
      </c>
      <c r="D160" s="79" t="s">
        <v>2108</v>
      </c>
      <c r="E160" s="79" t="s">
        <v>2109</v>
      </c>
      <c r="F160" s="78"/>
      <c r="G160" s="79" t="s">
        <v>2254</v>
      </c>
      <c r="H160" s="79" t="str">
        <f t="shared" si="1"/>
        <v> CIS V7  19.2</v>
      </c>
      <c r="I160" s="79"/>
      <c r="J160" s="79" t="s">
        <v>2250</v>
      </c>
      <c r="K160" s="79" t="s">
        <v>2255</v>
      </c>
      <c r="L160" s="79"/>
      <c r="M160" s="79"/>
      <c r="N160" s="79"/>
      <c r="O160" s="79"/>
      <c r="P160" s="79"/>
      <c r="Q160" s="79"/>
      <c r="R160" s="79"/>
      <c r="S160" s="79"/>
      <c r="T160" s="79"/>
      <c r="U160" s="79"/>
      <c r="V160" s="79"/>
      <c r="W160" s="79"/>
      <c r="X160" s="79"/>
    </row>
    <row r="161">
      <c r="A161" s="79"/>
      <c r="B161" s="78" t="s">
        <v>125</v>
      </c>
      <c r="C161" s="79" t="s">
        <v>2103</v>
      </c>
      <c r="D161" s="79" t="s">
        <v>2113</v>
      </c>
      <c r="E161" s="79" t="s">
        <v>2114</v>
      </c>
      <c r="F161" s="78"/>
      <c r="G161" s="79" t="s">
        <v>2257</v>
      </c>
      <c r="H161" s="79" t="str">
        <f t="shared" si="1"/>
        <v> CIS V7  19.3</v>
      </c>
      <c r="I161" s="79"/>
      <c r="J161" s="79" t="s">
        <v>2250</v>
      </c>
      <c r="K161" s="79" t="s">
        <v>2258</v>
      </c>
      <c r="L161" s="79"/>
      <c r="M161" s="79"/>
      <c r="N161" s="79"/>
      <c r="O161" s="79"/>
      <c r="P161" s="79"/>
      <c r="Q161" s="79"/>
      <c r="R161" s="79"/>
      <c r="S161" s="79"/>
      <c r="T161" s="79"/>
      <c r="U161" s="79"/>
      <c r="V161" s="79"/>
      <c r="W161" s="79"/>
      <c r="X161" s="79"/>
    </row>
    <row r="162">
      <c r="A162" s="79"/>
      <c r="B162" s="78" t="s">
        <v>125</v>
      </c>
      <c r="C162" s="79" t="s">
        <v>2103</v>
      </c>
      <c r="D162" s="79" t="s">
        <v>2116</v>
      </c>
      <c r="E162" s="79" t="s">
        <v>2118</v>
      </c>
      <c r="F162" s="78"/>
      <c r="G162" s="79" t="s">
        <v>2260</v>
      </c>
      <c r="H162" s="79" t="str">
        <f t="shared" si="1"/>
        <v> CIS V7  19.4</v>
      </c>
      <c r="I162" s="79"/>
      <c r="J162" s="79" t="s">
        <v>2250</v>
      </c>
      <c r="K162" s="79" t="s">
        <v>2261</v>
      </c>
      <c r="L162" s="79"/>
      <c r="M162" s="79"/>
      <c r="N162" s="79"/>
      <c r="O162" s="79"/>
      <c r="P162" s="79"/>
      <c r="Q162" s="79"/>
      <c r="R162" s="79"/>
      <c r="S162" s="79"/>
      <c r="T162" s="79"/>
      <c r="U162" s="79"/>
      <c r="V162" s="79"/>
      <c r="W162" s="79"/>
      <c r="X162" s="79"/>
    </row>
    <row r="163">
      <c r="A163" s="79"/>
      <c r="B163" s="78" t="s">
        <v>125</v>
      </c>
      <c r="C163" s="79" t="s">
        <v>2103</v>
      </c>
      <c r="D163" s="79" t="s">
        <v>2121</v>
      </c>
      <c r="E163" s="79" t="s">
        <v>2122</v>
      </c>
      <c r="F163" s="78"/>
      <c r="G163" s="79" t="s">
        <v>2263</v>
      </c>
      <c r="H163" s="79" t="str">
        <f t="shared" si="1"/>
        <v> CIS V7  19.5</v>
      </c>
      <c r="I163" s="79"/>
      <c r="J163" s="79" t="s">
        <v>2250</v>
      </c>
      <c r="K163" s="79" t="s">
        <v>2264</v>
      </c>
      <c r="L163" s="79"/>
      <c r="M163" s="79"/>
      <c r="N163" s="79"/>
      <c r="O163" s="79"/>
      <c r="P163" s="79"/>
      <c r="Q163" s="79"/>
      <c r="R163" s="79"/>
      <c r="S163" s="79"/>
      <c r="T163" s="79"/>
      <c r="U163" s="79"/>
      <c r="V163" s="79"/>
      <c r="W163" s="79"/>
      <c r="X163" s="79"/>
    </row>
    <row r="164">
      <c r="A164" s="79"/>
      <c r="B164" s="78" t="s">
        <v>125</v>
      </c>
      <c r="C164" s="79" t="s">
        <v>2103</v>
      </c>
      <c r="D164" s="79" t="s">
        <v>2124</v>
      </c>
      <c r="E164" s="79" t="s">
        <v>2125</v>
      </c>
      <c r="F164" s="78"/>
      <c r="G164" s="79" t="s">
        <v>2266</v>
      </c>
      <c r="H164" s="79" t="str">
        <f t="shared" si="1"/>
        <v> CIS V7  19.6</v>
      </c>
      <c r="I164" s="79"/>
      <c r="J164" s="79" t="s">
        <v>2250</v>
      </c>
      <c r="K164" s="79" t="s">
        <v>2267</v>
      </c>
      <c r="L164" s="79"/>
      <c r="M164" s="79"/>
      <c r="N164" s="79"/>
      <c r="O164" s="79"/>
      <c r="P164" s="79"/>
      <c r="Q164" s="79"/>
      <c r="R164" s="79"/>
      <c r="S164" s="79"/>
      <c r="T164" s="79"/>
      <c r="U164" s="79"/>
      <c r="V164" s="79"/>
      <c r="W164" s="79"/>
      <c r="X164" s="79"/>
    </row>
    <row r="165">
      <c r="A165" s="79"/>
      <c r="B165" s="78" t="s">
        <v>125</v>
      </c>
      <c r="C165" s="79" t="s">
        <v>2103</v>
      </c>
      <c r="D165" s="79" t="s">
        <v>2128</v>
      </c>
      <c r="E165" s="79" t="s">
        <v>2130</v>
      </c>
      <c r="F165" s="78"/>
      <c r="G165" s="79" t="s">
        <v>2269</v>
      </c>
      <c r="H165" s="79" t="str">
        <f t="shared" si="1"/>
        <v> CIS V7  19.7</v>
      </c>
      <c r="I165" s="79"/>
      <c r="J165" s="79" t="s">
        <v>2250</v>
      </c>
      <c r="K165" s="79" t="s">
        <v>2270</v>
      </c>
      <c r="L165" s="79"/>
      <c r="M165" s="79"/>
      <c r="N165" s="79"/>
      <c r="O165" s="79"/>
      <c r="P165" s="79"/>
      <c r="Q165" s="79"/>
      <c r="R165" s="79"/>
      <c r="S165" s="79"/>
      <c r="T165" s="79"/>
      <c r="U165" s="79"/>
      <c r="V165" s="79"/>
      <c r="W165" s="79"/>
      <c r="X165" s="79"/>
    </row>
    <row r="166">
      <c r="A166" s="79"/>
      <c r="B166" s="78" t="s">
        <v>125</v>
      </c>
      <c r="C166" s="79" t="s">
        <v>2103</v>
      </c>
      <c r="D166" s="79" t="s">
        <v>2132</v>
      </c>
      <c r="E166" s="79" t="s">
        <v>2133</v>
      </c>
      <c r="F166" s="78"/>
      <c r="G166" s="79" t="s">
        <v>2272</v>
      </c>
      <c r="H166" s="79" t="str">
        <f t="shared" si="1"/>
        <v> CIS V7  19.8</v>
      </c>
      <c r="I166" s="79"/>
      <c r="J166" s="79" t="s">
        <v>2250</v>
      </c>
      <c r="K166" s="79" t="s">
        <v>2273</v>
      </c>
      <c r="L166" s="79"/>
      <c r="M166" s="79"/>
      <c r="N166" s="79"/>
      <c r="O166" s="79"/>
      <c r="P166" s="79"/>
      <c r="Q166" s="79"/>
      <c r="R166" s="79"/>
      <c r="S166" s="79"/>
      <c r="T166" s="79"/>
      <c r="U166" s="79"/>
      <c r="V166" s="79"/>
      <c r="W166" s="79"/>
      <c r="X166" s="79"/>
    </row>
    <row r="167">
      <c r="A167" s="79"/>
      <c r="B167" s="78" t="s">
        <v>125</v>
      </c>
      <c r="C167" s="79" t="s">
        <v>263</v>
      </c>
      <c r="D167" s="79" t="s">
        <v>270</v>
      </c>
      <c r="E167" s="79" t="s">
        <v>271</v>
      </c>
      <c r="F167" s="78"/>
      <c r="G167" s="79" t="s">
        <v>2275</v>
      </c>
      <c r="H167" s="79" t="str">
        <f t="shared" si="1"/>
        <v> CIS V7  20.1</v>
      </c>
      <c r="I167" s="79"/>
      <c r="J167" s="79" t="s">
        <v>2276</v>
      </c>
      <c r="K167" s="79" t="s">
        <v>2278</v>
      </c>
      <c r="L167" s="79"/>
      <c r="M167" s="79"/>
      <c r="N167" s="79"/>
      <c r="O167" s="79"/>
      <c r="P167" s="79"/>
      <c r="Q167" s="79"/>
      <c r="R167" s="79"/>
      <c r="S167" s="79"/>
      <c r="T167" s="79"/>
      <c r="U167" s="79"/>
      <c r="V167" s="79"/>
      <c r="W167" s="79"/>
      <c r="X167" s="79"/>
    </row>
    <row r="168">
      <c r="A168" s="79"/>
      <c r="B168" s="78" t="s">
        <v>125</v>
      </c>
      <c r="C168" s="79" t="s">
        <v>263</v>
      </c>
      <c r="D168" s="79" t="s">
        <v>264</v>
      </c>
      <c r="E168" s="79" t="s">
        <v>265</v>
      </c>
      <c r="F168" s="78"/>
      <c r="G168" s="79" t="s">
        <v>2279</v>
      </c>
      <c r="H168" s="79" t="str">
        <f t="shared" si="1"/>
        <v> CIS V7  20.2</v>
      </c>
      <c r="I168" s="79"/>
      <c r="J168" s="79" t="s">
        <v>2276</v>
      </c>
      <c r="K168" s="79" t="s">
        <v>2281</v>
      </c>
      <c r="L168" s="79"/>
      <c r="M168" s="79"/>
      <c r="N168" s="79"/>
      <c r="O168" s="79"/>
      <c r="P168" s="79"/>
      <c r="Q168" s="79"/>
      <c r="R168" s="79"/>
      <c r="S168" s="79"/>
      <c r="T168" s="79"/>
      <c r="U168" s="79"/>
      <c r="V168" s="79"/>
      <c r="W168" s="79"/>
      <c r="X168" s="79"/>
    </row>
    <row r="169">
      <c r="A169" s="79"/>
      <c r="B169" s="78" t="s">
        <v>125</v>
      </c>
      <c r="C169" s="79" t="s">
        <v>263</v>
      </c>
      <c r="D169" s="79" t="s">
        <v>2163</v>
      </c>
      <c r="E169" s="79" t="s">
        <v>2164</v>
      </c>
      <c r="F169" s="78"/>
      <c r="G169" s="79" t="s">
        <v>2282</v>
      </c>
      <c r="H169" s="79" t="str">
        <f t="shared" si="1"/>
        <v> CIS V7  20.3</v>
      </c>
      <c r="I169" s="79"/>
      <c r="J169" s="79" t="s">
        <v>2276</v>
      </c>
      <c r="K169" s="79" t="s">
        <v>2284</v>
      </c>
      <c r="L169" s="79"/>
      <c r="M169" s="79"/>
      <c r="N169" s="79"/>
      <c r="O169" s="79"/>
      <c r="P169" s="79"/>
      <c r="Q169" s="79"/>
      <c r="R169" s="79"/>
      <c r="S169" s="79"/>
      <c r="T169" s="79"/>
      <c r="U169" s="79"/>
      <c r="V169" s="79"/>
      <c r="W169" s="79"/>
      <c r="X169" s="79"/>
    </row>
    <row r="170">
      <c r="A170" s="79"/>
      <c r="B170" s="78" t="s">
        <v>125</v>
      </c>
      <c r="C170" s="79" t="s">
        <v>263</v>
      </c>
      <c r="D170" s="79" t="s">
        <v>2167</v>
      </c>
      <c r="E170" s="79" t="s">
        <v>2168</v>
      </c>
      <c r="F170" s="78"/>
      <c r="G170" s="79" t="s">
        <v>2285</v>
      </c>
      <c r="H170" s="79" t="str">
        <f t="shared" si="1"/>
        <v> CIS V7  20.4</v>
      </c>
      <c r="I170" s="79"/>
      <c r="J170" s="79" t="s">
        <v>2276</v>
      </c>
      <c r="K170" s="79" t="s">
        <v>2287</v>
      </c>
      <c r="L170" s="79"/>
      <c r="M170" s="79"/>
      <c r="N170" s="79"/>
      <c r="O170" s="79"/>
      <c r="P170" s="79"/>
      <c r="Q170" s="79"/>
      <c r="R170" s="79"/>
      <c r="S170" s="79"/>
      <c r="T170" s="79"/>
      <c r="U170" s="79"/>
      <c r="V170" s="79"/>
      <c r="W170" s="79"/>
      <c r="X170" s="79"/>
    </row>
    <row r="171">
      <c r="A171" s="79"/>
      <c r="B171" s="78" t="s">
        <v>125</v>
      </c>
      <c r="C171" s="79" t="s">
        <v>263</v>
      </c>
      <c r="D171" s="79" t="s">
        <v>2172</v>
      </c>
      <c r="E171" s="79" t="s">
        <v>2173</v>
      </c>
      <c r="F171" s="78"/>
      <c r="G171" s="79" t="s">
        <v>2289</v>
      </c>
      <c r="H171" s="79" t="str">
        <f t="shared" si="1"/>
        <v> CIS V7  20.5</v>
      </c>
      <c r="I171" s="79"/>
      <c r="J171" s="79" t="s">
        <v>2276</v>
      </c>
      <c r="K171" s="79" t="s">
        <v>2290</v>
      </c>
      <c r="L171" s="79"/>
      <c r="M171" s="79"/>
      <c r="N171" s="79"/>
      <c r="O171" s="79"/>
      <c r="P171" s="79"/>
      <c r="Q171" s="79"/>
      <c r="R171" s="79"/>
      <c r="S171" s="79"/>
      <c r="T171" s="79"/>
      <c r="U171" s="79"/>
      <c r="V171" s="79"/>
      <c r="W171" s="79"/>
      <c r="X171" s="79"/>
    </row>
    <row r="172">
      <c r="A172" s="79"/>
      <c r="B172" s="78" t="s">
        <v>125</v>
      </c>
      <c r="C172" s="79" t="s">
        <v>263</v>
      </c>
      <c r="D172" s="79" t="s">
        <v>2175</v>
      </c>
      <c r="E172" s="79" t="s">
        <v>2176</v>
      </c>
      <c r="F172" s="78"/>
      <c r="G172" s="79" t="s">
        <v>2292</v>
      </c>
      <c r="H172" s="79" t="str">
        <f t="shared" si="1"/>
        <v> CIS V7  20.6</v>
      </c>
      <c r="I172" s="79"/>
      <c r="J172" s="79" t="s">
        <v>2276</v>
      </c>
      <c r="K172" s="79" t="s">
        <v>2293</v>
      </c>
      <c r="L172" s="79"/>
      <c r="M172" s="79"/>
      <c r="N172" s="79"/>
      <c r="O172" s="79"/>
      <c r="P172" s="79"/>
      <c r="Q172" s="79"/>
      <c r="R172" s="79"/>
      <c r="S172" s="79"/>
      <c r="T172" s="79"/>
      <c r="U172" s="79"/>
      <c r="V172" s="79"/>
      <c r="W172" s="79"/>
      <c r="X172" s="79"/>
    </row>
    <row r="173">
      <c r="A173" s="79"/>
      <c r="B173" s="78" t="s">
        <v>125</v>
      </c>
      <c r="C173" s="79" t="s">
        <v>263</v>
      </c>
      <c r="D173" s="79" t="s">
        <v>2180</v>
      </c>
      <c r="E173" s="79" t="s">
        <v>2181</v>
      </c>
      <c r="F173" s="78"/>
      <c r="G173" s="79" t="s">
        <v>2295</v>
      </c>
      <c r="H173" s="79" t="str">
        <f t="shared" si="1"/>
        <v> CIS V7  20.7</v>
      </c>
      <c r="I173" s="79"/>
      <c r="J173" s="79" t="s">
        <v>2276</v>
      </c>
      <c r="K173" s="79" t="s">
        <v>2296</v>
      </c>
      <c r="L173" s="79"/>
      <c r="M173" s="79"/>
      <c r="N173" s="79"/>
      <c r="O173" s="79"/>
      <c r="P173" s="79"/>
      <c r="Q173" s="79"/>
      <c r="R173" s="79"/>
      <c r="S173" s="79"/>
      <c r="T173" s="79"/>
      <c r="U173" s="79"/>
      <c r="V173" s="79"/>
      <c r="W173" s="79"/>
      <c r="X173" s="79"/>
    </row>
    <row r="174">
      <c r="A174" s="79"/>
      <c r="B174" s="78" t="s">
        <v>125</v>
      </c>
      <c r="C174" s="79" t="s">
        <v>263</v>
      </c>
      <c r="D174" s="79" t="s">
        <v>2185</v>
      </c>
      <c r="E174" s="79" t="s">
        <v>2186</v>
      </c>
      <c r="F174" s="78"/>
      <c r="G174" s="79" t="s">
        <v>2298</v>
      </c>
      <c r="H174" s="79" t="str">
        <f t="shared" si="1"/>
        <v> CIS V7  20.8</v>
      </c>
      <c r="I174" s="79"/>
      <c r="J174" s="79" t="s">
        <v>2276</v>
      </c>
      <c r="K174" s="79" t="s">
        <v>2299</v>
      </c>
      <c r="L174" s="79"/>
      <c r="M174" s="79"/>
      <c r="N174" s="79"/>
      <c r="O174" s="79"/>
      <c r="P174" s="79"/>
      <c r="Q174" s="79"/>
      <c r="R174" s="79"/>
      <c r="S174" s="79"/>
      <c r="T174" s="79"/>
      <c r="U174" s="79"/>
      <c r="V174" s="79"/>
      <c r="W174" s="79"/>
      <c r="X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row>
    <row r="100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6.0"/>
    <col customWidth="1" min="3" max="3" width="59.29"/>
    <col customWidth="1" min="5" max="5" width="11.71"/>
    <col customWidth="1" min="6" max="6" width="37.43"/>
    <col customWidth="1" min="7" max="7" width="26.14"/>
  </cols>
  <sheetData>
    <row r="1">
      <c r="A1" s="45" t="s">
        <v>799</v>
      </c>
      <c r="B1" s="39"/>
      <c r="C1" s="39"/>
      <c r="E1" s="39"/>
      <c r="F1" s="104"/>
      <c r="G1" s="39"/>
    </row>
    <row r="2">
      <c r="A2" s="105" t="s">
        <v>830</v>
      </c>
      <c r="B2" s="44" t="s">
        <v>831</v>
      </c>
      <c r="C2" s="39"/>
    </row>
    <row r="3">
      <c r="A3" s="106"/>
      <c r="B3" s="44" t="s">
        <v>844</v>
      </c>
      <c r="C3" s="39"/>
    </row>
    <row r="4">
      <c r="A4" s="106"/>
      <c r="B4" s="44" t="s">
        <v>858</v>
      </c>
      <c r="C4" s="39"/>
    </row>
    <row r="5">
      <c r="A5" s="107" t="s">
        <v>878</v>
      </c>
      <c r="B5" s="52" t="s">
        <v>879</v>
      </c>
      <c r="C5" s="39"/>
    </row>
    <row r="6">
      <c r="A6" s="108"/>
      <c r="B6" s="52" t="s">
        <v>894</v>
      </c>
      <c r="C6" s="39"/>
    </row>
    <row r="7">
      <c r="A7" s="108"/>
      <c r="B7" s="52" t="s">
        <v>904</v>
      </c>
      <c r="C7" s="39"/>
    </row>
    <row r="8">
      <c r="A8" s="109" t="s">
        <v>918</v>
      </c>
      <c r="B8" s="57" t="s">
        <v>919</v>
      </c>
      <c r="C8" s="39"/>
    </row>
    <row r="9">
      <c r="A9" s="110"/>
      <c r="B9" s="57" t="s">
        <v>931</v>
      </c>
      <c r="C9" s="39"/>
    </row>
    <row r="10">
      <c r="A10" s="110"/>
      <c r="B10" s="57" t="s">
        <v>937</v>
      </c>
      <c r="C10" s="39"/>
    </row>
    <row r="11">
      <c r="A11" s="111" t="s">
        <v>947</v>
      </c>
      <c r="B11" s="62" t="s">
        <v>949</v>
      </c>
      <c r="C11" s="39"/>
    </row>
    <row r="12">
      <c r="A12" s="112"/>
      <c r="B12" s="62" t="s">
        <v>958</v>
      </c>
      <c r="C12" s="39"/>
    </row>
    <row r="13">
      <c r="A13" s="112"/>
      <c r="B13" s="62" t="s">
        <v>972</v>
      </c>
      <c r="C13" s="39"/>
    </row>
    <row r="14">
      <c r="A14" s="113" t="s">
        <v>982</v>
      </c>
      <c r="B14" s="67" t="s">
        <v>984</v>
      </c>
      <c r="C14" s="39"/>
    </row>
    <row r="15">
      <c r="A15" s="114"/>
      <c r="B15" s="67" t="s">
        <v>988</v>
      </c>
      <c r="C15" s="39"/>
    </row>
    <row r="16">
      <c r="A16" s="114"/>
      <c r="B16" s="67" t="s">
        <v>998</v>
      </c>
      <c r="C16" s="39"/>
    </row>
    <row r="17">
      <c r="E17" s="39"/>
      <c r="F17" s="115"/>
      <c r="G17" s="39"/>
    </row>
    <row r="18">
      <c r="E18" s="39"/>
      <c r="F18" s="104"/>
      <c r="G18" s="39"/>
    </row>
    <row r="19">
      <c r="A19" s="45" t="s">
        <v>830</v>
      </c>
      <c r="B19" s="45" t="s">
        <v>2871</v>
      </c>
      <c r="C19" s="45" t="s">
        <v>2872</v>
      </c>
      <c r="E19" s="39"/>
      <c r="F19" s="104"/>
      <c r="G19" s="39"/>
    </row>
    <row r="20">
      <c r="A20" s="45" t="s">
        <v>830</v>
      </c>
      <c r="B20" s="39"/>
      <c r="C20" s="45" t="s">
        <v>2873</v>
      </c>
      <c r="E20" s="39"/>
      <c r="F20" s="104"/>
      <c r="G20" s="39"/>
    </row>
    <row r="21">
      <c r="A21" s="45" t="s">
        <v>830</v>
      </c>
      <c r="B21" s="39"/>
      <c r="C21" s="45" t="s">
        <v>2874</v>
      </c>
      <c r="E21" s="39"/>
      <c r="F21" s="104"/>
      <c r="G21" s="39"/>
    </row>
    <row r="22">
      <c r="A22" s="45" t="s">
        <v>830</v>
      </c>
      <c r="B22" s="39"/>
      <c r="C22" s="45" t="s">
        <v>2875</v>
      </c>
      <c r="E22" s="39"/>
      <c r="F22" s="104"/>
      <c r="G22" s="39"/>
    </row>
    <row r="23">
      <c r="A23" s="45" t="s">
        <v>830</v>
      </c>
      <c r="B23" s="39"/>
      <c r="C23" s="45" t="s">
        <v>2876</v>
      </c>
      <c r="E23" s="39"/>
      <c r="F23" s="104"/>
      <c r="G23" s="39"/>
    </row>
    <row r="24">
      <c r="A24" s="45" t="s">
        <v>830</v>
      </c>
      <c r="B24" s="39"/>
      <c r="C24" s="45" t="s">
        <v>2877</v>
      </c>
      <c r="E24" s="39"/>
      <c r="F24" s="104"/>
      <c r="G24" s="39"/>
    </row>
    <row r="25">
      <c r="A25" s="45" t="s">
        <v>878</v>
      </c>
      <c r="B25" s="45" t="s">
        <v>2878</v>
      </c>
      <c r="C25" s="45" t="s">
        <v>2879</v>
      </c>
      <c r="E25" s="39"/>
      <c r="F25" s="104"/>
      <c r="G25" s="39"/>
    </row>
    <row r="26">
      <c r="A26" s="45" t="s">
        <v>878</v>
      </c>
      <c r="B26" s="39"/>
      <c r="C26" s="45" t="s">
        <v>2880</v>
      </c>
      <c r="E26" s="39"/>
      <c r="F26" s="104"/>
      <c r="G26" s="39"/>
    </row>
    <row r="27">
      <c r="A27" s="45" t="s">
        <v>878</v>
      </c>
      <c r="B27" s="39"/>
      <c r="C27" s="45" t="s">
        <v>2881</v>
      </c>
      <c r="E27" s="39"/>
      <c r="F27" s="104"/>
      <c r="G27" s="39"/>
    </row>
    <row r="28">
      <c r="A28" s="45" t="s">
        <v>878</v>
      </c>
      <c r="B28" s="39"/>
      <c r="C28" s="45" t="s">
        <v>2882</v>
      </c>
      <c r="E28" s="39"/>
      <c r="F28" s="104"/>
      <c r="G28" s="39"/>
    </row>
    <row r="29">
      <c r="A29" s="45" t="s">
        <v>878</v>
      </c>
      <c r="B29" s="39"/>
      <c r="C29" s="45" t="s">
        <v>2883</v>
      </c>
      <c r="E29" s="39"/>
      <c r="F29" s="104"/>
      <c r="G29" s="39"/>
    </row>
    <row r="30">
      <c r="A30" s="45" t="s">
        <v>878</v>
      </c>
      <c r="B30" s="39"/>
      <c r="C30" s="45" t="s">
        <v>2884</v>
      </c>
      <c r="E30" s="39"/>
      <c r="F30" s="104"/>
      <c r="G30" s="39"/>
    </row>
    <row r="31">
      <c r="A31" s="45" t="s">
        <v>918</v>
      </c>
      <c r="B31" s="45" t="s">
        <v>2885</v>
      </c>
      <c r="C31" s="45" t="s">
        <v>931</v>
      </c>
      <c r="E31" s="39"/>
      <c r="F31" s="104"/>
      <c r="G31" s="39"/>
    </row>
    <row r="32">
      <c r="A32" s="45" t="s">
        <v>918</v>
      </c>
      <c r="B32" s="39"/>
      <c r="C32" s="45" t="s">
        <v>2886</v>
      </c>
      <c r="E32" s="39"/>
      <c r="F32" s="104"/>
      <c r="G32" s="39"/>
    </row>
    <row r="33">
      <c r="A33" s="45" t="s">
        <v>918</v>
      </c>
      <c r="B33" s="39"/>
      <c r="C33" s="45" t="s">
        <v>2887</v>
      </c>
      <c r="E33" s="39"/>
      <c r="F33" s="104"/>
      <c r="G33" s="39"/>
    </row>
    <row r="34">
      <c r="A34" s="45" t="s">
        <v>947</v>
      </c>
      <c r="B34" s="45" t="s">
        <v>2888</v>
      </c>
      <c r="C34" s="45" t="s">
        <v>2889</v>
      </c>
      <c r="E34" s="39"/>
      <c r="F34" s="104"/>
      <c r="G34" s="39"/>
    </row>
    <row r="35">
      <c r="A35" s="45" t="s">
        <v>947</v>
      </c>
      <c r="B35" s="39"/>
      <c r="C35" s="45" t="s">
        <v>2890</v>
      </c>
      <c r="E35" s="39"/>
      <c r="F35" s="104"/>
      <c r="G35" s="39"/>
    </row>
    <row r="36">
      <c r="A36" s="45" t="s">
        <v>947</v>
      </c>
      <c r="B36" s="39"/>
      <c r="C36" s="45" t="s">
        <v>2891</v>
      </c>
      <c r="E36" s="39"/>
      <c r="F36" s="104"/>
      <c r="G36" s="39"/>
    </row>
    <row r="37">
      <c r="A37" s="45" t="s">
        <v>947</v>
      </c>
      <c r="B37" s="39"/>
      <c r="C37" s="45" t="s">
        <v>2892</v>
      </c>
      <c r="E37" s="39"/>
      <c r="F37" s="104"/>
      <c r="G37" s="39"/>
    </row>
    <row r="38">
      <c r="A38" s="45" t="s">
        <v>947</v>
      </c>
      <c r="B38" s="39"/>
      <c r="C38" s="45" t="s">
        <v>2893</v>
      </c>
      <c r="E38" s="39"/>
      <c r="F38" s="104"/>
      <c r="G38" s="39"/>
    </row>
    <row r="39">
      <c r="A39" s="45" t="s">
        <v>982</v>
      </c>
      <c r="B39" s="45" t="s">
        <v>2894</v>
      </c>
      <c r="C39" s="45" t="s">
        <v>2895</v>
      </c>
      <c r="E39" s="39"/>
      <c r="F39" s="104"/>
      <c r="G39" s="39"/>
    </row>
    <row r="40">
      <c r="A40" s="45" t="s">
        <v>982</v>
      </c>
      <c r="B40" s="39"/>
      <c r="C40" s="45" t="s">
        <v>2896</v>
      </c>
      <c r="E40" s="39"/>
      <c r="F40" s="104"/>
      <c r="G40" s="39"/>
    </row>
    <row r="41">
      <c r="A41" s="45" t="s">
        <v>982</v>
      </c>
      <c r="B41" s="39"/>
      <c r="C41" s="45" t="s">
        <v>2897</v>
      </c>
      <c r="E41" s="39"/>
      <c r="F41" s="104"/>
      <c r="G41" s="39"/>
    </row>
    <row r="42">
      <c r="E42" s="39"/>
      <c r="F42" s="104"/>
      <c r="G42" s="39"/>
    </row>
    <row r="43">
      <c r="E43" s="39"/>
      <c r="F43" s="104"/>
      <c r="G43" s="39"/>
    </row>
    <row r="44">
      <c r="E44" s="39"/>
      <c r="F44" s="104"/>
      <c r="G44" s="39"/>
    </row>
    <row r="45">
      <c r="E45" s="39"/>
      <c r="F45" s="104"/>
      <c r="G45" s="39"/>
    </row>
    <row r="46">
      <c r="E46" s="39"/>
      <c r="F46" s="104"/>
      <c r="G46" s="39"/>
    </row>
    <row r="47">
      <c r="E47" s="39"/>
      <c r="F47" s="104"/>
      <c r="G47" s="39"/>
    </row>
    <row r="48">
      <c r="E48" s="39"/>
      <c r="F48" s="104"/>
      <c r="G48" s="39"/>
    </row>
    <row r="49">
      <c r="E49" s="39"/>
      <c r="F49" s="104"/>
      <c r="G49" s="39"/>
    </row>
    <row r="50">
      <c r="E50" s="39"/>
      <c r="F50" s="104"/>
      <c r="G50" s="39"/>
    </row>
    <row r="51">
      <c r="E51" s="39"/>
      <c r="F51" s="104"/>
      <c r="G51" s="39"/>
    </row>
    <row r="52">
      <c r="E52" s="39"/>
      <c r="F52" s="104"/>
      <c r="G52" s="39"/>
    </row>
    <row r="53">
      <c r="E53" s="39"/>
      <c r="F53" s="104"/>
      <c r="G53" s="39"/>
    </row>
    <row r="54">
      <c r="E54" s="39"/>
      <c r="F54" s="104"/>
      <c r="G54" s="39"/>
    </row>
    <row r="55">
      <c r="E55" s="39"/>
      <c r="F55" s="104"/>
      <c r="G55" s="39"/>
    </row>
    <row r="56">
      <c r="E56" s="39"/>
      <c r="F56" s="104"/>
      <c r="G56" s="39"/>
    </row>
    <row r="57">
      <c r="E57" s="39"/>
      <c r="F57" s="104"/>
      <c r="G57" s="39"/>
    </row>
    <row r="58">
      <c r="E58" s="39"/>
      <c r="F58" s="104"/>
      <c r="G58" s="39"/>
    </row>
    <row r="59">
      <c r="E59" s="39"/>
      <c r="F59" s="104"/>
      <c r="G59" s="39"/>
    </row>
    <row r="60">
      <c r="E60" s="39"/>
      <c r="F60" s="104"/>
      <c r="G60" s="39"/>
    </row>
    <row r="61">
      <c r="E61" s="39"/>
      <c r="F61" s="104"/>
      <c r="G61" s="39"/>
    </row>
    <row r="62">
      <c r="E62" s="39"/>
      <c r="F62" s="104"/>
      <c r="G62" s="39"/>
    </row>
    <row r="63">
      <c r="E63" s="39"/>
      <c r="F63" s="104"/>
      <c r="G63" s="39"/>
    </row>
    <row r="64">
      <c r="E64" s="39"/>
      <c r="F64" s="104"/>
      <c r="G64" s="39"/>
    </row>
    <row r="65">
      <c r="E65" s="39"/>
      <c r="F65" s="104"/>
      <c r="G65" s="39"/>
    </row>
    <row r="66">
      <c r="E66" s="39"/>
      <c r="F66" s="104"/>
      <c r="G66" s="39"/>
    </row>
    <row r="67">
      <c r="E67" s="39"/>
      <c r="F67" s="104"/>
      <c r="G67" s="39"/>
    </row>
    <row r="68">
      <c r="E68" s="39"/>
      <c r="F68" s="104"/>
      <c r="G68" s="39"/>
    </row>
    <row r="69">
      <c r="E69" s="39"/>
      <c r="F69" s="104"/>
      <c r="G69" s="39"/>
    </row>
    <row r="70">
      <c r="E70" s="39"/>
      <c r="F70" s="104"/>
      <c r="G70" s="39"/>
    </row>
    <row r="71">
      <c r="E71" s="39"/>
      <c r="F71" s="104"/>
      <c r="G71" s="39"/>
    </row>
    <row r="72">
      <c r="E72" s="39"/>
      <c r="F72" s="104"/>
      <c r="G72" s="39"/>
    </row>
    <row r="73">
      <c r="E73" s="39"/>
      <c r="F73" s="104"/>
      <c r="G73" s="39"/>
    </row>
    <row r="74">
      <c r="E74" s="39"/>
      <c r="F74" s="104"/>
      <c r="G74" s="39"/>
    </row>
    <row r="75">
      <c r="E75" s="39"/>
      <c r="F75" s="104"/>
      <c r="G75" s="39"/>
    </row>
    <row r="76">
      <c r="E76" s="39"/>
      <c r="F76" s="104"/>
      <c r="G76" s="39"/>
    </row>
    <row r="77">
      <c r="E77" s="39"/>
      <c r="F77" s="104"/>
      <c r="G77" s="39"/>
    </row>
    <row r="78">
      <c r="E78" s="39"/>
      <c r="F78" s="104"/>
      <c r="G78" s="39"/>
    </row>
    <row r="79">
      <c r="E79" s="39"/>
      <c r="F79" s="104"/>
      <c r="G79" s="39"/>
    </row>
    <row r="80">
      <c r="E80" s="39"/>
      <c r="F80" s="104"/>
      <c r="G80" s="39"/>
    </row>
    <row r="81">
      <c r="E81" s="39"/>
      <c r="F81" s="104"/>
      <c r="G81" s="39"/>
    </row>
    <row r="82">
      <c r="E82" s="39"/>
      <c r="F82" s="104"/>
      <c r="G82" s="39"/>
    </row>
    <row r="83">
      <c r="E83" s="39"/>
      <c r="F83" s="104"/>
      <c r="G83" s="39"/>
    </row>
    <row r="84">
      <c r="E84" s="39"/>
      <c r="F84" s="104"/>
      <c r="G84" s="39"/>
    </row>
    <row r="85">
      <c r="E85" s="39"/>
      <c r="F85" s="104"/>
      <c r="G85" s="39"/>
    </row>
    <row r="86">
      <c r="E86" s="39"/>
      <c r="F86" s="104"/>
      <c r="G86" s="39"/>
    </row>
    <row r="87">
      <c r="E87" s="39"/>
      <c r="F87" s="104"/>
      <c r="G87" s="39"/>
    </row>
    <row r="88">
      <c r="E88" s="39"/>
      <c r="F88" s="104"/>
      <c r="G88" s="39"/>
    </row>
    <row r="89">
      <c r="E89" s="39"/>
      <c r="F89" s="104"/>
      <c r="G89" s="39"/>
    </row>
    <row r="90">
      <c r="E90" s="39"/>
      <c r="F90" s="104"/>
      <c r="G90" s="39"/>
    </row>
    <row r="91">
      <c r="E91" s="39"/>
      <c r="F91" s="104"/>
      <c r="G91" s="39"/>
    </row>
    <row r="92">
      <c r="E92" s="39"/>
      <c r="F92" s="104"/>
      <c r="G92" s="39"/>
    </row>
    <row r="93">
      <c r="E93" s="39"/>
      <c r="F93" s="104"/>
      <c r="G93" s="39"/>
    </row>
    <row r="94">
      <c r="E94" s="39"/>
      <c r="F94" s="104"/>
      <c r="G94" s="39"/>
    </row>
    <row r="95">
      <c r="E95" s="39"/>
      <c r="F95" s="104"/>
      <c r="G95" s="39"/>
    </row>
    <row r="96">
      <c r="E96" s="39"/>
      <c r="F96" s="104"/>
      <c r="G96" s="39"/>
    </row>
    <row r="97">
      <c r="E97" s="39"/>
      <c r="F97" s="104"/>
      <c r="G97" s="39"/>
    </row>
    <row r="98">
      <c r="E98" s="39"/>
      <c r="F98" s="104"/>
      <c r="G98" s="39"/>
    </row>
    <row r="99">
      <c r="E99" s="39"/>
      <c r="F99" s="104"/>
      <c r="G99" s="39"/>
    </row>
    <row r="100">
      <c r="E100" s="39"/>
      <c r="F100" s="104"/>
      <c r="G100" s="39"/>
    </row>
    <row r="101">
      <c r="E101" s="39"/>
      <c r="F101" s="104"/>
      <c r="G101" s="39"/>
    </row>
    <row r="102">
      <c r="E102" s="39"/>
      <c r="F102" s="104"/>
      <c r="G102" s="39"/>
    </row>
    <row r="103">
      <c r="E103" s="39"/>
      <c r="F103" s="104"/>
      <c r="G103" s="39"/>
    </row>
    <row r="104">
      <c r="E104" s="39"/>
      <c r="F104" s="104"/>
      <c r="G104" s="39"/>
    </row>
    <row r="105">
      <c r="E105" s="39"/>
      <c r="F105" s="104"/>
      <c r="G105" s="39"/>
    </row>
    <row r="106">
      <c r="E106" s="39"/>
      <c r="F106" s="104"/>
      <c r="G106" s="39"/>
    </row>
    <row r="107">
      <c r="E107" s="39"/>
      <c r="F107" s="104"/>
      <c r="G107" s="39"/>
    </row>
    <row r="108">
      <c r="E108" s="39"/>
      <c r="F108" s="104"/>
      <c r="G108" s="39"/>
    </row>
    <row r="109">
      <c r="E109" s="39"/>
      <c r="F109" s="104"/>
      <c r="G109" s="39"/>
    </row>
    <row r="110">
      <c r="E110" s="39"/>
      <c r="F110" s="104"/>
      <c r="G110" s="39"/>
    </row>
    <row r="111">
      <c r="E111" s="39"/>
      <c r="F111" s="104"/>
      <c r="G111" s="39"/>
    </row>
    <row r="112">
      <c r="E112" s="39"/>
      <c r="F112" s="104"/>
      <c r="G112" s="39"/>
    </row>
    <row r="113">
      <c r="E113" s="39"/>
      <c r="F113" s="104"/>
      <c r="G113" s="39"/>
    </row>
    <row r="114">
      <c r="E114" s="39"/>
      <c r="F114" s="104"/>
      <c r="G114" s="39"/>
    </row>
    <row r="115">
      <c r="E115" s="39"/>
      <c r="F115" s="104"/>
      <c r="G115" s="39"/>
    </row>
    <row r="116">
      <c r="E116" s="39"/>
      <c r="F116" s="104"/>
      <c r="G116" s="39"/>
    </row>
    <row r="117">
      <c r="E117" s="39"/>
      <c r="F117" s="104"/>
      <c r="G117" s="39"/>
    </row>
    <row r="118">
      <c r="E118" s="39"/>
      <c r="F118" s="104"/>
      <c r="G118" s="39"/>
    </row>
    <row r="119">
      <c r="E119" s="39"/>
      <c r="F119" s="104"/>
      <c r="G119" s="39"/>
    </row>
    <row r="120">
      <c r="E120" s="39"/>
      <c r="F120" s="104"/>
      <c r="G120" s="39"/>
    </row>
    <row r="121">
      <c r="E121" s="39"/>
      <c r="F121" s="104"/>
      <c r="G121" s="39"/>
    </row>
    <row r="122">
      <c r="E122" s="39"/>
      <c r="F122" s="104"/>
      <c r="G122" s="39"/>
    </row>
    <row r="123">
      <c r="E123" s="39"/>
      <c r="F123" s="104"/>
      <c r="G123" s="39"/>
    </row>
    <row r="124">
      <c r="E124" s="39"/>
      <c r="F124" s="104"/>
      <c r="G124" s="39"/>
    </row>
    <row r="125">
      <c r="E125" s="39"/>
      <c r="F125" s="104"/>
      <c r="G125" s="39"/>
    </row>
    <row r="126">
      <c r="E126" s="39"/>
      <c r="F126" s="104"/>
      <c r="G126" s="39"/>
    </row>
    <row r="127">
      <c r="E127" s="39"/>
      <c r="F127" s="104"/>
      <c r="G127" s="39"/>
    </row>
    <row r="128">
      <c r="E128" s="39"/>
      <c r="F128" s="104"/>
      <c r="G128" s="39"/>
    </row>
    <row r="129">
      <c r="E129" s="39"/>
      <c r="F129" s="104"/>
      <c r="G129" s="39"/>
    </row>
    <row r="130">
      <c r="E130" s="39"/>
      <c r="F130" s="104"/>
      <c r="G130" s="39"/>
    </row>
    <row r="131">
      <c r="E131" s="39"/>
      <c r="F131" s="104"/>
      <c r="G131" s="39"/>
    </row>
    <row r="132">
      <c r="E132" s="39"/>
      <c r="F132" s="104"/>
      <c r="G132" s="39"/>
    </row>
    <row r="133">
      <c r="E133" s="39"/>
      <c r="F133" s="104"/>
      <c r="G133" s="39"/>
    </row>
    <row r="134">
      <c r="E134" s="39"/>
      <c r="F134" s="104"/>
      <c r="G134" s="39"/>
    </row>
    <row r="135">
      <c r="E135" s="39"/>
      <c r="F135" s="104"/>
      <c r="G135" s="39"/>
    </row>
    <row r="136">
      <c r="E136" s="39"/>
      <c r="F136" s="104"/>
      <c r="G136" s="39"/>
    </row>
    <row r="137">
      <c r="E137" s="39"/>
      <c r="F137" s="104"/>
      <c r="G137" s="39"/>
    </row>
    <row r="138">
      <c r="E138" s="39"/>
      <c r="F138" s="104"/>
      <c r="G138" s="39"/>
    </row>
    <row r="139">
      <c r="E139" s="39"/>
      <c r="F139" s="104"/>
      <c r="G139" s="39"/>
    </row>
    <row r="140">
      <c r="E140" s="39"/>
      <c r="F140" s="104"/>
      <c r="G140" s="39"/>
    </row>
    <row r="141">
      <c r="E141" s="39"/>
      <c r="F141" s="104"/>
      <c r="G141" s="39"/>
    </row>
    <row r="142">
      <c r="E142" s="39"/>
      <c r="F142" s="104"/>
      <c r="G142" s="39"/>
    </row>
    <row r="143">
      <c r="E143" s="39"/>
      <c r="F143" s="104"/>
      <c r="G143" s="39"/>
    </row>
    <row r="144">
      <c r="E144" s="39"/>
      <c r="F144" s="104"/>
      <c r="G144" s="39"/>
    </row>
    <row r="145">
      <c r="E145" s="39"/>
      <c r="F145" s="104"/>
      <c r="G145" s="39"/>
    </row>
    <row r="146">
      <c r="E146" s="39"/>
      <c r="F146" s="104"/>
      <c r="G146" s="39"/>
    </row>
    <row r="147">
      <c r="E147" s="39"/>
      <c r="F147" s="104"/>
      <c r="G147" s="39"/>
    </row>
    <row r="148">
      <c r="E148" s="39"/>
      <c r="F148" s="104"/>
      <c r="G148" s="39"/>
    </row>
    <row r="149">
      <c r="E149" s="39"/>
      <c r="F149" s="104"/>
      <c r="G149" s="39"/>
    </row>
    <row r="150">
      <c r="E150" s="39"/>
      <c r="F150" s="104"/>
      <c r="G150" s="39"/>
    </row>
    <row r="151">
      <c r="E151" s="39"/>
      <c r="F151" s="104"/>
      <c r="G151" s="39"/>
    </row>
    <row r="152">
      <c r="E152" s="39"/>
      <c r="F152" s="104"/>
      <c r="G152" s="39"/>
    </row>
    <row r="153">
      <c r="E153" s="39"/>
      <c r="F153" s="104"/>
      <c r="G153" s="39"/>
    </row>
    <row r="154">
      <c r="E154" s="39"/>
      <c r="F154" s="104"/>
      <c r="G154" s="39"/>
    </row>
    <row r="155">
      <c r="E155" s="39"/>
      <c r="F155" s="104"/>
      <c r="G155" s="39"/>
    </row>
    <row r="156">
      <c r="E156" s="39"/>
      <c r="F156" s="104"/>
      <c r="G156" s="39"/>
    </row>
    <row r="157">
      <c r="E157" s="39"/>
      <c r="F157" s="104"/>
      <c r="G157" s="39"/>
    </row>
    <row r="158">
      <c r="E158" s="39"/>
      <c r="F158" s="104"/>
      <c r="G158" s="39"/>
    </row>
    <row r="159">
      <c r="E159" s="39"/>
      <c r="F159" s="104"/>
      <c r="G159" s="39"/>
    </row>
    <row r="160">
      <c r="E160" s="39"/>
      <c r="F160" s="104"/>
      <c r="G160" s="39"/>
    </row>
    <row r="161">
      <c r="E161" s="39"/>
      <c r="F161" s="104"/>
      <c r="G161" s="39"/>
    </row>
    <row r="162">
      <c r="E162" s="39"/>
      <c r="F162" s="104"/>
      <c r="G162" s="39"/>
    </row>
    <row r="163">
      <c r="E163" s="39"/>
      <c r="F163" s="104"/>
      <c r="G163" s="39"/>
    </row>
    <row r="164">
      <c r="E164" s="39"/>
      <c r="F164" s="104"/>
      <c r="G164" s="39"/>
    </row>
    <row r="165">
      <c r="E165" s="39"/>
      <c r="F165" s="104"/>
      <c r="G165" s="39"/>
    </row>
    <row r="166">
      <c r="E166" s="39"/>
      <c r="F166" s="104"/>
      <c r="G166" s="39"/>
    </row>
    <row r="167">
      <c r="E167" s="39"/>
      <c r="F167" s="104"/>
      <c r="G167" s="39"/>
    </row>
    <row r="168">
      <c r="E168" s="39"/>
      <c r="F168" s="104"/>
      <c r="G168" s="39"/>
    </row>
    <row r="169">
      <c r="E169" s="39"/>
      <c r="F169" s="104"/>
      <c r="G169" s="39"/>
    </row>
    <row r="170">
      <c r="E170" s="39"/>
      <c r="F170" s="104"/>
      <c r="G170" s="39"/>
    </row>
    <row r="171">
      <c r="E171" s="39"/>
      <c r="F171" s="104"/>
      <c r="G171" s="39"/>
    </row>
    <row r="172">
      <c r="E172" s="39"/>
      <c r="F172" s="104"/>
      <c r="G172" s="39"/>
    </row>
    <row r="173">
      <c r="E173" s="39"/>
      <c r="F173" s="104"/>
      <c r="G173" s="39"/>
    </row>
    <row r="174">
      <c r="E174" s="39"/>
      <c r="F174" s="104"/>
      <c r="G174" s="39"/>
    </row>
    <row r="175">
      <c r="E175" s="39"/>
      <c r="F175" s="104"/>
      <c r="G175" s="39"/>
    </row>
    <row r="176">
      <c r="E176" s="39"/>
      <c r="F176" s="104"/>
      <c r="G176" s="39"/>
    </row>
    <row r="177">
      <c r="E177" s="39"/>
      <c r="F177" s="104"/>
      <c r="G177" s="39"/>
    </row>
    <row r="178">
      <c r="E178" s="39"/>
      <c r="F178" s="104"/>
      <c r="G178" s="39"/>
    </row>
    <row r="179">
      <c r="E179" s="39"/>
      <c r="F179" s="104"/>
      <c r="G179" s="39"/>
    </row>
    <row r="180">
      <c r="E180" s="39"/>
      <c r="F180" s="104"/>
      <c r="G180" s="39"/>
    </row>
    <row r="181">
      <c r="E181" s="39"/>
      <c r="F181" s="104"/>
      <c r="G181" s="39"/>
    </row>
    <row r="182">
      <c r="E182" s="39"/>
      <c r="F182" s="104"/>
      <c r="G182" s="39"/>
    </row>
    <row r="183">
      <c r="E183" s="39"/>
      <c r="F183" s="104"/>
      <c r="G183" s="39"/>
    </row>
    <row r="184">
      <c r="E184" s="39"/>
      <c r="F184" s="104"/>
      <c r="G184" s="39"/>
    </row>
    <row r="185">
      <c r="E185" s="39"/>
      <c r="F185" s="104"/>
      <c r="G185" s="39"/>
    </row>
    <row r="186">
      <c r="E186" s="39"/>
      <c r="F186" s="104"/>
      <c r="G186" s="39"/>
    </row>
    <row r="187">
      <c r="E187" s="39"/>
      <c r="F187" s="104"/>
      <c r="G187" s="39"/>
    </row>
    <row r="188">
      <c r="E188" s="39"/>
      <c r="F188" s="104"/>
      <c r="G188" s="39"/>
    </row>
    <row r="189">
      <c r="E189" s="39"/>
      <c r="F189" s="104"/>
      <c r="G189" s="39"/>
    </row>
    <row r="190">
      <c r="E190" s="39"/>
      <c r="F190" s="104"/>
      <c r="G190" s="39"/>
    </row>
    <row r="191">
      <c r="E191" s="39"/>
      <c r="F191" s="104"/>
      <c r="G191" s="39"/>
    </row>
    <row r="192">
      <c r="E192" s="39"/>
      <c r="F192" s="104"/>
      <c r="G192" s="39"/>
    </row>
    <row r="193">
      <c r="E193" s="39"/>
      <c r="F193" s="104"/>
      <c r="G193" s="39"/>
    </row>
    <row r="194">
      <c r="E194" s="39"/>
      <c r="F194" s="104"/>
      <c r="G194" s="39"/>
    </row>
    <row r="195">
      <c r="E195" s="39"/>
      <c r="F195" s="104"/>
      <c r="G195" s="39"/>
    </row>
    <row r="196">
      <c r="E196" s="39"/>
      <c r="F196" s="104"/>
      <c r="G196" s="39"/>
    </row>
    <row r="197">
      <c r="E197" s="39"/>
      <c r="F197" s="104"/>
      <c r="G197" s="39"/>
    </row>
    <row r="198">
      <c r="E198" s="39"/>
      <c r="F198" s="104"/>
      <c r="G198" s="39"/>
    </row>
    <row r="199">
      <c r="E199" s="39"/>
      <c r="F199" s="104"/>
      <c r="G199" s="39"/>
    </row>
    <row r="200">
      <c r="E200" s="39"/>
      <c r="F200" s="104"/>
      <c r="G200" s="39"/>
    </row>
    <row r="201">
      <c r="E201" s="39"/>
      <c r="F201" s="104"/>
      <c r="G201" s="39"/>
    </row>
    <row r="202">
      <c r="E202" s="39"/>
      <c r="F202" s="104"/>
      <c r="G202" s="39"/>
    </row>
    <row r="203">
      <c r="E203" s="39"/>
      <c r="F203" s="104"/>
      <c r="G203" s="39"/>
    </row>
    <row r="204">
      <c r="E204" s="39"/>
      <c r="F204" s="104"/>
      <c r="G204" s="39"/>
    </row>
    <row r="205">
      <c r="E205" s="39"/>
      <c r="F205" s="104"/>
      <c r="G205" s="39"/>
    </row>
    <row r="206">
      <c r="E206" s="39"/>
      <c r="F206" s="104"/>
      <c r="G206" s="39"/>
    </row>
    <row r="207">
      <c r="E207" s="39"/>
      <c r="F207" s="104"/>
      <c r="G207" s="39"/>
    </row>
    <row r="208">
      <c r="E208" s="39"/>
      <c r="F208" s="104"/>
      <c r="G208" s="39"/>
    </row>
    <row r="209">
      <c r="E209" s="39"/>
      <c r="F209" s="104"/>
      <c r="G209" s="39"/>
    </row>
    <row r="210">
      <c r="E210" s="39"/>
      <c r="F210" s="104"/>
      <c r="G210" s="39"/>
    </row>
    <row r="211">
      <c r="E211" s="39"/>
      <c r="F211" s="104"/>
      <c r="G211" s="39"/>
    </row>
    <row r="212">
      <c r="E212" s="39"/>
      <c r="F212" s="104"/>
      <c r="G212" s="39"/>
    </row>
    <row r="213">
      <c r="E213" s="39"/>
      <c r="F213" s="104"/>
      <c r="G213" s="39"/>
    </row>
    <row r="214">
      <c r="E214" s="39"/>
      <c r="F214" s="104"/>
      <c r="G214" s="39"/>
    </row>
    <row r="215">
      <c r="E215" s="39"/>
      <c r="F215" s="104"/>
      <c r="G215" s="39"/>
    </row>
    <row r="216">
      <c r="E216" s="39"/>
      <c r="F216" s="104"/>
      <c r="G216" s="39"/>
    </row>
    <row r="217">
      <c r="E217" s="39"/>
      <c r="F217" s="104"/>
      <c r="G217" s="39"/>
    </row>
    <row r="218">
      <c r="E218" s="39"/>
      <c r="F218" s="104"/>
      <c r="G218" s="39"/>
    </row>
    <row r="219">
      <c r="E219" s="39"/>
      <c r="F219" s="104"/>
      <c r="G219" s="39"/>
    </row>
    <row r="220">
      <c r="E220" s="39"/>
      <c r="F220" s="104"/>
      <c r="G220" s="39"/>
    </row>
    <row r="221">
      <c r="E221" s="39"/>
      <c r="F221" s="104"/>
      <c r="G221" s="39"/>
    </row>
    <row r="222">
      <c r="E222" s="39"/>
      <c r="F222" s="104"/>
      <c r="G222" s="39"/>
    </row>
    <row r="223">
      <c r="E223" s="39"/>
      <c r="F223" s="104"/>
      <c r="G223" s="39"/>
    </row>
    <row r="224">
      <c r="E224" s="39"/>
      <c r="F224" s="104"/>
      <c r="G224" s="39"/>
    </row>
    <row r="225">
      <c r="E225" s="39"/>
      <c r="F225" s="104"/>
      <c r="G225" s="39"/>
    </row>
    <row r="226">
      <c r="E226" s="39"/>
      <c r="F226" s="104"/>
      <c r="G226" s="39"/>
    </row>
    <row r="227">
      <c r="E227" s="39"/>
      <c r="F227" s="104"/>
      <c r="G227" s="39"/>
    </row>
    <row r="228">
      <c r="E228" s="39"/>
      <c r="F228" s="104"/>
      <c r="G228" s="39"/>
    </row>
    <row r="229">
      <c r="E229" s="39"/>
      <c r="F229" s="104"/>
      <c r="G229" s="39"/>
    </row>
    <row r="230">
      <c r="E230" s="39"/>
      <c r="F230" s="104"/>
      <c r="G230" s="39"/>
    </row>
    <row r="231">
      <c r="E231" s="39"/>
      <c r="F231" s="104"/>
      <c r="G231" s="39"/>
    </row>
    <row r="232">
      <c r="E232" s="39"/>
      <c r="F232" s="104"/>
      <c r="G232" s="39"/>
    </row>
    <row r="233">
      <c r="E233" s="39"/>
      <c r="F233" s="104"/>
      <c r="G233" s="39"/>
    </row>
    <row r="234">
      <c r="E234" s="39"/>
      <c r="F234" s="104"/>
      <c r="G234" s="39"/>
    </row>
    <row r="235">
      <c r="E235" s="39"/>
      <c r="F235" s="104"/>
      <c r="G235" s="39"/>
    </row>
    <row r="236">
      <c r="E236" s="39"/>
      <c r="F236" s="104"/>
      <c r="G236" s="39"/>
    </row>
    <row r="237">
      <c r="E237" s="39"/>
      <c r="F237" s="104"/>
      <c r="G237" s="39"/>
    </row>
    <row r="238">
      <c r="E238" s="39"/>
      <c r="F238" s="104"/>
      <c r="G238" s="39"/>
    </row>
    <row r="239">
      <c r="E239" s="39"/>
      <c r="F239" s="104"/>
      <c r="G239" s="39"/>
    </row>
    <row r="240">
      <c r="E240" s="39"/>
      <c r="F240" s="104"/>
      <c r="G240" s="39"/>
    </row>
    <row r="241">
      <c r="E241" s="39"/>
      <c r="F241" s="104"/>
      <c r="G241" s="39"/>
    </row>
    <row r="242">
      <c r="E242" s="39"/>
      <c r="F242" s="104"/>
      <c r="G242" s="39"/>
    </row>
    <row r="243">
      <c r="E243" s="39"/>
      <c r="F243" s="104"/>
      <c r="G243" s="39"/>
    </row>
    <row r="244">
      <c r="E244" s="39"/>
      <c r="F244" s="104"/>
      <c r="G244" s="39"/>
    </row>
    <row r="245">
      <c r="E245" s="39"/>
      <c r="F245" s="104"/>
      <c r="G245" s="39"/>
    </row>
    <row r="246">
      <c r="E246" s="39"/>
      <c r="F246" s="104"/>
      <c r="G246" s="39"/>
    </row>
    <row r="247">
      <c r="E247" s="39"/>
      <c r="F247" s="104"/>
      <c r="G247" s="39"/>
    </row>
    <row r="248">
      <c r="E248" s="39"/>
      <c r="F248" s="104"/>
      <c r="G248" s="39"/>
    </row>
    <row r="249">
      <c r="E249" s="39"/>
      <c r="F249" s="104"/>
      <c r="G249" s="39"/>
    </row>
    <row r="250">
      <c r="E250" s="39"/>
      <c r="F250" s="104"/>
      <c r="G250" s="39"/>
    </row>
    <row r="251">
      <c r="E251" s="39"/>
      <c r="F251" s="104"/>
      <c r="G251" s="39"/>
    </row>
    <row r="252">
      <c r="E252" s="39"/>
      <c r="F252" s="104"/>
      <c r="G252" s="39"/>
    </row>
    <row r="253">
      <c r="E253" s="39"/>
      <c r="F253" s="104"/>
      <c r="G253" s="39"/>
    </row>
    <row r="254">
      <c r="E254" s="39"/>
      <c r="F254" s="104"/>
      <c r="G254" s="39"/>
    </row>
    <row r="255">
      <c r="E255" s="39"/>
      <c r="F255" s="104"/>
      <c r="G255" s="39"/>
    </row>
    <row r="256">
      <c r="E256" s="39"/>
      <c r="F256" s="104"/>
      <c r="G256" s="39"/>
    </row>
    <row r="257">
      <c r="E257" s="39"/>
      <c r="F257" s="104"/>
      <c r="G257" s="39"/>
    </row>
    <row r="258">
      <c r="E258" s="39"/>
      <c r="F258" s="104"/>
      <c r="G258" s="39"/>
    </row>
    <row r="259">
      <c r="E259" s="39"/>
      <c r="F259" s="104"/>
      <c r="G259" s="39"/>
    </row>
    <row r="260">
      <c r="E260" s="39"/>
      <c r="F260" s="104"/>
      <c r="G260" s="39"/>
    </row>
    <row r="261">
      <c r="E261" s="39"/>
      <c r="F261" s="104"/>
      <c r="G261" s="39"/>
    </row>
    <row r="262">
      <c r="E262" s="39"/>
      <c r="F262" s="104"/>
      <c r="G262" s="39"/>
    </row>
    <row r="263">
      <c r="E263" s="39"/>
      <c r="F263" s="104"/>
      <c r="G263" s="39"/>
    </row>
    <row r="264">
      <c r="E264" s="39"/>
      <c r="F264" s="104"/>
      <c r="G264" s="39"/>
    </row>
    <row r="265">
      <c r="E265" s="39"/>
      <c r="F265" s="104"/>
      <c r="G265" s="39"/>
    </row>
    <row r="266">
      <c r="E266" s="39"/>
      <c r="F266" s="104"/>
      <c r="G266" s="39"/>
    </row>
    <row r="267">
      <c r="E267" s="39"/>
      <c r="F267" s="104"/>
      <c r="G267" s="39"/>
    </row>
    <row r="268">
      <c r="E268" s="39"/>
      <c r="F268" s="104"/>
      <c r="G268" s="39"/>
    </row>
    <row r="269">
      <c r="E269" s="39"/>
      <c r="F269" s="104"/>
      <c r="G269" s="39"/>
    </row>
    <row r="270">
      <c r="E270" s="39"/>
      <c r="F270" s="104"/>
      <c r="G270" s="39"/>
    </row>
    <row r="271">
      <c r="E271" s="39"/>
      <c r="F271" s="104"/>
      <c r="G271" s="39"/>
    </row>
    <row r="272">
      <c r="E272" s="39"/>
      <c r="F272" s="104"/>
      <c r="G272" s="39"/>
    </row>
    <row r="273">
      <c r="E273" s="39"/>
      <c r="F273" s="104"/>
      <c r="G273" s="39"/>
    </row>
    <row r="274">
      <c r="E274" s="39"/>
      <c r="F274" s="104"/>
      <c r="G274" s="39"/>
    </row>
    <row r="275">
      <c r="E275" s="39"/>
      <c r="F275" s="104"/>
      <c r="G275" s="39"/>
    </row>
    <row r="276">
      <c r="E276" s="39"/>
      <c r="F276" s="104"/>
      <c r="G276" s="39"/>
    </row>
    <row r="277">
      <c r="E277" s="39"/>
      <c r="F277" s="104"/>
      <c r="G277" s="39"/>
    </row>
    <row r="278">
      <c r="E278" s="39"/>
      <c r="F278" s="104"/>
      <c r="G278" s="39"/>
    </row>
    <row r="279">
      <c r="E279" s="39"/>
      <c r="F279" s="104"/>
      <c r="G279" s="39"/>
    </row>
    <row r="280">
      <c r="E280" s="39"/>
      <c r="F280" s="104"/>
      <c r="G280" s="39"/>
    </row>
    <row r="281">
      <c r="E281" s="39"/>
      <c r="F281" s="104"/>
      <c r="G281" s="39"/>
    </row>
    <row r="282">
      <c r="E282" s="39"/>
      <c r="F282" s="104"/>
      <c r="G282" s="39"/>
    </row>
    <row r="283">
      <c r="E283" s="39"/>
      <c r="F283" s="104"/>
      <c r="G283" s="39"/>
    </row>
    <row r="284">
      <c r="E284" s="39"/>
      <c r="F284" s="104"/>
      <c r="G284" s="39"/>
    </row>
    <row r="285">
      <c r="E285" s="39"/>
      <c r="F285" s="104"/>
      <c r="G285" s="39"/>
    </row>
    <row r="286">
      <c r="E286" s="39"/>
      <c r="F286" s="104"/>
      <c r="G286" s="39"/>
    </row>
    <row r="287">
      <c r="E287" s="39"/>
      <c r="F287" s="104"/>
      <c r="G287" s="39"/>
    </row>
    <row r="288">
      <c r="E288" s="39"/>
      <c r="F288" s="104"/>
      <c r="G288" s="39"/>
    </row>
    <row r="289">
      <c r="E289" s="39"/>
      <c r="F289" s="104"/>
      <c r="G289" s="39"/>
    </row>
    <row r="290">
      <c r="E290" s="39"/>
      <c r="F290" s="104"/>
      <c r="G290" s="39"/>
    </row>
    <row r="291">
      <c r="E291" s="39"/>
      <c r="F291" s="104"/>
      <c r="G291" s="39"/>
    </row>
    <row r="292">
      <c r="E292" s="39"/>
      <c r="F292" s="104"/>
      <c r="G292" s="39"/>
    </row>
    <row r="293">
      <c r="E293" s="39"/>
      <c r="F293" s="104"/>
      <c r="G293" s="39"/>
    </row>
    <row r="294">
      <c r="E294" s="39"/>
      <c r="F294" s="104"/>
      <c r="G294" s="39"/>
    </row>
    <row r="295">
      <c r="E295" s="39"/>
      <c r="F295" s="104"/>
      <c r="G295" s="39"/>
    </row>
    <row r="296">
      <c r="E296" s="39"/>
      <c r="F296" s="104"/>
      <c r="G296" s="39"/>
    </row>
    <row r="297">
      <c r="E297" s="39"/>
      <c r="F297" s="104"/>
      <c r="G297" s="39"/>
    </row>
    <row r="298">
      <c r="E298" s="39"/>
      <c r="F298" s="104"/>
      <c r="G298" s="39"/>
    </row>
    <row r="299">
      <c r="E299" s="39"/>
      <c r="F299" s="104"/>
      <c r="G299" s="39"/>
    </row>
    <row r="300">
      <c r="E300" s="39"/>
      <c r="F300" s="104"/>
      <c r="G300" s="39"/>
    </row>
    <row r="301">
      <c r="E301" s="39"/>
      <c r="F301" s="104"/>
      <c r="G301" s="39"/>
    </row>
    <row r="302">
      <c r="E302" s="39"/>
      <c r="F302" s="104"/>
      <c r="G302" s="39"/>
    </row>
    <row r="303">
      <c r="E303" s="39"/>
      <c r="F303" s="104"/>
      <c r="G303" s="39"/>
    </row>
    <row r="304">
      <c r="E304" s="39"/>
      <c r="F304" s="104"/>
      <c r="G304" s="39"/>
    </row>
    <row r="305">
      <c r="E305" s="39"/>
      <c r="F305" s="104"/>
      <c r="G305" s="39"/>
    </row>
    <row r="306">
      <c r="E306" s="39"/>
      <c r="F306" s="104"/>
      <c r="G306" s="39"/>
    </row>
    <row r="307">
      <c r="E307" s="39"/>
      <c r="F307" s="104"/>
      <c r="G307" s="39"/>
    </row>
    <row r="308">
      <c r="E308" s="39"/>
      <c r="F308" s="104"/>
      <c r="G308" s="39"/>
    </row>
    <row r="309">
      <c r="E309" s="39"/>
      <c r="F309" s="104"/>
      <c r="G309" s="39"/>
    </row>
    <row r="310">
      <c r="E310" s="39"/>
      <c r="F310" s="104"/>
      <c r="G310" s="39"/>
    </row>
    <row r="311">
      <c r="E311" s="39"/>
      <c r="F311" s="104"/>
      <c r="G311" s="39"/>
    </row>
    <row r="312">
      <c r="E312" s="39"/>
      <c r="F312" s="104"/>
      <c r="G312" s="39"/>
    </row>
    <row r="313">
      <c r="E313" s="39"/>
      <c r="F313" s="104"/>
      <c r="G313" s="39"/>
    </row>
    <row r="314">
      <c r="E314" s="39"/>
      <c r="F314" s="104"/>
      <c r="G314" s="39"/>
    </row>
    <row r="315">
      <c r="E315" s="39"/>
      <c r="F315" s="104"/>
      <c r="G315" s="39"/>
    </row>
    <row r="316">
      <c r="E316" s="39"/>
      <c r="F316" s="104"/>
      <c r="G316" s="39"/>
    </row>
    <row r="317">
      <c r="E317" s="39"/>
      <c r="F317" s="104"/>
      <c r="G317" s="39"/>
    </row>
    <row r="318">
      <c r="E318" s="39"/>
      <c r="F318" s="104"/>
      <c r="G318" s="39"/>
    </row>
    <row r="319">
      <c r="E319" s="39"/>
      <c r="F319" s="104"/>
      <c r="G319" s="39"/>
    </row>
    <row r="320">
      <c r="E320" s="39"/>
      <c r="F320" s="104"/>
      <c r="G320" s="39"/>
    </row>
    <row r="321">
      <c r="E321" s="39"/>
      <c r="F321" s="104"/>
      <c r="G321" s="39"/>
    </row>
    <row r="322">
      <c r="E322" s="39"/>
      <c r="F322" s="104"/>
      <c r="G322" s="39"/>
    </row>
    <row r="323">
      <c r="E323" s="39"/>
      <c r="F323" s="104"/>
      <c r="G323" s="39"/>
    </row>
    <row r="324">
      <c r="E324" s="39"/>
      <c r="F324" s="104"/>
      <c r="G324" s="39"/>
    </row>
    <row r="325">
      <c r="E325" s="39"/>
      <c r="F325" s="104"/>
      <c r="G325" s="39"/>
    </row>
    <row r="326">
      <c r="E326" s="39"/>
      <c r="F326" s="104"/>
      <c r="G326" s="39"/>
    </row>
    <row r="327">
      <c r="E327" s="39"/>
      <c r="F327" s="104"/>
      <c r="G327" s="39"/>
    </row>
    <row r="328">
      <c r="E328" s="39"/>
      <c r="F328" s="104"/>
      <c r="G328" s="39"/>
    </row>
    <row r="329">
      <c r="E329" s="39"/>
      <c r="F329" s="104"/>
      <c r="G329" s="39"/>
    </row>
    <row r="330">
      <c r="E330" s="39"/>
      <c r="F330" s="104"/>
      <c r="G330" s="39"/>
    </row>
    <row r="331">
      <c r="E331" s="39"/>
      <c r="F331" s="104"/>
      <c r="G331" s="39"/>
    </row>
    <row r="332">
      <c r="E332" s="39"/>
      <c r="F332" s="104"/>
      <c r="G332" s="39"/>
    </row>
    <row r="333">
      <c r="E333" s="39"/>
      <c r="F333" s="104"/>
      <c r="G333" s="39"/>
    </row>
    <row r="334">
      <c r="E334" s="39"/>
      <c r="F334" s="104"/>
      <c r="G334" s="39"/>
    </row>
    <row r="335">
      <c r="E335" s="39"/>
      <c r="F335" s="104"/>
      <c r="G335" s="39"/>
    </row>
    <row r="336">
      <c r="E336" s="39"/>
      <c r="F336" s="104"/>
      <c r="G336" s="39"/>
    </row>
    <row r="337">
      <c r="E337" s="39"/>
      <c r="F337" s="104"/>
      <c r="G337" s="39"/>
    </row>
    <row r="338">
      <c r="E338" s="39"/>
      <c r="F338" s="104"/>
      <c r="G338" s="39"/>
    </row>
    <row r="339">
      <c r="E339" s="39"/>
      <c r="F339" s="104"/>
      <c r="G339" s="39"/>
    </row>
    <row r="340">
      <c r="E340" s="39"/>
      <c r="F340" s="104"/>
      <c r="G340" s="39"/>
    </row>
    <row r="341">
      <c r="E341" s="39"/>
      <c r="F341" s="104"/>
      <c r="G341" s="39"/>
    </row>
    <row r="342">
      <c r="E342" s="39"/>
      <c r="F342" s="104"/>
      <c r="G342" s="39"/>
    </row>
    <row r="343">
      <c r="E343" s="39"/>
      <c r="F343" s="104"/>
      <c r="G343" s="39"/>
    </row>
    <row r="344">
      <c r="E344" s="39"/>
      <c r="F344" s="104"/>
      <c r="G344" s="39"/>
    </row>
    <row r="345">
      <c r="E345" s="39"/>
      <c r="F345" s="104"/>
      <c r="G345" s="39"/>
    </row>
    <row r="346">
      <c r="E346" s="39"/>
      <c r="F346" s="104"/>
      <c r="G346" s="39"/>
    </row>
    <row r="347">
      <c r="E347" s="39"/>
      <c r="F347" s="104"/>
      <c r="G347" s="39"/>
    </row>
    <row r="348">
      <c r="E348" s="39"/>
      <c r="F348" s="104"/>
      <c r="G348" s="39"/>
    </row>
    <row r="349">
      <c r="E349" s="39"/>
      <c r="F349" s="104"/>
      <c r="G349" s="39"/>
    </row>
    <row r="350">
      <c r="E350" s="39"/>
      <c r="F350" s="104"/>
      <c r="G350" s="39"/>
    </row>
    <row r="351">
      <c r="E351" s="39"/>
      <c r="F351" s="104"/>
      <c r="G351" s="39"/>
    </row>
    <row r="352">
      <c r="E352" s="39"/>
      <c r="F352" s="104"/>
      <c r="G352" s="39"/>
    </row>
    <row r="353">
      <c r="E353" s="39"/>
      <c r="F353" s="104"/>
      <c r="G353" s="39"/>
    </row>
    <row r="354">
      <c r="E354" s="39"/>
      <c r="F354" s="104"/>
      <c r="G354" s="39"/>
    </row>
    <row r="355">
      <c r="E355" s="39"/>
      <c r="F355" s="104"/>
      <c r="G355" s="39"/>
    </row>
    <row r="356">
      <c r="E356" s="39"/>
      <c r="F356" s="104"/>
      <c r="G356" s="39"/>
    </row>
    <row r="357">
      <c r="E357" s="39"/>
      <c r="F357" s="104"/>
      <c r="G357" s="39"/>
    </row>
    <row r="358">
      <c r="E358" s="39"/>
      <c r="F358" s="104"/>
      <c r="G358" s="39"/>
    </row>
    <row r="359">
      <c r="E359" s="39"/>
      <c r="F359" s="104"/>
      <c r="G359" s="39"/>
    </row>
    <row r="360">
      <c r="E360" s="39"/>
      <c r="F360" s="104"/>
      <c r="G360" s="39"/>
    </row>
    <row r="361">
      <c r="E361" s="39"/>
      <c r="F361" s="104"/>
      <c r="G361" s="39"/>
    </row>
    <row r="362">
      <c r="E362" s="39"/>
      <c r="F362" s="104"/>
      <c r="G362" s="39"/>
    </row>
    <row r="363">
      <c r="E363" s="39"/>
      <c r="F363" s="104"/>
      <c r="G363" s="39"/>
    </row>
    <row r="364">
      <c r="E364" s="39"/>
      <c r="F364" s="104"/>
      <c r="G364" s="39"/>
    </row>
    <row r="365">
      <c r="E365" s="39"/>
      <c r="F365" s="104"/>
      <c r="G365" s="39"/>
    </row>
    <row r="366">
      <c r="E366" s="39"/>
      <c r="F366" s="104"/>
      <c r="G366" s="39"/>
    </row>
    <row r="367">
      <c r="E367" s="39"/>
      <c r="F367" s="104"/>
      <c r="G367" s="39"/>
    </row>
    <row r="368">
      <c r="E368" s="39"/>
      <c r="F368" s="104"/>
      <c r="G368" s="39"/>
    </row>
    <row r="369">
      <c r="E369" s="39"/>
      <c r="F369" s="104"/>
      <c r="G369" s="39"/>
    </row>
    <row r="370">
      <c r="E370" s="39"/>
      <c r="F370" s="104"/>
      <c r="G370" s="39"/>
    </row>
    <row r="371">
      <c r="E371" s="39"/>
      <c r="F371" s="104"/>
      <c r="G371" s="39"/>
    </row>
    <row r="372">
      <c r="E372" s="39"/>
      <c r="F372" s="104"/>
      <c r="G372" s="39"/>
    </row>
    <row r="373">
      <c r="E373" s="39"/>
      <c r="F373" s="104"/>
      <c r="G373" s="39"/>
    </row>
    <row r="374">
      <c r="E374" s="39"/>
      <c r="F374" s="104"/>
      <c r="G374" s="39"/>
    </row>
    <row r="375">
      <c r="E375" s="39"/>
      <c r="F375" s="104"/>
      <c r="G375" s="39"/>
    </row>
    <row r="376">
      <c r="E376" s="39"/>
      <c r="F376" s="104"/>
      <c r="G376" s="39"/>
    </row>
    <row r="377">
      <c r="E377" s="39"/>
      <c r="F377" s="104"/>
      <c r="G377" s="39"/>
    </row>
    <row r="378">
      <c r="E378" s="39"/>
      <c r="F378" s="104"/>
      <c r="G378" s="39"/>
    </row>
    <row r="379">
      <c r="E379" s="39"/>
      <c r="F379" s="104"/>
      <c r="G379" s="39"/>
    </row>
    <row r="380">
      <c r="E380" s="39"/>
      <c r="F380" s="104"/>
      <c r="G380" s="39"/>
    </row>
    <row r="381">
      <c r="E381" s="39"/>
      <c r="F381" s="104"/>
      <c r="G381" s="39"/>
    </row>
    <row r="382">
      <c r="E382" s="39"/>
      <c r="F382" s="104"/>
      <c r="G382" s="39"/>
    </row>
    <row r="383">
      <c r="E383" s="39"/>
      <c r="F383" s="104"/>
      <c r="G383" s="39"/>
    </row>
    <row r="384">
      <c r="E384" s="39"/>
      <c r="F384" s="104"/>
      <c r="G384" s="39"/>
    </row>
    <row r="385">
      <c r="E385" s="39"/>
      <c r="F385" s="104"/>
      <c r="G385" s="39"/>
    </row>
    <row r="386">
      <c r="E386" s="39"/>
      <c r="F386" s="104"/>
      <c r="G386" s="39"/>
    </row>
    <row r="387">
      <c r="E387" s="39"/>
      <c r="F387" s="104"/>
      <c r="G387" s="39"/>
    </row>
    <row r="388">
      <c r="E388" s="39"/>
      <c r="F388" s="104"/>
      <c r="G388" s="39"/>
    </row>
    <row r="389">
      <c r="E389" s="39"/>
      <c r="F389" s="104"/>
      <c r="G389" s="39"/>
    </row>
    <row r="390">
      <c r="E390" s="39"/>
      <c r="F390" s="104"/>
      <c r="G390" s="39"/>
    </row>
    <row r="391">
      <c r="E391" s="39"/>
      <c r="F391" s="104"/>
      <c r="G391" s="39"/>
    </row>
    <row r="392">
      <c r="E392" s="39"/>
      <c r="F392" s="104"/>
      <c r="G392" s="39"/>
    </row>
    <row r="393">
      <c r="E393" s="39"/>
      <c r="F393" s="104"/>
      <c r="G393" s="39"/>
    </row>
    <row r="394">
      <c r="E394" s="39"/>
      <c r="F394" s="104"/>
      <c r="G394" s="39"/>
    </row>
    <row r="395">
      <c r="E395" s="39"/>
      <c r="F395" s="104"/>
      <c r="G395" s="39"/>
    </row>
    <row r="396">
      <c r="E396" s="39"/>
      <c r="F396" s="104"/>
      <c r="G396" s="39"/>
    </row>
    <row r="397">
      <c r="E397" s="39"/>
      <c r="F397" s="104"/>
      <c r="G397" s="39"/>
    </row>
    <row r="398">
      <c r="E398" s="39"/>
      <c r="F398" s="104"/>
      <c r="G398" s="39"/>
    </row>
    <row r="399">
      <c r="E399" s="39"/>
      <c r="F399" s="104"/>
      <c r="G399" s="39"/>
    </row>
    <row r="400">
      <c r="E400" s="39"/>
      <c r="F400" s="104"/>
      <c r="G400" s="39"/>
    </row>
    <row r="401">
      <c r="E401" s="39"/>
      <c r="F401" s="104"/>
      <c r="G401" s="39"/>
    </row>
    <row r="402">
      <c r="E402" s="39"/>
      <c r="F402" s="104"/>
      <c r="G402" s="39"/>
    </row>
    <row r="403">
      <c r="E403" s="39"/>
      <c r="F403" s="104"/>
      <c r="G403" s="39"/>
    </row>
    <row r="404">
      <c r="E404" s="39"/>
      <c r="F404" s="104"/>
      <c r="G404" s="39"/>
    </row>
    <row r="405">
      <c r="E405" s="39"/>
      <c r="F405" s="104"/>
      <c r="G405" s="39"/>
    </row>
    <row r="406">
      <c r="E406" s="39"/>
      <c r="F406" s="104"/>
      <c r="G406" s="39"/>
    </row>
    <row r="407">
      <c r="E407" s="39"/>
      <c r="F407" s="104"/>
      <c r="G407" s="39"/>
    </row>
    <row r="408">
      <c r="E408" s="39"/>
      <c r="F408" s="104"/>
      <c r="G408" s="39"/>
    </row>
    <row r="409">
      <c r="E409" s="39"/>
      <c r="F409" s="104"/>
      <c r="G409" s="39"/>
    </row>
    <row r="410">
      <c r="E410" s="39"/>
      <c r="F410" s="104"/>
      <c r="G410" s="39"/>
    </row>
    <row r="411">
      <c r="E411" s="39"/>
      <c r="F411" s="104"/>
      <c r="G411" s="39"/>
    </row>
    <row r="412">
      <c r="E412" s="39"/>
      <c r="F412" s="104"/>
      <c r="G412" s="39"/>
    </row>
    <row r="413">
      <c r="E413" s="39"/>
      <c r="F413" s="104"/>
      <c r="G413" s="39"/>
    </row>
    <row r="414">
      <c r="E414" s="39"/>
      <c r="F414" s="104"/>
      <c r="G414" s="39"/>
    </row>
    <row r="415">
      <c r="E415" s="39"/>
      <c r="F415" s="104"/>
      <c r="G415" s="39"/>
    </row>
    <row r="416">
      <c r="E416" s="39"/>
      <c r="F416" s="104"/>
      <c r="G416" s="39"/>
    </row>
    <row r="417">
      <c r="E417" s="39"/>
      <c r="F417" s="104"/>
      <c r="G417" s="39"/>
    </row>
    <row r="418">
      <c r="E418" s="39"/>
      <c r="F418" s="104"/>
      <c r="G418" s="39"/>
    </row>
    <row r="419">
      <c r="E419" s="39"/>
      <c r="F419" s="104"/>
      <c r="G419" s="39"/>
    </row>
    <row r="420">
      <c r="E420" s="39"/>
      <c r="F420" s="104"/>
      <c r="G420" s="39"/>
    </row>
    <row r="421">
      <c r="E421" s="39"/>
      <c r="F421" s="104"/>
      <c r="G421" s="39"/>
    </row>
    <row r="422">
      <c r="E422" s="39"/>
      <c r="F422" s="104"/>
      <c r="G422" s="39"/>
    </row>
    <row r="423">
      <c r="E423" s="39"/>
      <c r="F423" s="104"/>
      <c r="G423" s="39"/>
    </row>
    <row r="424">
      <c r="E424" s="39"/>
      <c r="F424" s="104"/>
      <c r="G424" s="39"/>
    </row>
    <row r="425">
      <c r="E425" s="39"/>
      <c r="F425" s="104"/>
      <c r="G425" s="39"/>
    </row>
    <row r="426">
      <c r="E426" s="39"/>
      <c r="F426" s="104"/>
      <c r="G426" s="39"/>
    </row>
    <row r="427">
      <c r="E427" s="39"/>
      <c r="F427" s="104"/>
      <c r="G427" s="39"/>
    </row>
    <row r="428">
      <c r="E428" s="39"/>
      <c r="F428" s="104"/>
      <c r="G428" s="39"/>
    </row>
    <row r="429">
      <c r="E429" s="39"/>
      <c r="F429" s="104"/>
      <c r="G429" s="39"/>
    </row>
    <row r="430">
      <c r="E430" s="39"/>
      <c r="F430" s="104"/>
      <c r="G430" s="39"/>
    </row>
    <row r="431">
      <c r="E431" s="39"/>
      <c r="F431" s="104"/>
      <c r="G431" s="39"/>
    </row>
    <row r="432">
      <c r="E432" s="39"/>
      <c r="F432" s="104"/>
      <c r="G432" s="39"/>
    </row>
    <row r="433">
      <c r="E433" s="39"/>
      <c r="F433" s="104"/>
      <c r="G433" s="39"/>
    </row>
    <row r="434">
      <c r="E434" s="39"/>
      <c r="F434" s="104"/>
      <c r="G434" s="39"/>
    </row>
    <row r="435">
      <c r="E435" s="39"/>
      <c r="F435" s="104"/>
      <c r="G435" s="39"/>
    </row>
    <row r="436">
      <c r="E436" s="39"/>
      <c r="F436" s="104"/>
      <c r="G436" s="39"/>
    </row>
    <row r="437">
      <c r="E437" s="39"/>
      <c r="F437" s="104"/>
      <c r="G437" s="39"/>
    </row>
    <row r="438">
      <c r="E438" s="39"/>
      <c r="F438" s="104"/>
      <c r="G438" s="39"/>
    </row>
    <row r="439">
      <c r="E439" s="39"/>
      <c r="F439" s="104"/>
      <c r="G439" s="39"/>
    </row>
    <row r="440">
      <c r="E440" s="39"/>
      <c r="F440" s="104"/>
      <c r="G440" s="39"/>
    </row>
    <row r="441">
      <c r="E441" s="39"/>
      <c r="F441" s="104"/>
      <c r="G441" s="39"/>
    </row>
    <row r="442">
      <c r="E442" s="39"/>
      <c r="F442" s="104"/>
      <c r="G442" s="39"/>
    </row>
    <row r="443">
      <c r="E443" s="39"/>
      <c r="F443" s="104"/>
      <c r="G443" s="39"/>
    </row>
    <row r="444">
      <c r="E444" s="39"/>
      <c r="F444" s="104"/>
      <c r="G444" s="39"/>
    </row>
    <row r="445">
      <c r="E445" s="39"/>
      <c r="F445" s="104"/>
      <c r="G445" s="39"/>
    </row>
    <row r="446">
      <c r="E446" s="39"/>
      <c r="F446" s="104"/>
      <c r="G446" s="39"/>
    </row>
    <row r="447">
      <c r="E447" s="39"/>
      <c r="F447" s="104"/>
      <c r="G447" s="39"/>
    </row>
    <row r="448">
      <c r="E448" s="39"/>
      <c r="F448" s="104"/>
      <c r="G448" s="39"/>
    </row>
    <row r="449">
      <c r="E449" s="39"/>
      <c r="F449" s="104"/>
      <c r="G449" s="39"/>
    </row>
    <row r="450">
      <c r="E450" s="39"/>
      <c r="F450" s="104"/>
      <c r="G450" s="39"/>
    </row>
    <row r="451">
      <c r="E451" s="39"/>
      <c r="F451" s="104"/>
      <c r="G451" s="39"/>
    </row>
    <row r="452">
      <c r="E452" s="39"/>
      <c r="F452" s="104"/>
      <c r="G452" s="39"/>
    </row>
    <row r="453">
      <c r="E453" s="39"/>
      <c r="F453" s="104"/>
      <c r="G453" s="39"/>
    </row>
    <row r="454">
      <c r="E454" s="39"/>
      <c r="F454" s="104"/>
      <c r="G454" s="39"/>
    </row>
    <row r="455">
      <c r="E455" s="39"/>
      <c r="F455" s="104"/>
      <c r="G455" s="39"/>
    </row>
    <row r="456">
      <c r="E456" s="39"/>
      <c r="F456" s="104"/>
      <c r="G456" s="39"/>
    </row>
    <row r="457">
      <c r="E457" s="39"/>
      <c r="F457" s="104"/>
      <c r="G457" s="39"/>
    </row>
    <row r="458">
      <c r="E458" s="39"/>
      <c r="F458" s="104"/>
      <c r="G458" s="39"/>
    </row>
    <row r="459">
      <c r="E459" s="39"/>
      <c r="F459" s="104"/>
      <c r="G459" s="39"/>
    </row>
    <row r="460">
      <c r="E460" s="39"/>
      <c r="F460" s="104"/>
      <c r="G460" s="39"/>
    </row>
    <row r="461">
      <c r="E461" s="39"/>
      <c r="F461" s="104"/>
      <c r="G461" s="39"/>
    </row>
    <row r="462">
      <c r="E462" s="39"/>
      <c r="F462" s="104"/>
      <c r="G462" s="39"/>
    </row>
    <row r="463">
      <c r="E463" s="39"/>
      <c r="F463" s="104"/>
      <c r="G463" s="39"/>
    </row>
    <row r="464">
      <c r="E464" s="39"/>
      <c r="F464" s="104"/>
      <c r="G464" s="39"/>
    </row>
    <row r="465">
      <c r="E465" s="39"/>
      <c r="F465" s="104"/>
      <c r="G465" s="39"/>
    </row>
    <row r="466">
      <c r="E466" s="39"/>
      <c r="F466" s="104"/>
      <c r="G466" s="39"/>
    </row>
    <row r="467">
      <c r="E467" s="39"/>
      <c r="F467" s="104"/>
      <c r="G467" s="39"/>
    </row>
    <row r="468">
      <c r="E468" s="39"/>
      <c r="F468" s="104"/>
      <c r="G468" s="39"/>
    </row>
    <row r="469">
      <c r="E469" s="39"/>
      <c r="F469" s="104"/>
      <c r="G469" s="39"/>
    </row>
    <row r="470">
      <c r="E470" s="39"/>
      <c r="F470" s="104"/>
      <c r="G470" s="39"/>
    </row>
    <row r="471">
      <c r="E471" s="39"/>
      <c r="F471" s="104"/>
      <c r="G471" s="39"/>
    </row>
    <row r="472">
      <c r="E472" s="39"/>
      <c r="F472" s="104"/>
      <c r="G472" s="39"/>
    </row>
    <row r="473">
      <c r="E473" s="39"/>
      <c r="F473" s="104"/>
      <c r="G473" s="39"/>
    </row>
    <row r="474">
      <c r="E474" s="39"/>
      <c r="F474" s="104"/>
      <c r="G474" s="39"/>
    </row>
    <row r="475">
      <c r="E475" s="39"/>
      <c r="F475" s="104"/>
      <c r="G475" s="39"/>
    </row>
    <row r="476">
      <c r="E476" s="39"/>
      <c r="F476" s="104"/>
      <c r="G476" s="39"/>
    </row>
    <row r="477">
      <c r="E477" s="39"/>
      <c r="F477" s="104"/>
      <c r="G477" s="39"/>
    </row>
    <row r="478">
      <c r="E478" s="39"/>
      <c r="F478" s="104"/>
      <c r="G478" s="39"/>
    </row>
    <row r="479">
      <c r="E479" s="39"/>
      <c r="F479" s="104"/>
      <c r="G479" s="39"/>
    </row>
    <row r="480">
      <c r="E480" s="39"/>
      <c r="F480" s="104"/>
      <c r="G480" s="39"/>
    </row>
    <row r="481">
      <c r="E481" s="39"/>
      <c r="F481" s="104"/>
      <c r="G481" s="39"/>
    </row>
    <row r="482">
      <c r="E482" s="39"/>
      <c r="F482" s="104"/>
      <c r="G482" s="39"/>
    </row>
    <row r="483">
      <c r="E483" s="39"/>
      <c r="F483" s="104"/>
      <c r="G483" s="39"/>
    </row>
    <row r="484">
      <c r="E484" s="39"/>
      <c r="F484" s="104"/>
      <c r="G484" s="39"/>
    </row>
    <row r="485">
      <c r="E485" s="39"/>
      <c r="F485" s="104"/>
      <c r="G485" s="39"/>
    </row>
    <row r="486">
      <c r="E486" s="39"/>
      <c r="F486" s="104"/>
      <c r="G486" s="39"/>
    </row>
    <row r="487">
      <c r="E487" s="39"/>
      <c r="F487" s="104"/>
      <c r="G487" s="39"/>
    </row>
    <row r="488">
      <c r="E488" s="39"/>
      <c r="F488" s="104"/>
      <c r="G488" s="39"/>
    </row>
    <row r="489">
      <c r="E489" s="39"/>
      <c r="F489" s="104"/>
      <c r="G489" s="39"/>
    </row>
    <row r="490">
      <c r="E490" s="39"/>
      <c r="F490" s="104"/>
      <c r="G490" s="39"/>
    </row>
    <row r="491">
      <c r="E491" s="39"/>
      <c r="F491" s="104"/>
      <c r="G491" s="39"/>
    </row>
    <row r="492">
      <c r="E492" s="39"/>
      <c r="F492" s="104"/>
      <c r="G492" s="39"/>
    </row>
    <row r="493">
      <c r="E493" s="39"/>
      <c r="F493" s="104"/>
      <c r="G493" s="39"/>
    </row>
    <row r="494">
      <c r="E494" s="39"/>
      <c r="F494" s="104"/>
      <c r="G494" s="39"/>
    </row>
    <row r="495">
      <c r="E495" s="39"/>
      <c r="F495" s="104"/>
      <c r="G495" s="39"/>
    </row>
    <row r="496">
      <c r="E496" s="39"/>
      <c r="F496" s="104"/>
      <c r="G496" s="39"/>
    </row>
    <row r="497">
      <c r="E497" s="39"/>
      <c r="F497" s="104"/>
      <c r="G497" s="39"/>
    </row>
    <row r="498">
      <c r="E498" s="39"/>
      <c r="F498" s="104"/>
      <c r="G498" s="39"/>
    </row>
    <row r="499">
      <c r="E499" s="39"/>
      <c r="F499" s="104"/>
      <c r="G499" s="39"/>
    </row>
    <row r="500">
      <c r="E500" s="39"/>
      <c r="F500" s="104"/>
      <c r="G500" s="39"/>
    </row>
    <row r="501">
      <c r="E501" s="39"/>
      <c r="F501" s="104"/>
      <c r="G501" s="39"/>
    </row>
    <row r="502">
      <c r="E502" s="39"/>
      <c r="F502" s="104"/>
      <c r="G502" s="39"/>
    </row>
    <row r="503">
      <c r="E503" s="39"/>
      <c r="F503" s="104"/>
      <c r="G503" s="39"/>
    </row>
    <row r="504">
      <c r="E504" s="39"/>
      <c r="F504" s="104"/>
      <c r="G504" s="39"/>
    </row>
    <row r="505">
      <c r="E505" s="39"/>
      <c r="F505" s="104"/>
      <c r="G505" s="39"/>
    </row>
    <row r="506">
      <c r="E506" s="39"/>
      <c r="F506" s="104"/>
      <c r="G506" s="39"/>
    </row>
    <row r="507">
      <c r="E507" s="39"/>
      <c r="F507" s="104"/>
      <c r="G507" s="39"/>
    </row>
    <row r="508">
      <c r="E508" s="39"/>
      <c r="F508" s="104"/>
      <c r="G508" s="39"/>
    </row>
    <row r="509">
      <c r="E509" s="39"/>
      <c r="F509" s="104"/>
      <c r="G509" s="39"/>
    </row>
    <row r="510">
      <c r="E510" s="39"/>
      <c r="F510" s="104"/>
      <c r="G510" s="39"/>
    </row>
    <row r="511">
      <c r="E511" s="39"/>
      <c r="F511" s="104"/>
      <c r="G511" s="39"/>
    </row>
    <row r="512">
      <c r="E512" s="39"/>
      <c r="F512" s="104"/>
      <c r="G512" s="39"/>
    </row>
    <row r="513">
      <c r="E513" s="39"/>
      <c r="F513" s="104"/>
      <c r="G513" s="39"/>
    </row>
    <row r="514">
      <c r="E514" s="39"/>
      <c r="F514" s="104"/>
      <c r="G514" s="39"/>
    </row>
    <row r="515">
      <c r="E515" s="39"/>
      <c r="F515" s="104"/>
      <c r="G515" s="39"/>
    </row>
    <row r="516">
      <c r="E516" s="39"/>
      <c r="F516" s="104"/>
      <c r="G516" s="39"/>
    </row>
    <row r="517">
      <c r="E517" s="39"/>
      <c r="F517" s="104"/>
      <c r="G517" s="39"/>
    </row>
    <row r="518">
      <c r="E518" s="39"/>
      <c r="F518" s="104"/>
      <c r="G518" s="39"/>
    </row>
    <row r="519">
      <c r="E519" s="39"/>
      <c r="F519" s="104"/>
      <c r="G519" s="39"/>
    </row>
    <row r="520">
      <c r="E520" s="39"/>
      <c r="F520" s="104"/>
      <c r="G520" s="39"/>
    </row>
    <row r="521">
      <c r="E521" s="39"/>
      <c r="F521" s="104"/>
      <c r="G521" s="39"/>
    </row>
    <row r="522">
      <c r="E522" s="39"/>
      <c r="F522" s="104"/>
      <c r="G522" s="39"/>
    </row>
    <row r="523">
      <c r="E523" s="39"/>
      <c r="F523" s="104"/>
      <c r="G523" s="39"/>
    </row>
    <row r="524">
      <c r="E524" s="39"/>
      <c r="F524" s="104"/>
      <c r="G524" s="39"/>
    </row>
    <row r="525">
      <c r="E525" s="39"/>
      <c r="F525" s="104"/>
      <c r="G525" s="39"/>
    </row>
    <row r="526">
      <c r="E526" s="39"/>
      <c r="F526" s="104"/>
      <c r="G526" s="39"/>
    </row>
    <row r="527">
      <c r="E527" s="39"/>
      <c r="F527" s="104"/>
      <c r="G527" s="39"/>
    </row>
    <row r="528">
      <c r="E528" s="39"/>
      <c r="F528" s="104"/>
      <c r="G528" s="39"/>
    </row>
    <row r="529">
      <c r="E529" s="39"/>
      <c r="F529" s="104"/>
      <c r="G529" s="39"/>
    </row>
    <row r="530">
      <c r="E530" s="39"/>
      <c r="F530" s="104"/>
      <c r="G530" s="39"/>
    </row>
    <row r="531">
      <c r="E531" s="39"/>
      <c r="F531" s="104"/>
      <c r="G531" s="39"/>
    </row>
    <row r="532">
      <c r="E532" s="39"/>
      <c r="F532" s="104"/>
      <c r="G532" s="39"/>
    </row>
    <row r="533">
      <c r="E533" s="39"/>
      <c r="F533" s="104"/>
      <c r="G533" s="39"/>
    </row>
    <row r="534">
      <c r="E534" s="39"/>
      <c r="F534" s="104"/>
      <c r="G534" s="39"/>
    </row>
    <row r="535">
      <c r="E535" s="39"/>
      <c r="F535" s="104"/>
      <c r="G535" s="39"/>
    </row>
    <row r="536">
      <c r="E536" s="39"/>
      <c r="F536" s="104"/>
      <c r="G536" s="39"/>
    </row>
    <row r="537">
      <c r="E537" s="39"/>
      <c r="F537" s="104"/>
      <c r="G537" s="39"/>
    </row>
    <row r="538">
      <c r="E538" s="39"/>
      <c r="F538" s="104"/>
      <c r="G538" s="39"/>
    </row>
    <row r="539">
      <c r="E539" s="39"/>
      <c r="F539" s="104"/>
      <c r="G539" s="39"/>
    </row>
    <row r="540">
      <c r="E540" s="39"/>
      <c r="F540" s="104"/>
      <c r="G540" s="39"/>
    </row>
    <row r="541">
      <c r="E541" s="39"/>
      <c r="F541" s="104"/>
      <c r="G541" s="39"/>
    </row>
    <row r="542">
      <c r="E542" s="39"/>
      <c r="F542" s="104"/>
      <c r="G542" s="39"/>
    </row>
    <row r="543">
      <c r="E543" s="39"/>
      <c r="F543" s="104"/>
      <c r="G543" s="39"/>
    </row>
    <row r="544">
      <c r="E544" s="39"/>
      <c r="F544" s="104"/>
      <c r="G544" s="39"/>
    </row>
    <row r="545">
      <c r="E545" s="39"/>
      <c r="F545" s="104"/>
      <c r="G545" s="39"/>
    </row>
    <row r="546">
      <c r="E546" s="39"/>
      <c r="F546" s="104"/>
      <c r="G546" s="39"/>
    </row>
    <row r="547">
      <c r="E547" s="39"/>
      <c r="F547" s="104"/>
      <c r="G547" s="39"/>
    </row>
    <row r="548">
      <c r="E548" s="39"/>
      <c r="F548" s="104"/>
      <c r="G548" s="39"/>
    </row>
    <row r="549">
      <c r="E549" s="39"/>
      <c r="F549" s="104"/>
      <c r="G549" s="39"/>
    </row>
    <row r="550">
      <c r="E550" s="39"/>
      <c r="F550" s="104"/>
      <c r="G550" s="39"/>
    </row>
    <row r="551">
      <c r="E551" s="39"/>
      <c r="F551" s="104"/>
      <c r="G551" s="39"/>
    </row>
    <row r="552">
      <c r="E552" s="39"/>
      <c r="F552" s="104"/>
      <c r="G552" s="39"/>
    </row>
    <row r="553">
      <c r="E553" s="39"/>
      <c r="F553" s="104"/>
      <c r="G553" s="39"/>
    </row>
    <row r="554">
      <c r="E554" s="39"/>
      <c r="F554" s="104"/>
      <c r="G554" s="39"/>
    </row>
    <row r="555">
      <c r="E555" s="39"/>
      <c r="F555" s="104"/>
      <c r="G555" s="39"/>
    </row>
    <row r="556">
      <c r="E556" s="39"/>
      <c r="F556" s="104"/>
      <c r="G556" s="39"/>
    </row>
    <row r="557">
      <c r="E557" s="39"/>
      <c r="F557" s="104"/>
      <c r="G557" s="39"/>
    </row>
    <row r="558">
      <c r="E558" s="39"/>
      <c r="F558" s="104"/>
      <c r="G558" s="39"/>
    </row>
    <row r="559">
      <c r="E559" s="39"/>
      <c r="F559" s="104"/>
      <c r="G559" s="39"/>
    </row>
    <row r="560">
      <c r="E560" s="39"/>
      <c r="F560" s="104"/>
      <c r="G560" s="39"/>
    </row>
    <row r="561">
      <c r="E561" s="39"/>
      <c r="F561" s="104"/>
      <c r="G561" s="39"/>
    </row>
    <row r="562">
      <c r="E562" s="39"/>
      <c r="F562" s="104"/>
      <c r="G562" s="39"/>
    </row>
    <row r="563">
      <c r="E563" s="39"/>
      <c r="F563" s="104"/>
      <c r="G563" s="39"/>
    </row>
    <row r="564">
      <c r="E564" s="39"/>
      <c r="F564" s="104"/>
      <c r="G564" s="39"/>
    </row>
    <row r="565">
      <c r="E565" s="39"/>
      <c r="F565" s="104"/>
      <c r="G565" s="39"/>
    </row>
    <row r="566">
      <c r="E566" s="39"/>
      <c r="F566" s="104"/>
      <c r="G566" s="39"/>
    </row>
    <row r="567">
      <c r="E567" s="39"/>
      <c r="F567" s="104"/>
      <c r="G567" s="39"/>
    </row>
    <row r="568">
      <c r="E568" s="39"/>
      <c r="F568" s="104"/>
      <c r="G568" s="39"/>
    </row>
    <row r="569">
      <c r="E569" s="39"/>
      <c r="F569" s="104"/>
      <c r="G569" s="39"/>
    </row>
    <row r="570">
      <c r="E570" s="39"/>
      <c r="F570" s="104"/>
      <c r="G570" s="39"/>
    </row>
    <row r="571">
      <c r="E571" s="39"/>
      <c r="F571" s="104"/>
      <c r="G571" s="39"/>
    </row>
    <row r="572">
      <c r="E572" s="39"/>
      <c r="F572" s="104"/>
      <c r="G572" s="39"/>
    </row>
    <row r="573">
      <c r="E573" s="39"/>
      <c r="F573" s="104"/>
      <c r="G573" s="39"/>
    </row>
    <row r="574">
      <c r="E574" s="39"/>
      <c r="F574" s="104"/>
      <c r="G574" s="39"/>
    </row>
    <row r="575">
      <c r="E575" s="39"/>
      <c r="F575" s="104"/>
      <c r="G575" s="39"/>
    </row>
    <row r="576">
      <c r="E576" s="39"/>
      <c r="F576" s="104"/>
      <c r="G576" s="39"/>
    </row>
    <row r="577">
      <c r="E577" s="39"/>
      <c r="F577" s="104"/>
      <c r="G577" s="39"/>
    </row>
    <row r="578">
      <c r="E578" s="39"/>
      <c r="F578" s="104"/>
      <c r="G578" s="39"/>
    </row>
    <row r="579">
      <c r="E579" s="39"/>
      <c r="F579" s="104"/>
      <c r="G579" s="39"/>
    </row>
    <row r="580">
      <c r="E580" s="39"/>
      <c r="F580" s="104"/>
      <c r="G580" s="39"/>
    </row>
    <row r="581">
      <c r="E581" s="39"/>
      <c r="F581" s="104"/>
      <c r="G581" s="39"/>
    </row>
    <row r="582">
      <c r="E582" s="39"/>
      <c r="F582" s="104"/>
      <c r="G582" s="39"/>
    </row>
    <row r="583">
      <c r="E583" s="39"/>
      <c r="F583" s="104"/>
      <c r="G583" s="39"/>
    </row>
    <row r="584">
      <c r="E584" s="39"/>
      <c r="F584" s="104"/>
      <c r="G584" s="39"/>
    </row>
    <row r="585">
      <c r="E585" s="39"/>
      <c r="F585" s="104"/>
      <c r="G585" s="39"/>
    </row>
    <row r="586">
      <c r="E586" s="39"/>
      <c r="F586" s="104"/>
      <c r="G586" s="39"/>
    </row>
    <row r="587">
      <c r="E587" s="39"/>
      <c r="F587" s="104"/>
      <c r="G587" s="39"/>
    </row>
    <row r="588">
      <c r="E588" s="39"/>
      <c r="F588" s="104"/>
      <c r="G588" s="39"/>
    </row>
    <row r="589">
      <c r="E589" s="39"/>
      <c r="F589" s="104"/>
      <c r="G589" s="39"/>
    </row>
    <row r="590">
      <c r="E590" s="39"/>
      <c r="F590" s="104"/>
      <c r="G590" s="39"/>
    </row>
    <row r="591">
      <c r="E591" s="39"/>
      <c r="F591" s="104"/>
      <c r="G591" s="39"/>
    </row>
    <row r="592">
      <c r="E592" s="39"/>
      <c r="F592" s="104"/>
      <c r="G592" s="39"/>
    </row>
    <row r="593">
      <c r="E593" s="39"/>
      <c r="F593" s="104"/>
      <c r="G593" s="39"/>
    </row>
    <row r="594">
      <c r="E594" s="39"/>
      <c r="F594" s="104"/>
      <c r="G594" s="39"/>
    </row>
    <row r="595">
      <c r="E595" s="39"/>
      <c r="F595" s="104"/>
      <c r="G595" s="39"/>
    </row>
    <row r="596">
      <c r="E596" s="39"/>
      <c r="F596" s="104"/>
      <c r="G596" s="39"/>
    </row>
    <row r="597">
      <c r="E597" s="39"/>
      <c r="F597" s="104"/>
      <c r="G597" s="39"/>
    </row>
    <row r="598">
      <c r="E598" s="39"/>
      <c r="F598" s="104"/>
      <c r="G598" s="39"/>
    </row>
    <row r="599">
      <c r="E599" s="39"/>
      <c r="F599" s="104"/>
      <c r="G599" s="39"/>
    </row>
    <row r="600">
      <c r="E600" s="39"/>
      <c r="F600" s="104"/>
      <c r="G600" s="39"/>
    </row>
    <row r="601">
      <c r="E601" s="39"/>
      <c r="F601" s="104"/>
      <c r="G601" s="39"/>
    </row>
    <row r="602">
      <c r="E602" s="39"/>
      <c r="F602" s="104"/>
      <c r="G602" s="39"/>
    </row>
    <row r="603">
      <c r="E603" s="39"/>
      <c r="F603" s="104"/>
      <c r="G603" s="39"/>
    </row>
    <row r="604">
      <c r="E604" s="39"/>
      <c r="F604" s="104"/>
      <c r="G604" s="39"/>
    </row>
    <row r="605">
      <c r="E605" s="39"/>
      <c r="F605" s="104"/>
      <c r="G605" s="39"/>
    </row>
    <row r="606">
      <c r="E606" s="39"/>
      <c r="F606" s="104"/>
      <c r="G606" s="39"/>
    </row>
    <row r="607">
      <c r="E607" s="39"/>
      <c r="F607" s="104"/>
      <c r="G607" s="39"/>
    </row>
    <row r="608">
      <c r="E608" s="39"/>
      <c r="F608" s="104"/>
      <c r="G608" s="39"/>
    </row>
    <row r="609">
      <c r="E609" s="39"/>
      <c r="F609" s="104"/>
      <c r="G609" s="39"/>
    </row>
    <row r="610">
      <c r="E610" s="39"/>
      <c r="F610" s="104"/>
      <c r="G610" s="39"/>
    </row>
    <row r="611">
      <c r="E611" s="39"/>
      <c r="F611" s="104"/>
      <c r="G611" s="39"/>
    </row>
    <row r="612">
      <c r="E612" s="39"/>
      <c r="F612" s="104"/>
      <c r="G612" s="39"/>
    </row>
    <row r="613">
      <c r="E613" s="39"/>
      <c r="F613" s="104"/>
      <c r="G613" s="39"/>
    </row>
    <row r="614">
      <c r="E614" s="39"/>
      <c r="F614" s="104"/>
      <c r="G614" s="39"/>
    </row>
    <row r="615">
      <c r="E615" s="39"/>
      <c r="F615" s="104"/>
      <c r="G615" s="39"/>
    </row>
    <row r="616">
      <c r="E616" s="39"/>
      <c r="F616" s="104"/>
      <c r="G616" s="39"/>
    </row>
    <row r="617">
      <c r="E617" s="39"/>
      <c r="F617" s="104"/>
      <c r="G617" s="39"/>
    </row>
    <row r="618">
      <c r="E618" s="39"/>
      <c r="F618" s="104"/>
      <c r="G618" s="39"/>
    </row>
    <row r="619">
      <c r="E619" s="39"/>
      <c r="F619" s="104"/>
      <c r="G619" s="39"/>
    </row>
    <row r="620">
      <c r="E620" s="39"/>
      <c r="F620" s="104"/>
      <c r="G620" s="39"/>
    </row>
    <row r="621">
      <c r="E621" s="39"/>
      <c r="F621" s="104"/>
      <c r="G621" s="39"/>
    </row>
    <row r="622">
      <c r="E622" s="39"/>
      <c r="F622" s="104"/>
      <c r="G622" s="39"/>
    </row>
    <row r="623">
      <c r="E623" s="39"/>
      <c r="F623" s="104"/>
      <c r="G623" s="39"/>
    </row>
    <row r="624">
      <c r="E624" s="39"/>
      <c r="F624" s="104"/>
      <c r="G624" s="39"/>
    </row>
    <row r="625">
      <c r="E625" s="39"/>
      <c r="F625" s="104"/>
      <c r="G625" s="39"/>
    </row>
    <row r="626">
      <c r="E626" s="39"/>
      <c r="F626" s="104"/>
      <c r="G626" s="39"/>
    </row>
    <row r="627">
      <c r="E627" s="39"/>
      <c r="F627" s="104"/>
      <c r="G627" s="39"/>
    </row>
    <row r="628">
      <c r="E628" s="39"/>
      <c r="F628" s="104"/>
      <c r="G628" s="39"/>
    </row>
    <row r="629">
      <c r="E629" s="39"/>
      <c r="F629" s="104"/>
      <c r="G629" s="39"/>
    </row>
    <row r="630">
      <c r="E630" s="39"/>
      <c r="F630" s="104"/>
      <c r="G630" s="39"/>
    </row>
    <row r="631">
      <c r="E631" s="39"/>
      <c r="F631" s="104"/>
      <c r="G631" s="39"/>
    </row>
    <row r="632">
      <c r="E632" s="39"/>
      <c r="F632" s="104"/>
      <c r="G632" s="39"/>
    </row>
    <row r="633">
      <c r="E633" s="39"/>
      <c r="F633" s="104"/>
      <c r="G633" s="39"/>
    </row>
    <row r="634">
      <c r="E634" s="39"/>
      <c r="F634" s="104"/>
      <c r="G634" s="39"/>
    </row>
    <row r="635">
      <c r="E635" s="39"/>
      <c r="F635" s="104"/>
      <c r="G635" s="39"/>
    </row>
    <row r="636">
      <c r="E636" s="39"/>
      <c r="F636" s="104"/>
      <c r="G636" s="39"/>
    </row>
    <row r="637">
      <c r="E637" s="39"/>
      <c r="F637" s="104"/>
      <c r="G637" s="39"/>
    </row>
    <row r="638">
      <c r="E638" s="39"/>
      <c r="F638" s="104"/>
      <c r="G638" s="39"/>
    </row>
    <row r="639">
      <c r="E639" s="39"/>
      <c r="F639" s="104"/>
      <c r="G639" s="39"/>
    </row>
    <row r="640">
      <c r="E640" s="39"/>
      <c r="F640" s="104"/>
      <c r="G640" s="39"/>
    </row>
    <row r="641">
      <c r="E641" s="39"/>
      <c r="F641" s="104"/>
      <c r="G641" s="39"/>
    </row>
    <row r="642">
      <c r="E642" s="39"/>
      <c r="F642" s="104"/>
      <c r="G642" s="39"/>
    </row>
    <row r="643">
      <c r="E643" s="39"/>
      <c r="F643" s="104"/>
      <c r="G643" s="39"/>
    </row>
    <row r="644">
      <c r="E644" s="39"/>
      <c r="F644" s="104"/>
      <c r="G644" s="39"/>
    </row>
    <row r="645">
      <c r="E645" s="39"/>
      <c r="F645" s="104"/>
      <c r="G645" s="39"/>
    </row>
    <row r="646">
      <c r="E646" s="39"/>
      <c r="F646" s="104"/>
      <c r="G646" s="39"/>
    </row>
    <row r="647">
      <c r="E647" s="39"/>
      <c r="F647" s="104"/>
      <c r="G647" s="39"/>
    </row>
    <row r="648">
      <c r="E648" s="39"/>
      <c r="F648" s="104"/>
      <c r="G648" s="39"/>
    </row>
    <row r="649">
      <c r="E649" s="39"/>
      <c r="F649" s="104"/>
      <c r="G649" s="39"/>
    </row>
    <row r="650">
      <c r="E650" s="39"/>
      <c r="F650" s="104"/>
      <c r="G650" s="39"/>
    </row>
    <row r="651">
      <c r="E651" s="39"/>
      <c r="F651" s="104"/>
      <c r="G651" s="39"/>
    </row>
    <row r="652">
      <c r="E652" s="39"/>
      <c r="F652" s="104"/>
      <c r="G652" s="39"/>
    </row>
    <row r="653">
      <c r="E653" s="39"/>
      <c r="F653" s="104"/>
      <c r="G653" s="39"/>
    </row>
    <row r="654">
      <c r="E654" s="39"/>
      <c r="F654" s="104"/>
      <c r="G654" s="39"/>
    </row>
    <row r="655">
      <c r="E655" s="39"/>
      <c r="F655" s="104"/>
      <c r="G655" s="39"/>
    </row>
    <row r="656">
      <c r="E656" s="39"/>
      <c r="F656" s="104"/>
      <c r="G656" s="39"/>
    </row>
    <row r="657">
      <c r="E657" s="39"/>
      <c r="F657" s="104"/>
      <c r="G657" s="39"/>
    </row>
    <row r="658">
      <c r="E658" s="39"/>
      <c r="F658" s="104"/>
      <c r="G658" s="39"/>
    </row>
    <row r="659">
      <c r="E659" s="39"/>
      <c r="F659" s="104"/>
      <c r="G659" s="39"/>
    </row>
    <row r="660">
      <c r="E660" s="39"/>
      <c r="F660" s="104"/>
      <c r="G660" s="39"/>
    </row>
    <row r="661">
      <c r="E661" s="39"/>
      <c r="F661" s="104"/>
      <c r="G661" s="39"/>
    </row>
    <row r="662">
      <c r="E662" s="39"/>
      <c r="F662" s="104"/>
      <c r="G662" s="39"/>
    </row>
    <row r="663">
      <c r="E663" s="39"/>
      <c r="F663" s="104"/>
      <c r="G663" s="39"/>
    </row>
    <row r="664">
      <c r="E664" s="39"/>
      <c r="F664" s="104"/>
      <c r="G664" s="39"/>
    </row>
    <row r="665">
      <c r="E665" s="39"/>
      <c r="F665" s="104"/>
      <c r="G665" s="39"/>
    </row>
    <row r="666">
      <c r="E666" s="39"/>
      <c r="F666" s="104"/>
      <c r="G666" s="39"/>
    </row>
    <row r="667">
      <c r="E667" s="39"/>
      <c r="F667" s="104"/>
      <c r="G667" s="39"/>
    </row>
    <row r="668">
      <c r="E668" s="39"/>
      <c r="F668" s="104"/>
      <c r="G668" s="39"/>
    </row>
    <row r="669">
      <c r="E669" s="39"/>
      <c r="F669" s="104"/>
      <c r="G669" s="39"/>
    </row>
    <row r="670">
      <c r="E670" s="39"/>
      <c r="F670" s="104"/>
      <c r="G670" s="39"/>
    </row>
    <row r="671">
      <c r="E671" s="39"/>
      <c r="F671" s="104"/>
      <c r="G671" s="39"/>
    </row>
    <row r="672">
      <c r="E672" s="39"/>
      <c r="F672" s="104"/>
      <c r="G672" s="39"/>
    </row>
    <row r="673">
      <c r="E673" s="39"/>
      <c r="F673" s="104"/>
      <c r="G673" s="39"/>
    </row>
    <row r="674">
      <c r="E674" s="39"/>
      <c r="F674" s="104"/>
      <c r="G674" s="39"/>
    </row>
    <row r="675">
      <c r="E675" s="39"/>
      <c r="F675" s="104"/>
      <c r="G675" s="39"/>
    </row>
    <row r="676">
      <c r="E676" s="39"/>
      <c r="F676" s="104"/>
      <c r="G676" s="39"/>
    </row>
    <row r="677">
      <c r="E677" s="39"/>
      <c r="F677" s="104"/>
      <c r="G677" s="39"/>
    </row>
    <row r="678">
      <c r="E678" s="39"/>
      <c r="F678" s="104"/>
      <c r="G678" s="39"/>
    </row>
    <row r="679">
      <c r="E679" s="39"/>
      <c r="F679" s="104"/>
      <c r="G679" s="39"/>
    </row>
    <row r="680">
      <c r="E680" s="39"/>
      <c r="F680" s="104"/>
      <c r="G680" s="39"/>
    </row>
    <row r="681">
      <c r="E681" s="39"/>
      <c r="F681" s="104"/>
      <c r="G681" s="39"/>
    </row>
    <row r="682">
      <c r="E682" s="39"/>
      <c r="F682" s="104"/>
      <c r="G682" s="39"/>
    </row>
    <row r="683">
      <c r="E683" s="39"/>
      <c r="F683" s="104"/>
      <c r="G683" s="39"/>
    </row>
    <row r="684">
      <c r="E684" s="39"/>
      <c r="F684" s="104"/>
      <c r="G684" s="39"/>
    </row>
    <row r="685">
      <c r="E685" s="39"/>
      <c r="F685" s="104"/>
      <c r="G685" s="39"/>
    </row>
    <row r="686">
      <c r="E686" s="39"/>
      <c r="F686" s="104"/>
      <c r="G686" s="39"/>
    </row>
    <row r="687">
      <c r="E687" s="39"/>
      <c r="F687" s="104"/>
      <c r="G687" s="39"/>
    </row>
    <row r="688">
      <c r="E688" s="39"/>
      <c r="F688" s="104"/>
      <c r="G688" s="39"/>
    </row>
    <row r="689">
      <c r="E689" s="39"/>
      <c r="F689" s="104"/>
      <c r="G689" s="39"/>
    </row>
    <row r="690">
      <c r="E690" s="39"/>
      <c r="F690" s="104"/>
      <c r="G690" s="39"/>
    </row>
    <row r="691">
      <c r="E691" s="39"/>
      <c r="F691" s="104"/>
      <c r="G691" s="39"/>
    </row>
    <row r="692">
      <c r="E692" s="39"/>
      <c r="F692" s="104"/>
      <c r="G692" s="39"/>
    </row>
    <row r="693">
      <c r="E693" s="39"/>
      <c r="F693" s="104"/>
      <c r="G693" s="39"/>
    </row>
    <row r="694">
      <c r="E694" s="39"/>
      <c r="F694" s="104"/>
      <c r="G694" s="39"/>
    </row>
    <row r="695">
      <c r="E695" s="39"/>
      <c r="F695" s="104"/>
      <c r="G695" s="39"/>
    </row>
    <row r="696">
      <c r="E696" s="39"/>
      <c r="F696" s="104"/>
      <c r="G696" s="39"/>
    </row>
    <row r="697">
      <c r="E697" s="39"/>
      <c r="F697" s="104"/>
      <c r="G697" s="39"/>
    </row>
    <row r="698">
      <c r="E698" s="39"/>
      <c r="F698" s="104"/>
      <c r="G698" s="39"/>
    </row>
    <row r="699">
      <c r="E699" s="39"/>
      <c r="F699" s="104"/>
      <c r="G699" s="39"/>
    </row>
    <row r="700">
      <c r="E700" s="39"/>
      <c r="F700" s="104"/>
      <c r="G700" s="39"/>
    </row>
    <row r="701">
      <c r="E701" s="39"/>
      <c r="F701" s="104"/>
      <c r="G701" s="39"/>
    </row>
    <row r="702">
      <c r="E702" s="39"/>
      <c r="F702" s="104"/>
      <c r="G702" s="39"/>
    </row>
    <row r="703">
      <c r="E703" s="39"/>
      <c r="F703" s="104"/>
      <c r="G703" s="39"/>
    </row>
    <row r="704">
      <c r="E704" s="39"/>
      <c r="F704" s="104"/>
      <c r="G704" s="39"/>
    </row>
    <row r="705">
      <c r="E705" s="39"/>
      <c r="F705" s="104"/>
      <c r="G705" s="39"/>
    </row>
    <row r="706">
      <c r="E706" s="39"/>
      <c r="F706" s="104"/>
      <c r="G706" s="39"/>
    </row>
    <row r="707">
      <c r="E707" s="39"/>
      <c r="F707" s="104"/>
      <c r="G707" s="39"/>
    </row>
    <row r="708">
      <c r="E708" s="39"/>
      <c r="F708" s="104"/>
      <c r="G708" s="39"/>
    </row>
    <row r="709">
      <c r="E709" s="39"/>
      <c r="F709" s="104"/>
      <c r="G709" s="39"/>
    </row>
    <row r="710">
      <c r="E710" s="39"/>
      <c r="F710" s="104"/>
      <c r="G710" s="39"/>
    </row>
    <row r="711">
      <c r="E711" s="39"/>
      <c r="F711" s="104"/>
      <c r="G711" s="39"/>
    </row>
    <row r="712">
      <c r="E712" s="39"/>
      <c r="F712" s="104"/>
      <c r="G712" s="39"/>
    </row>
    <row r="713">
      <c r="E713" s="39"/>
      <c r="F713" s="104"/>
      <c r="G713" s="39"/>
    </row>
    <row r="714">
      <c r="E714" s="39"/>
      <c r="F714" s="104"/>
      <c r="G714" s="39"/>
    </row>
    <row r="715">
      <c r="E715" s="39"/>
      <c r="F715" s="104"/>
      <c r="G715" s="39"/>
    </row>
    <row r="716">
      <c r="E716" s="39"/>
      <c r="F716" s="104"/>
      <c r="G716" s="39"/>
    </row>
    <row r="717">
      <c r="E717" s="39"/>
      <c r="F717" s="104"/>
      <c r="G717" s="39"/>
    </row>
    <row r="718">
      <c r="E718" s="39"/>
      <c r="F718" s="104"/>
      <c r="G718" s="39"/>
    </row>
    <row r="719">
      <c r="E719" s="39"/>
      <c r="F719" s="104"/>
      <c r="G719" s="39"/>
    </row>
    <row r="720">
      <c r="E720" s="39"/>
      <c r="F720" s="104"/>
      <c r="G720" s="39"/>
    </row>
    <row r="721">
      <c r="E721" s="39"/>
      <c r="F721" s="104"/>
      <c r="G721" s="39"/>
    </row>
    <row r="722">
      <c r="E722" s="39"/>
      <c r="F722" s="104"/>
      <c r="G722" s="39"/>
    </row>
    <row r="723">
      <c r="E723" s="39"/>
      <c r="F723" s="104"/>
      <c r="G723" s="39"/>
    </row>
    <row r="724">
      <c r="E724" s="39"/>
      <c r="F724" s="104"/>
      <c r="G724" s="39"/>
    </row>
    <row r="725">
      <c r="E725" s="39"/>
      <c r="F725" s="104"/>
      <c r="G725" s="39"/>
    </row>
    <row r="726">
      <c r="E726" s="39"/>
      <c r="F726" s="104"/>
      <c r="G726" s="39"/>
    </row>
    <row r="727">
      <c r="E727" s="39"/>
      <c r="F727" s="104"/>
      <c r="G727" s="39"/>
    </row>
    <row r="728">
      <c r="E728" s="39"/>
      <c r="F728" s="104"/>
      <c r="G728" s="39"/>
    </row>
    <row r="729">
      <c r="E729" s="39"/>
      <c r="F729" s="104"/>
      <c r="G729" s="39"/>
    </row>
    <row r="730">
      <c r="E730" s="39"/>
      <c r="F730" s="104"/>
      <c r="G730" s="39"/>
    </row>
    <row r="731">
      <c r="E731" s="39"/>
      <c r="F731" s="104"/>
      <c r="G731" s="39"/>
    </row>
    <row r="732">
      <c r="E732" s="39"/>
      <c r="F732" s="104"/>
      <c r="G732" s="39"/>
    </row>
    <row r="733">
      <c r="E733" s="39"/>
      <c r="F733" s="104"/>
      <c r="G733" s="39"/>
    </row>
    <row r="734">
      <c r="E734" s="39"/>
      <c r="F734" s="104"/>
      <c r="G734" s="39"/>
    </row>
    <row r="735">
      <c r="E735" s="39"/>
      <c r="F735" s="104"/>
      <c r="G735" s="39"/>
    </row>
    <row r="736">
      <c r="E736" s="39"/>
      <c r="F736" s="104"/>
      <c r="G736" s="39"/>
    </row>
    <row r="737">
      <c r="E737" s="39"/>
      <c r="F737" s="104"/>
      <c r="G737" s="39"/>
    </row>
    <row r="738">
      <c r="E738" s="39"/>
      <c r="F738" s="104"/>
      <c r="G738" s="39"/>
    </row>
    <row r="739">
      <c r="E739" s="39"/>
      <c r="F739" s="104"/>
      <c r="G739" s="39"/>
    </row>
    <row r="740">
      <c r="E740" s="39"/>
      <c r="F740" s="104"/>
      <c r="G740" s="39"/>
    </row>
    <row r="741">
      <c r="E741" s="39"/>
      <c r="F741" s="104"/>
      <c r="G741" s="39"/>
    </row>
    <row r="742">
      <c r="E742" s="39"/>
      <c r="F742" s="104"/>
      <c r="G742" s="39"/>
    </row>
    <row r="743">
      <c r="E743" s="39"/>
      <c r="F743" s="104"/>
      <c r="G743" s="39"/>
    </row>
    <row r="744">
      <c r="E744" s="39"/>
      <c r="F744" s="104"/>
      <c r="G744" s="39"/>
    </row>
    <row r="745">
      <c r="E745" s="39"/>
      <c r="F745" s="104"/>
      <c r="G745" s="39"/>
    </row>
    <row r="746">
      <c r="E746" s="39"/>
      <c r="F746" s="104"/>
      <c r="G746" s="39"/>
    </row>
    <row r="747">
      <c r="E747" s="39"/>
      <c r="F747" s="104"/>
      <c r="G747" s="39"/>
    </row>
    <row r="748">
      <c r="E748" s="39"/>
      <c r="F748" s="104"/>
      <c r="G748" s="39"/>
    </row>
    <row r="749">
      <c r="E749" s="39"/>
      <c r="F749" s="104"/>
      <c r="G749" s="39"/>
    </row>
    <row r="750">
      <c r="E750" s="39"/>
      <c r="F750" s="104"/>
      <c r="G750" s="39"/>
    </row>
    <row r="751">
      <c r="E751" s="39"/>
      <c r="F751" s="104"/>
      <c r="G751" s="39"/>
    </row>
    <row r="752">
      <c r="E752" s="39"/>
      <c r="F752" s="104"/>
      <c r="G752" s="39"/>
    </row>
    <row r="753">
      <c r="E753" s="39"/>
      <c r="F753" s="104"/>
      <c r="G753" s="39"/>
    </row>
    <row r="754">
      <c r="E754" s="39"/>
      <c r="F754" s="104"/>
      <c r="G754" s="39"/>
    </row>
    <row r="755">
      <c r="E755" s="39"/>
      <c r="F755" s="104"/>
      <c r="G755" s="39"/>
    </row>
    <row r="756">
      <c r="E756" s="39"/>
      <c r="F756" s="104"/>
      <c r="G756" s="39"/>
    </row>
    <row r="757">
      <c r="E757" s="39"/>
      <c r="F757" s="104"/>
      <c r="G757" s="39"/>
    </row>
    <row r="758">
      <c r="E758" s="39"/>
      <c r="F758" s="104"/>
      <c r="G758" s="39"/>
    </row>
    <row r="759">
      <c r="E759" s="39"/>
      <c r="F759" s="104"/>
      <c r="G759" s="39"/>
    </row>
    <row r="760">
      <c r="E760" s="39"/>
      <c r="F760" s="104"/>
      <c r="G760" s="39"/>
    </row>
    <row r="761">
      <c r="E761" s="39"/>
      <c r="F761" s="104"/>
      <c r="G761" s="39"/>
    </row>
    <row r="762">
      <c r="E762" s="39"/>
      <c r="F762" s="104"/>
      <c r="G762" s="39"/>
    </row>
    <row r="763">
      <c r="E763" s="39"/>
      <c r="F763" s="104"/>
      <c r="G763" s="39"/>
    </row>
    <row r="764">
      <c r="E764" s="39"/>
      <c r="F764" s="104"/>
      <c r="G764" s="39"/>
    </row>
    <row r="765">
      <c r="E765" s="39"/>
      <c r="F765" s="104"/>
      <c r="G765" s="39"/>
    </row>
    <row r="766">
      <c r="E766" s="39"/>
      <c r="F766" s="104"/>
      <c r="G766" s="39"/>
    </row>
    <row r="767">
      <c r="E767" s="39"/>
      <c r="F767" s="104"/>
      <c r="G767" s="39"/>
    </row>
    <row r="768">
      <c r="E768" s="39"/>
      <c r="F768" s="104"/>
      <c r="G768" s="39"/>
    </row>
    <row r="769">
      <c r="E769" s="39"/>
      <c r="F769" s="104"/>
      <c r="G769" s="39"/>
    </row>
    <row r="770">
      <c r="E770" s="39"/>
      <c r="F770" s="104"/>
      <c r="G770" s="39"/>
    </row>
    <row r="771">
      <c r="E771" s="39"/>
      <c r="F771" s="104"/>
      <c r="G771" s="39"/>
    </row>
    <row r="772">
      <c r="E772" s="39"/>
      <c r="F772" s="104"/>
      <c r="G772" s="39"/>
    </row>
    <row r="773">
      <c r="E773" s="39"/>
      <c r="F773" s="104"/>
      <c r="G773" s="39"/>
    </row>
    <row r="774">
      <c r="E774" s="39"/>
      <c r="F774" s="104"/>
      <c r="G774" s="39"/>
    </row>
    <row r="775">
      <c r="E775" s="39"/>
      <c r="F775" s="104"/>
      <c r="G775" s="39"/>
    </row>
    <row r="776">
      <c r="E776" s="39"/>
      <c r="F776" s="104"/>
      <c r="G776" s="39"/>
    </row>
    <row r="777">
      <c r="E777" s="39"/>
      <c r="F777" s="104"/>
      <c r="G777" s="39"/>
    </row>
    <row r="778">
      <c r="E778" s="39"/>
      <c r="F778" s="104"/>
      <c r="G778" s="39"/>
    </row>
    <row r="779">
      <c r="E779" s="39"/>
      <c r="F779" s="104"/>
      <c r="G779" s="39"/>
    </row>
    <row r="780">
      <c r="E780" s="39"/>
      <c r="F780" s="104"/>
      <c r="G780" s="39"/>
    </row>
    <row r="781">
      <c r="E781" s="39"/>
      <c r="F781" s="104"/>
      <c r="G781" s="39"/>
    </row>
    <row r="782">
      <c r="E782" s="39"/>
      <c r="F782" s="104"/>
      <c r="G782" s="39"/>
    </row>
    <row r="783">
      <c r="E783" s="39"/>
      <c r="F783" s="104"/>
      <c r="G783" s="39"/>
    </row>
    <row r="784">
      <c r="E784" s="39"/>
      <c r="F784" s="104"/>
      <c r="G784" s="39"/>
    </row>
    <row r="785">
      <c r="E785" s="39"/>
      <c r="F785" s="104"/>
      <c r="G785" s="39"/>
    </row>
    <row r="786">
      <c r="E786" s="39"/>
      <c r="F786" s="104"/>
      <c r="G786" s="39"/>
    </row>
    <row r="787">
      <c r="E787" s="39"/>
      <c r="F787" s="104"/>
      <c r="G787" s="39"/>
    </row>
    <row r="788">
      <c r="E788" s="39"/>
      <c r="F788" s="104"/>
      <c r="G788" s="39"/>
    </row>
    <row r="789">
      <c r="E789" s="39"/>
      <c r="F789" s="104"/>
      <c r="G789" s="39"/>
    </row>
    <row r="790">
      <c r="E790" s="39"/>
      <c r="F790" s="104"/>
      <c r="G790" s="39"/>
    </row>
    <row r="791">
      <c r="E791" s="39"/>
      <c r="F791" s="104"/>
      <c r="G791" s="39"/>
    </row>
    <row r="792">
      <c r="E792" s="39"/>
      <c r="F792" s="104"/>
      <c r="G792" s="39"/>
    </row>
    <row r="793">
      <c r="E793" s="39"/>
      <c r="F793" s="104"/>
      <c r="G793" s="39"/>
    </row>
    <row r="794">
      <c r="E794" s="39"/>
      <c r="F794" s="104"/>
      <c r="G794" s="39"/>
    </row>
    <row r="795">
      <c r="E795" s="39"/>
      <c r="F795" s="104"/>
      <c r="G795" s="39"/>
    </row>
    <row r="796">
      <c r="E796" s="39"/>
      <c r="F796" s="104"/>
      <c r="G796" s="39"/>
    </row>
    <row r="797">
      <c r="E797" s="39"/>
      <c r="F797" s="104"/>
      <c r="G797" s="39"/>
    </row>
    <row r="798">
      <c r="E798" s="39"/>
      <c r="F798" s="104"/>
      <c r="G798" s="39"/>
    </row>
    <row r="799">
      <c r="E799" s="39"/>
      <c r="F799" s="104"/>
      <c r="G799" s="39"/>
    </row>
    <row r="800">
      <c r="E800" s="39"/>
      <c r="F800" s="104"/>
      <c r="G800" s="39"/>
    </row>
    <row r="801">
      <c r="E801" s="39"/>
      <c r="F801" s="104"/>
      <c r="G801" s="39"/>
    </row>
    <row r="802">
      <c r="E802" s="39"/>
      <c r="F802" s="104"/>
      <c r="G802" s="39"/>
    </row>
    <row r="803">
      <c r="E803" s="39"/>
      <c r="F803" s="104"/>
      <c r="G803" s="39"/>
    </row>
    <row r="804">
      <c r="E804" s="39"/>
      <c r="F804" s="104"/>
      <c r="G804" s="39"/>
    </row>
    <row r="805">
      <c r="E805" s="39"/>
      <c r="F805" s="104"/>
      <c r="G805" s="39"/>
    </row>
    <row r="806">
      <c r="E806" s="39"/>
      <c r="F806" s="104"/>
      <c r="G806" s="39"/>
    </row>
    <row r="807">
      <c r="E807" s="39"/>
      <c r="F807" s="104"/>
      <c r="G807" s="39"/>
    </row>
    <row r="808">
      <c r="E808" s="39"/>
      <c r="F808" s="104"/>
      <c r="G808" s="39"/>
    </row>
    <row r="809">
      <c r="E809" s="39"/>
      <c r="F809" s="104"/>
      <c r="G809" s="39"/>
    </row>
    <row r="810">
      <c r="E810" s="39"/>
      <c r="F810" s="104"/>
      <c r="G810" s="39"/>
    </row>
    <row r="811">
      <c r="E811" s="39"/>
      <c r="F811" s="104"/>
      <c r="G811" s="39"/>
    </row>
    <row r="812">
      <c r="E812" s="39"/>
      <c r="F812" s="104"/>
      <c r="G812" s="39"/>
    </row>
    <row r="813">
      <c r="E813" s="39"/>
      <c r="F813" s="104"/>
      <c r="G813" s="39"/>
    </row>
    <row r="814">
      <c r="E814" s="39"/>
      <c r="F814" s="104"/>
      <c r="G814" s="39"/>
    </row>
    <row r="815">
      <c r="E815" s="39"/>
      <c r="F815" s="104"/>
      <c r="G815" s="39"/>
    </row>
    <row r="816">
      <c r="E816" s="39"/>
      <c r="F816" s="104"/>
      <c r="G816" s="39"/>
    </row>
    <row r="817">
      <c r="E817" s="39"/>
      <c r="F817" s="104"/>
      <c r="G817" s="39"/>
    </row>
    <row r="818">
      <c r="E818" s="39"/>
      <c r="F818" s="104"/>
      <c r="G818" s="39"/>
    </row>
    <row r="819">
      <c r="E819" s="39"/>
      <c r="F819" s="104"/>
      <c r="G819" s="39"/>
    </row>
    <row r="820">
      <c r="E820" s="39"/>
      <c r="F820" s="104"/>
      <c r="G820" s="39"/>
    </row>
    <row r="821">
      <c r="E821" s="39"/>
      <c r="F821" s="104"/>
      <c r="G821" s="39"/>
    </row>
    <row r="822">
      <c r="E822" s="39"/>
      <c r="F822" s="104"/>
      <c r="G822" s="39"/>
    </row>
    <row r="823">
      <c r="E823" s="39"/>
      <c r="F823" s="104"/>
      <c r="G823" s="39"/>
    </row>
    <row r="824">
      <c r="E824" s="39"/>
      <c r="F824" s="104"/>
      <c r="G824" s="39"/>
    </row>
    <row r="825">
      <c r="E825" s="39"/>
      <c r="F825" s="104"/>
      <c r="G825" s="39"/>
    </row>
    <row r="826">
      <c r="E826" s="39"/>
      <c r="F826" s="104"/>
      <c r="G826" s="39"/>
    </row>
    <row r="827">
      <c r="E827" s="39"/>
      <c r="F827" s="104"/>
      <c r="G827" s="39"/>
    </row>
    <row r="828">
      <c r="E828" s="39"/>
      <c r="F828" s="104"/>
      <c r="G828" s="39"/>
    </row>
    <row r="829">
      <c r="E829" s="39"/>
      <c r="F829" s="104"/>
      <c r="G829" s="39"/>
    </row>
    <row r="830">
      <c r="E830" s="39"/>
      <c r="F830" s="104"/>
      <c r="G830" s="39"/>
    </row>
    <row r="831">
      <c r="E831" s="39"/>
      <c r="F831" s="104"/>
      <c r="G831" s="39"/>
    </row>
    <row r="832">
      <c r="E832" s="39"/>
      <c r="F832" s="104"/>
      <c r="G832" s="39"/>
    </row>
    <row r="833">
      <c r="E833" s="39"/>
      <c r="F833" s="104"/>
      <c r="G833" s="39"/>
    </row>
    <row r="834">
      <c r="E834" s="39"/>
      <c r="F834" s="104"/>
      <c r="G834" s="39"/>
    </row>
    <row r="835">
      <c r="E835" s="39"/>
      <c r="F835" s="104"/>
      <c r="G835" s="39"/>
    </row>
    <row r="836">
      <c r="E836" s="39"/>
      <c r="F836" s="104"/>
      <c r="G836" s="39"/>
    </row>
    <row r="837">
      <c r="E837" s="39"/>
      <c r="F837" s="104"/>
      <c r="G837" s="39"/>
    </row>
    <row r="838">
      <c r="E838" s="39"/>
      <c r="F838" s="104"/>
      <c r="G838" s="39"/>
    </row>
    <row r="839">
      <c r="E839" s="39"/>
      <c r="F839" s="104"/>
      <c r="G839" s="39"/>
    </row>
    <row r="840">
      <c r="E840" s="39"/>
      <c r="F840" s="104"/>
      <c r="G840" s="39"/>
    </row>
    <row r="841">
      <c r="E841" s="39"/>
      <c r="F841" s="104"/>
      <c r="G841" s="39"/>
    </row>
    <row r="842">
      <c r="E842" s="39"/>
      <c r="F842" s="104"/>
      <c r="G842" s="39"/>
    </row>
    <row r="843">
      <c r="E843" s="39"/>
      <c r="F843" s="104"/>
      <c r="G843" s="39"/>
    </row>
    <row r="844">
      <c r="E844" s="39"/>
      <c r="F844" s="104"/>
      <c r="G844" s="39"/>
    </row>
    <row r="845">
      <c r="E845" s="39"/>
      <c r="F845" s="104"/>
      <c r="G845" s="39"/>
    </row>
    <row r="846">
      <c r="E846" s="39"/>
      <c r="F846" s="104"/>
      <c r="G846" s="39"/>
    </row>
    <row r="847">
      <c r="E847" s="39"/>
      <c r="F847" s="104"/>
      <c r="G847" s="39"/>
    </row>
    <row r="848">
      <c r="E848" s="39"/>
      <c r="F848" s="104"/>
      <c r="G848" s="39"/>
    </row>
    <row r="849">
      <c r="E849" s="39"/>
      <c r="F849" s="104"/>
      <c r="G849" s="39"/>
    </row>
    <row r="850">
      <c r="E850" s="39"/>
      <c r="F850" s="104"/>
      <c r="G850" s="39"/>
    </row>
    <row r="851">
      <c r="E851" s="39"/>
      <c r="F851" s="104"/>
      <c r="G851" s="39"/>
    </row>
    <row r="852">
      <c r="E852" s="39"/>
      <c r="F852" s="104"/>
      <c r="G852" s="39"/>
    </row>
    <row r="853">
      <c r="E853" s="39"/>
      <c r="F853" s="104"/>
      <c r="G853" s="39"/>
    </row>
    <row r="854">
      <c r="E854" s="39"/>
      <c r="F854" s="104"/>
      <c r="G854" s="39"/>
    </row>
    <row r="855">
      <c r="E855" s="39"/>
      <c r="F855" s="104"/>
      <c r="G855" s="39"/>
    </row>
    <row r="856">
      <c r="E856" s="39"/>
      <c r="F856" s="104"/>
      <c r="G856" s="39"/>
    </row>
    <row r="857">
      <c r="E857" s="39"/>
      <c r="F857" s="104"/>
      <c r="G857" s="39"/>
    </row>
    <row r="858">
      <c r="E858" s="39"/>
      <c r="F858" s="104"/>
      <c r="G858" s="39"/>
    </row>
    <row r="859">
      <c r="E859" s="39"/>
      <c r="F859" s="104"/>
      <c r="G859" s="39"/>
    </row>
    <row r="860">
      <c r="E860" s="39"/>
      <c r="F860" s="104"/>
      <c r="G860" s="39"/>
    </row>
    <row r="861">
      <c r="E861" s="39"/>
      <c r="F861" s="104"/>
      <c r="G861" s="39"/>
    </row>
    <row r="862">
      <c r="E862" s="39"/>
      <c r="F862" s="104"/>
      <c r="G862" s="39"/>
    </row>
    <row r="863">
      <c r="E863" s="39"/>
      <c r="F863" s="104"/>
      <c r="G863" s="39"/>
    </row>
    <row r="864">
      <c r="E864" s="39"/>
      <c r="F864" s="104"/>
      <c r="G864" s="39"/>
    </row>
    <row r="865">
      <c r="E865" s="39"/>
      <c r="F865" s="104"/>
      <c r="G865" s="39"/>
    </row>
    <row r="866">
      <c r="E866" s="39"/>
      <c r="F866" s="104"/>
      <c r="G866" s="39"/>
    </row>
    <row r="867">
      <c r="E867" s="39"/>
      <c r="F867" s="104"/>
      <c r="G867" s="39"/>
    </row>
    <row r="868">
      <c r="E868" s="39"/>
      <c r="F868" s="104"/>
      <c r="G868" s="39"/>
    </row>
    <row r="869">
      <c r="E869" s="39"/>
      <c r="F869" s="104"/>
      <c r="G869" s="39"/>
    </row>
    <row r="870">
      <c r="E870" s="39"/>
      <c r="F870" s="104"/>
      <c r="G870" s="39"/>
    </row>
    <row r="871">
      <c r="E871" s="39"/>
      <c r="F871" s="104"/>
      <c r="G871" s="39"/>
    </row>
    <row r="872">
      <c r="E872" s="39"/>
      <c r="F872" s="104"/>
      <c r="G872" s="39"/>
    </row>
    <row r="873">
      <c r="E873" s="39"/>
      <c r="F873" s="104"/>
      <c r="G873" s="39"/>
    </row>
    <row r="874">
      <c r="E874" s="39"/>
      <c r="F874" s="104"/>
      <c r="G874" s="39"/>
    </row>
    <row r="875">
      <c r="E875" s="39"/>
      <c r="F875" s="104"/>
      <c r="G875" s="39"/>
    </row>
    <row r="876">
      <c r="E876" s="39"/>
      <c r="F876" s="104"/>
      <c r="G876" s="39"/>
    </row>
    <row r="877">
      <c r="E877" s="39"/>
      <c r="F877" s="104"/>
      <c r="G877" s="39"/>
    </row>
    <row r="878">
      <c r="E878" s="39"/>
      <c r="F878" s="104"/>
      <c r="G878" s="39"/>
    </row>
    <row r="879">
      <c r="E879" s="39"/>
      <c r="F879" s="104"/>
      <c r="G879" s="39"/>
    </row>
    <row r="880">
      <c r="E880" s="39"/>
      <c r="F880" s="104"/>
      <c r="G880" s="39"/>
    </row>
    <row r="881">
      <c r="E881" s="39"/>
      <c r="F881" s="104"/>
      <c r="G881" s="39"/>
    </row>
    <row r="882">
      <c r="E882" s="39"/>
      <c r="F882" s="104"/>
      <c r="G882" s="39"/>
    </row>
    <row r="883">
      <c r="E883" s="39"/>
      <c r="F883" s="104"/>
      <c r="G883" s="39"/>
    </row>
    <row r="884">
      <c r="E884" s="39"/>
      <c r="F884" s="104"/>
      <c r="G884" s="39"/>
    </row>
    <row r="885">
      <c r="E885" s="39"/>
      <c r="F885" s="104"/>
      <c r="G885" s="39"/>
    </row>
    <row r="886">
      <c r="E886" s="39"/>
      <c r="F886" s="104"/>
      <c r="G886" s="39"/>
    </row>
    <row r="887">
      <c r="E887" s="39"/>
      <c r="F887" s="104"/>
      <c r="G887" s="39"/>
    </row>
    <row r="888">
      <c r="E888" s="39"/>
      <c r="F888" s="104"/>
      <c r="G888" s="39"/>
    </row>
    <row r="889">
      <c r="E889" s="39"/>
      <c r="F889" s="104"/>
      <c r="G889" s="39"/>
    </row>
    <row r="890">
      <c r="E890" s="39"/>
      <c r="F890" s="104"/>
      <c r="G890" s="39"/>
    </row>
    <row r="891">
      <c r="E891" s="39"/>
      <c r="F891" s="104"/>
      <c r="G891" s="39"/>
    </row>
    <row r="892">
      <c r="E892" s="39"/>
      <c r="F892" s="104"/>
      <c r="G892" s="39"/>
    </row>
    <row r="893">
      <c r="E893" s="39"/>
      <c r="F893" s="104"/>
      <c r="G893" s="39"/>
    </row>
    <row r="894">
      <c r="E894" s="39"/>
      <c r="F894" s="104"/>
      <c r="G894" s="39"/>
    </row>
    <row r="895">
      <c r="E895" s="39"/>
      <c r="F895" s="104"/>
      <c r="G895" s="39"/>
    </row>
    <row r="896">
      <c r="E896" s="39"/>
      <c r="F896" s="104"/>
      <c r="G896" s="39"/>
    </row>
    <row r="897">
      <c r="E897" s="39"/>
      <c r="F897" s="104"/>
      <c r="G897" s="39"/>
    </row>
    <row r="898">
      <c r="E898" s="39"/>
      <c r="F898" s="104"/>
      <c r="G898" s="39"/>
    </row>
    <row r="899">
      <c r="E899" s="39"/>
      <c r="F899" s="104"/>
      <c r="G899" s="39"/>
    </row>
    <row r="900">
      <c r="E900" s="39"/>
      <c r="F900" s="104"/>
      <c r="G900" s="39"/>
    </row>
    <row r="901">
      <c r="E901" s="39"/>
      <c r="F901" s="104"/>
      <c r="G901" s="39"/>
    </row>
    <row r="902">
      <c r="E902" s="39"/>
      <c r="F902" s="104"/>
      <c r="G902" s="39"/>
    </row>
    <row r="903">
      <c r="E903" s="39"/>
      <c r="F903" s="104"/>
      <c r="G903" s="39"/>
    </row>
    <row r="904">
      <c r="E904" s="39"/>
      <c r="F904" s="104"/>
      <c r="G904" s="39"/>
    </row>
    <row r="905">
      <c r="E905" s="39"/>
      <c r="F905" s="104"/>
      <c r="G905" s="39"/>
    </row>
    <row r="906">
      <c r="E906" s="39"/>
      <c r="F906" s="104"/>
      <c r="G906" s="39"/>
    </row>
    <row r="907">
      <c r="E907" s="39"/>
      <c r="F907" s="104"/>
      <c r="G907" s="39"/>
    </row>
    <row r="908">
      <c r="E908" s="39"/>
      <c r="F908" s="104"/>
      <c r="G908" s="39"/>
    </row>
    <row r="909">
      <c r="E909" s="39"/>
      <c r="F909" s="104"/>
      <c r="G909" s="39"/>
    </row>
    <row r="910">
      <c r="E910" s="39"/>
      <c r="F910" s="104"/>
      <c r="G910" s="39"/>
    </row>
    <row r="911">
      <c r="E911" s="39"/>
      <c r="F911" s="104"/>
      <c r="G911" s="39"/>
    </row>
    <row r="912">
      <c r="E912" s="39"/>
      <c r="F912" s="104"/>
      <c r="G912" s="39"/>
    </row>
    <row r="913">
      <c r="E913" s="39"/>
      <c r="F913" s="104"/>
      <c r="G913" s="39"/>
    </row>
    <row r="914">
      <c r="E914" s="39"/>
      <c r="F914" s="104"/>
      <c r="G914" s="39"/>
    </row>
    <row r="915">
      <c r="E915" s="39"/>
      <c r="F915" s="104"/>
      <c r="G915" s="39"/>
    </row>
    <row r="916">
      <c r="E916" s="39"/>
      <c r="F916" s="104"/>
      <c r="G916" s="39"/>
    </row>
    <row r="917">
      <c r="E917" s="39"/>
      <c r="F917" s="104"/>
      <c r="G917" s="39"/>
    </row>
    <row r="918">
      <c r="E918" s="39"/>
      <c r="F918" s="104"/>
      <c r="G918" s="39"/>
    </row>
    <row r="919">
      <c r="E919" s="39"/>
      <c r="F919" s="104"/>
      <c r="G919" s="39"/>
    </row>
    <row r="920">
      <c r="E920" s="39"/>
      <c r="F920" s="104"/>
      <c r="G920" s="39"/>
    </row>
    <row r="921">
      <c r="E921" s="39"/>
      <c r="F921" s="104"/>
      <c r="G921" s="39"/>
    </row>
    <row r="922">
      <c r="E922" s="39"/>
      <c r="F922" s="104"/>
      <c r="G922" s="39"/>
    </row>
    <row r="923">
      <c r="E923" s="39"/>
      <c r="F923" s="104"/>
      <c r="G923" s="39"/>
    </row>
    <row r="924">
      <c r="E924" s="39"/>
      <c r="F924" s="104"/>
      <c r="G924" s="39"/>
    </row>
    <row r="925">
      <c r="E925" s="39"/>
      <c r="F925" s="104"/>
      <c r="G925" s="39"/>
    </row>
    <row r="926">
      <c r="E926" s="39"/>
      <c r="F926" s="104"/>
      <c r="G926" s="39"/>
    </row>
    <row r="927">
      <c r="E927" s="39"/>
      <c r="F927" s="104"/>
      <c r="G927" s="39"/>
    </row>
    <row r="928">
      <c r="E928" s="39"/>
      <c r="F928" s="104"/>
      <c r="G928" s="39"/>
    </row>
    <row r="929">
      <c r="E929" s="39"/>
      <c r="F929" s="104"/>
      <c r="G929" s="39"/>
    </row>
    <row r="930">
      <c r="E930" s="39"/>
      <c r="F930" s="104"/>
      <c r="G930" s="39"/>
    </row>
    <row r="931">
      <c r="E931" s="39"/>
      <c r="F931" s="104"/>
      <c r="G931" s="39"/>
    </row>
    <row r="932">
      <c r="E932" s="39"/>
      <c r="F932" s="104"/>
      <c r="G932" s="39"/>
    </row>
    <row r="933">
      <c r="E933" s="39"/>
      <c r="F933" s="104"/>
      <c r="G933" s="39"/>
    </row>
    <row r="934">
      <c r="E934" s="39"/>
      <c r="F934" s="104"/>
      <c r="G934" s="39"/>
    </row>
    <row r="935">
      <c r="E935" s="39"/>
      <c r="F935" s="104"/>
      <c r="G935" s="39"/>
    </row>
    <row r="936">
      <c r="E936" s="39"/>
      <c r="F936" s="104"/>
      <c r="G936" s="39"/>
    </row>
    <row r="937">
      <c r="E937" s="39"/>
      <c r="F937" s="104"/>
      <c r="G937" s="39"/>
    </row>
    <row r="938">
      <c r="E938" s="39"/>
      <c r="F938" s="104"/>
      <c r="G938" s="39"/>
    </row>
    <row r="939">
      <c r="E939" s="39"/>
      <c r="F939" s="104"/>
      <c r="G939" s="39"/>
    </row>
    <row r="940">
      <c r="E940" s="39"/>
      <c r="F940" s="104"/>
      <c r="G940" s="39"/>
    </row>
    <row r="941">
      <c r="E941" s="39"/>
      <c r="F941" s="104"/>
      <c r="G941" s="39"/>
    </row>
    <row r="942">
      <c r="E942" s="39"/>
      <c r="F942" s="104"/>
      <c r="G942" s="39"/>
    </row>
    <row r="943">
      <c r="E943" s="39"/>
      <c r="F943" s="104"/>
      <c r="G943" s="39"/>
    </row>
    <row r="944">
      <c r="E944" s="39"/>
      <c r="F944" s="104"/>
      <c r="G944" s="39"/>
    </row>
    <row r="945">
      <c r="E945" s="39"/>
      <c r="F945" s="104"/>
      <c r="G945" s="39"/>
    </row>
    <row r="946">
      <c r="E946" s="39"/>
      <c r="F946" s="104"/>
      <c r="G946" s="39"/>
    </row>
    <row r="947">
      <c r="E947" s="39"/>
      <c r="F947" s="104"/>
      <c r="G947" s="39"/>
    </row>
    <row r="948">
      <c r="E948" s="39"/>
      <c r="F948" s="104"/>
      <c r="G948" s="39"/>
    </row>
    <row r="949">
      <c r="E949" s="39"/>
      <c r="F949" s="104"/>
      <c r="G949" s="39"/>
    </row>
    <row r="950">
      <c r="E950" s="39"/>
      <c r="F950" s="104"/>
      <c r="G950" s="39"/>
    </row>
    <row r="951">
      <c r="E951" s="39"/>
      <c r="F951" s="104"/>
      <c r="G951" s="39"/>
    </row>
    <row r="952">
      <c r="E952" s="39"/>
      <c r="F952" s="104"/>
      <c r="G952" s="39"/>
    </row>
    <row r="953">
      <c r="E953" s="39"/>
      <c r="F953" s="104"/>
      <c r="G953" s="39"/>
    </row>
    <row r="954">
      <c r="E954" s="39"/>
      <c r="F954" s="104"/>
      <c r="G954" s="39"/>
    </row>
    <row r="955">
      <c r="E955" s="39"/>
      <c r="F955" s="104"/>
      <c r="G955" s="39"/>
    </row>
    <row r="956">
      <c r="E956" s="39"/>
      <c r="F956" s="104"/>
      <c r="G956" s="39"/>
    </row>
    <row r="957">
      <c r="E957" s="39"/>
      <c r="F957" s="104"/>
      <c r="G957" s="39"/>
    </row>
    <row r="958">
      <c r="E958" s="39"/>
      <c r="F958" s="104"/>
      <c r="G958" s="39"/>
    </row>
    <row r="959">
      <c r="E959" s="39"/>
      <c r="F959" s="104"/>
      <c r="G959" s="39"/>
    </row>
    <row r="960">
      <c r="E960" s="39"/>
      <c r="F960" s="104"/>
      <c r="G960" s="39"/>
    </row>
    <row r="961">
      <c r="E961" s="39"/>
      <c r="F961" s="104"/>
      <c r="G961" s="39"/>
    </row>
    <row r="962">
      <c r="E962" s="39"/>
      <c r="F962" s="104"/>
      <c r="G962" s="39"/>
    </row>
    <row r="963">
      <c r="E963" s="39"/>
      <c r="F963" s="104"/>
      <c r="G963" s="39"/>
    </row>
    <row r="964">
      <c r="E964" s="39"/>
      <c r="F964" s="104"/>
      <c r="G964" s="39"/>
    </row>
    <row r="965">
      <c r="E965" s="39"/>
      <c r="F965" s="104"/>
      <c r="G965" s="39"/>
    </row>
    <row r="966">
      <c r="E966" s="39"/>
      <c r="F966" s="104"/>
      <c r="G966" s="39"/>
    </row>
    <row r="967">
      <c r="E967" s="39"/>
      <c r="F967" s="104"/>
      <c r="G967" s="39"/>
    </row>
    <row r="968">
      <c r="E968" s="39"/>
      <c r="F968" s="104"/>
      <c r="G968" s="39"/>
    </row>
    <row r="969">
      <c r="E969" s="39"/>
      <c r="F969" s="104"/>
      <c r="G969" s="39"/>
    </row>
    <row r="970">
      <c r="E970" s="39"/>
      <c r="F970" s="104"/>
      <c r="G970" s="39"/>
    </row>
    <row r="971">
      <c r="E971" s="39"/>
      <c r="F971" s="104"/>
      <c r="G971" s="39"/>
    </row>
    <row r="972">
      <c r="E972" s="39"/>
      <c r="F972" s="104"/>
      <c r="G972" s="39"/>
    </row>
    <row r="973">
      <c r="E973" s="39"/>
      <c r="F973" s="104"/>
      <c r="G973" s="39"/>
    </row>
    <row r="974">
      <c r="E974" s="39"/>
      <c r="F974" s="104"/>
      <c r="G974" s="39"/>
    </row>
    <row r="975">
      <c r="E975" s="39"/>
      <c r="F975" s="104"/>
      <c r="G975" s="39"/>
    </row>
    <row r="976">
      <c r="E976" s="39"/>
      <c r="F976" s="104"/>
      <c r="G976" s="39"/>
    </row>
    <row r="977">
      <c r="E977" s="39"/>
      <c r="F977" s="104"/>
      <c r="G977" s="39"/>
    </row>
    <row r="978">
      <c r="E978" s="39"/>
      <c r="F978" s="104"/>
      <c r="G978" s="39"/>
    </row>
    <row r="979">
      <c r="E979" s="39"/>
      <c r="F979" s="104"/>
      <c r="G979" s="39"/>
    </row>
    <row r="980">
      <c r="E980" s="39"/>
      <c r="F980" s="104"/>
      <c r="G980" s="39"/>
    </row>
    <row r="981">
      <c r="E981" s="39"/>
      <c r="F981" s="104"/>
      <c r="G981" s="39"/>
    </row>
    <row r="982">
      <c r="E982" s="39"/>
      <c r="F982" s="104"/>
      <c r="G982" s="39"/>
    </row>
    <row r="983">
      <c r="E983" s="39"/>
      <c r="F983" s="104"/>
      <c r="G983" s="39"/>
    </row>
    <row r="984">
      <c r="E984" s="39"/>
      <c r="F984" s="104"/>
      <c r="G984" s="39"/>
    </row>
    <row r="985">
      <c r="E985" s="39"/>
      <c r="F985" s="104"/>
      <c r="G985" s="39"/>
    </row>
    <row r="986">
      <c r="E986" s="39"/>
      <c r="F986" s="104"/>
      <c r="G986" s="39"/>
    </row>
    <row r="987">
      <c r="E987" s="39"/>
      <c r="F987" s="104"/>
      <c r="G987" s="39"/>
    </row>
    <row r="988">
      <c r="E988" s="39"/>
      <c r="F988" s="104"/>
      <c r="G988" s="39"/>
    </row>
    <row r="989">
      <c r="E989" s="39"/>
      <c r="F989" s="104"/>
      <c r="G989" s="39"/>
    </row>
    <row r="990">
      <c r="E990" s="39"/>
      <c r="F990" s="104"/>
      <c r="G990" s="3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74.71"/>
  </cols>
  <sheetData>
    <row r="1">
      <c r="A1" s="116" t="s">
        <v>2898</v>
      </c>
      <c r="B1" s="117" t="s">
        <v>3</v>
      </c>
      <c r="C1" s="117" t="s">
        <v>4</v>
      </c>
      <c r="D1" s="117" t="s">
        <v>1501</v>
      </c>
      <c r="E1" s="117" t="s">
        <v>5</v>
      </c>
      <c r="F1" s="118"/>
      <c r="G1" s="118"/>
      <c r="H1" s="118"/>
      <c r="I1" s="118"/>
      <c r="J1" s="118"/>
      <c r="K1" s="118"/>
      <c r="L1" s="118"/>
      <c r="M1" s="118"/>
      <c r="N1" s="118"/>
      <c r="O1" s="118"/>
      <c r="P1" s="118"/>
      <c r="Q1" s="118"/>
      <c r="R1" s="118"/>
      <c r="S1" s="118"/>
      <c r="T1" s="118"/>
      <c r="U1" s="118"/>
      <c r="V1" s="118"/>
      <c r="W1" s="118"/>
      <c r="X1" s="118"/>
      <c r="Y1" s="118"/>
      <c r="Z1" s="118"/>
      <c r="AA1" s="118"/>
    </row>
    <row r="2">
      <c r="A2" s="119"/>
      <c r="B2" s="119" t="s">
        <v>806</v>
      </c>
      <c r="C2" s="119" t="s">
        <v>1119</v>
      </c>
      <c r="D2" s="120" t="s">
        <v>2899</v>
      </c>
      <c r="E2" s="119" t="s">
        <v>1120</v>
      </c>
      <c r="H2" t="str">
        <f>IFERROR(__xludf.DUMMYFUNCTION("unique(B2:B134)"),"Application &amp; Interface Security")</f>
        <v>Application &amp; Interface Security</v>
      </c>
    </row>
    <row r="3">
      <c r="A3" s="119"/>
      <c r="B3" s="119" t="s">
        <v>806</v>
      </c>
      <c r="C3" s="119" t="s">
        <v>1126</v>
      </c>
      <c r="D3" s="120" t="s">
        <v>2900</v>
      </c>
      <c r="E3" s="119" t="s">
        <v>1127</v>
      </c>
      <c r="H3" t="str">
        <f>IFERROR(__xludf.DUMMYFUNCTION("""COMPUTED_VALUE"""),"Audit Assurance &amp; Compliance")</f>
        <v>Audit Assurance &amp; Compliance</v>
      </c>
    </row>
    <row r="4">
      <c r="A4" s="119"/>
      <c r="B4" s="119" t="s">
        <v>806</v>
      </c>
      <c r="C4" s="119" t="s">
        <v>1129</v>
      </c>
      <c r="D4" s="120" t="s">
        <v>2901</v>
      </c>
      <c r="E4" s="119" t="s">
        <v>1130</v>
      </c>
      <c r="H4" t="str">
        <f>IFERROR(__xludf.DUMMYFUNCTION("""COMPUTED_VALUE"""),"Business Continuity Management &amp; Operational Resilience")</f>
        <v>Business Continuity Management &amp; Operational Resilience</v>
      </c>
    </row>
    <row r="5">
      <c r="A5" s="119"/>
      <c r="B5" s="119" t="s">
        <v>806</v>
      </c>
      <c r="C5" s="119" t="s">
        <v>1132</v>
      </c>
      <c r="D5" s="120" t="s">
        <v>2902</v>
      </c>
      <c r="E5" s="119" t="s">
        <v>1133</v>
      </c>
      <c r="H5" t="str">
        <f>IFERROR(__xludf.DUMMYFUNCTION("""COMPUTED_VALUE"""),"Change Control &amp; Configuration Management")</f>
        <v>Change Control &amp; Configuration Management</v>
      </c>
    </row>
    <row r="6">
      <c r="A6" s="121" t="s">
        <v>17</v>
      </c>
      <c r="B6" s="119" t="s">
        <v>837</v>
      </c>
      <c r="C6" s="119" t="s">
        <v>1135</v>
      </c>
      <c r="D6" s="120" t="s">
        <v>2903</v>
      </c>
      <c r="E6" s="119" t="s">
        <v>1136</v>
      </c>
      <c r="H6" t="str">
        <f>IFERROR(__xludf.DUMMYFUNCTION("""COMPUTED_VALUE"""),"Data Security &amp; Information Lifecycle Management")</f>
        <v>Data Security &amp; Information Lifecycle Management</v>
      </c>
    </row>
    <row r="7">
      <c r="A7" s="121" t="s">
        <v>17</v>
      </c>
      <c r="B7" s="119" t="s">
        <v>837</v>
      </c>
      <c r="C7" s="119" t="s">
        <v>1138</v>
      </c>
      <c r="D7" s="120" t="s">
        <v>2904</v>
      </c>
      <c r="E7" s="119" t="s">
        <v>1541</v>
      </c>
      <c r="H7" t="str">
        <f>IFERROR(__xludf.DUMMYFUNCTION("""COMPUTED_VALUE"""),"Datacenter Security")</f>
        <v>Datacenter Security</v>
      </c>
    </row>
    <row r="8">
      <c r="A8" s="121" t="s">
        <v>17</v>
      </c>
      <c r="B8" s="119" t="s">
        <v>837</v>
      </c>
      <c r="C8" s="119" t="s">
        <v>1141</v>
      </c>
      <c r="D8" s="120" t="s">
        <v>2905</v>
      </c>
      <c r="E8" s="119" t="s">
        <v>1142</v>
      </c>
      <c r="H8" t="str">
        <f>IFERROR(__xludf.DUMMYFUNCTION("""COMPUTED_VALUE"""),"Encryption &amp; Key Management")</f>
        <v>Encryption &amp; Key Management</v>
      </c>
    </row>
    <row r="9">
      <c r="A9" s="121" t="s">
        <v>17</v>
      </c>
      <c r="B9" s="119" t="s">
        <v>181</v>
      </c>
      <c r="C9" s="119" t="s">
        <v>182</v>
      </c>
      <c r="D9" s="120" t="s">
        <v>2906</v>
      </c>
      <c r="E9" s="119" t="s">
        <v>183</v>
      </c>
      <c r="H9" t="str">
        <f>IFERROR(__xludf.DUMMYFUNCTION("""COMPUTED_VALUE"""),"Governance and Risk Management")</f>
        <v>Governance and Risk Management</v>
      </c>
    </row>
    <row r="10">
      <c r="A10" s="121" t="s">
        <v>17</v>
      </c>
      <c r="B10" s="119" t="s">
        <v>181</v>
      </c>
      <c r="C10" s="119" t="s">
        <v>214</v>
      </c>
      <c r="D10" s="120" t="s">
        <v>2907</v>
      </c>
      <c r="E10" s="119" t="s">
        <v>215</v>
      </c>
      <c r="H10" t="str">
        <f>IFERROR(__xludf.DUMMYFUNCTION("""COMPUTED_VALUE"""),"Human Resources")</f>
        <v>Human Resources</v>
      </c>
    </row>
    <row r="11">
      <c r="A11" s="121" t="s">
        <v>2908</v>
      </c>
      <c r="B11" s="119" t="s">
        <v>181</v>
      </c>
      <c r="C11" s="119" t="s">
        <v>380</v>
      </c>
      <c r="D11" s="120" t="s">
        <v>2909</v>
      </c>
      <c r="E11" s="119" t="s">
        <v>381</v>
      </c>
      <c r="H11" t="str">
        <f>IFERROR(__xludf.DUMMYFUNCTION("""COMPUTED_VALUE"""),"Identity &amp; Access Management")</f>
        <v>Identity &amp; Access Management</v>
      </c>
    </row>
    <row r="12">
      <c r="A12" s="121" t="s">
        <v>17</v>
      </c>
      <c r="B12" s="119" t="s">
        <v>181</v>
      </c>
      <c r="C12" s="119" t="s">
        <v>1156</v>
      </c>
      <c r="D12" s="120" t="s">
        <v>2910</v>
      </c>
      <c r="E12" s="119" t="s">
        <v>1157</v>
      </c>
      <c r="H12" t="str">
        <f>IFERROR(__xludf.DUMMYFUNCTION("""COMPUTED_VALUE"""),"Infrastructure &amp; Virtualization Security")</f>
        <v>Infrastructure &amp; Virtualization Security</v>
      </c>
    </row>
    <row r="13">
      <c r="A13" s="121" t="s">
        <v>17</v>
      </c>
      <c r="B13" s="119" t="s">
        <v>181</v>
      </c>
      <c r="C13" s="119" t="s">
        <v>1159</v>
      </c>
      <c r="D13" s="120" t="s">
        <v>2911</v>
      </c>
      <c r="E13" s="119" t="s">
        <v>1160</v>
      </c>
      <c r="H13" t="str">
        <f>IFERROR(__xludf.DUMMYFUNCTION("""COMPUTED_VALUE"""),"Interoperability &amp; Portability")</f>
        <v>Interoperability &amp; Portability</v>
      </c>
    </row>
    <row r="14">
      <c r="A14" s="121" t="s">
        <v>2908</v>
      </c>
      <c r="B14" s="119" t="s">
        <v>181</v>
      </c>
      <c r="C14" s="119" t="s">
        <v>1163</v>
      </c>
      <c r="D14" s="120" t="s">
        <v>2912</v>
      </c>
      <c r="E14" s="119" t="s">
        <v>1164</v>
      </c>
      <c r="H14" t="str">
        <f>IFERROR(__xludf.DUMMYFUNCTION("""COMPUTED_VALUE"""),"Mobile Security")</f>
        <v>Mobile Security</v>
      </c>
    </row>
    <row r="15">
      <c r="A15" s="121" t="s">
        <v>17</v>
      </c>
      <c r="B15" s="119" t="s">
        <v>181</v>
      </c>
      <c r="C15" s="119" t="s">
        <v>1166</v>
      </c>
      <c r="D15" s="120" t="s">
        <v>2913</v>
      </c>
      <c r="E15" s="119" t="s">
        <v>1167</v>
      </c>
      <c r="H15" t="str">
        <f>IFERROR(__xludf.DUMMYFUNCTION("""COMPUTED_VALUE"""),"Security Incident Management, E-Discovery, &amp; Cloud Forensics")</f>
        <v>Security Incident Management, E-Discovery, &amp; Cloud Forensics</v>
      </c>
    </row>
    <row r="16">
      <c r="A16" s="121" t="s">
        <v>17</v>
      </c>
      <c r="B16" s="119" t="s">
        <v>181</v>
      </c>
      <c r="C16" s="119" t="s">
        <v>1170</v>
      </c>
      <c r="D16" s="120" t="s">
        <v>2914</v>
      </c>
      <c r="E16" s="119" t="s">
        <v>1171</v>
      </c>
      <c r="H16" t="str">
        <f>IFERROR(__xludf.DUMMYFUNCTION("""COMPUTED_VALUE"""),"Supply Chain Management, Transparency, and Accountability")</f>
        <v>Supply Chain Management, Transparency, and Accountability</v>
      </c>
    </row>
    <row r="17">
      <c r="A17" s="121" t="s">
        <v>17</v>
      </c>
      <c r="B17" s="119" t="s">
        <v>181</v>
      </c>
      <c r="C17" s="119" t="s">
        <v>1174</v>
      </c>
      <c r="D17" s="120" t="s">
        <v>2915</v>
      </c>
      <c r="E17" s="119" t="s">
        <v>1175</v>
      </c>
      <c r="H17" t="str">
        <f>IFERROR(__xludf.DUMMYFUNCTION("""COMPUTED_VALUE"""),"Threat and Vulnerability Management")</f>
        <v>Threat and Vulnerability Management</v>
      </c>
    </row>
    <row r="18">
      <c r="A18" s="121" t="s">
        <v>17</v>
      </c>
      <c r="B18" s="119" t="s">
        <v>181</v>
      </c>
      <c r="C18" s="119" t="s">
        <v>352</v>
      </c>
      <c r="D18" s="120" t="s">
        <v>2916</v>
      </c>
      <c r="E18" s="119" t="s">
        <v>1177</v>
      </c>
    </row>
    <row r="19">
      <c r="A19" s="121" t="s">
        <v>17</v>
      </c>
      <c r="B19" s="119" t="s">
        <v>181</v>
      </c>
      <c r="C19" s="119" t="s">
        <v>192</v>
      </c>
      <c r="D19" s="120" t="s">
        <v>2917</v>
      </c>
      <c r="E19" s="119" t="s">
        <v>193</v>
      </c>
    </row>
    <row r="20">
      <c r="A20" s="119"/>
      <c r="B20" s="119" t="s">
        <v>217</v>
      </c>
      <c r="C20" s="119" t="s">
        <v>1183</v>
      </c>
      <c r="D20" s="120" t="s">
        <v>2918</v>
      </c>
      <c r="E20" s="119" t="s">
        <v>1184</v>
      </c>
    </row>
    <row r="21">
      <c r="A21" s="119"/>
      <c r="B21" s="119" t="s">
        <v>217</v>
      </c>
      <c r="C21" s="119" t="s">
        <v>1187</v>
      </c>
      <c r="D21" s="120" t="s">
        <v>2919</v>
      </c>
      <c r="E21" s="119" t="s">
        <v>1188</v>
      </c>
    </row>
    <row r="22">
      <c r="A22" s="119"/>
      <c r="B22" s="119" t="s">
        <v>217</v>
      </c>
      <c r="C22" s="119" t="s">
        <v>1190</v>
      </c>
      <c r="D22" s="120" t="s">
        <v>2920</v>
      </c>
      <c r="E22" s="119" t="s">
        <v>1191</v>
      </c>
    </row>
    <row r="23">
      <c r="A23" s="119"/>
      <c r="B23" s="119" t="s">
        <v>217</v>
      </c>
      <c r="C23" s="119" t="s">
        <v>1199</v>
      </c>
      <c r="D23" s="120" t="s">
        <v>2921</v>
      </c>
      <c r="E23" s="119" t="s">
        <v>1200</v>
      </c>
    </row>
    <row r="24">
      <c r="A24" s="121" t="s">
        <v>17</v>
      </c>
      <c r="B24" s="119" t="s">
        <v>217</v>
      </c>
      <c r="C24" s="119" t="s">
        <v>1205</v>
      </c>
      <c r="D24" s="120" t="s">
        <v>2922</v>
      </c>
      <c r="E24" s="119" t="s">
        <v>1206</v>
      </c>
    </row>
    <row r="25">
      <c r="A25" s="121" t="s">
        <v>17</v>
      </c>
      <c r="B25" s="119" t="s">
        <v>315</v>
      </c>
      <c r="C25" s="119" t="s">
        <v>316</v>
      </c>
      <c r="D25" s="120" t="s">
        <v>2923</v>
      </c>
      <c r="E25" s="119" t="s">
        <v>317</v>
      </c>
    </row>
    <row r="26">
      <c r="A26" s="121" t="s">
        <v>17</v>
      </c>
      <c r="B26" s="119" t="s">
        <v>315</v>
      </c>
      <c r="C26" s="119" t="s">
        <v>1218</v>
      </c>
      <c r="D26" s="120" t="s">
        <v>2924</v>
      </c>
      <c r="E26" s="119" t="s">
        <v>1219</v>
      </c>
    </row>
    <row r="27">
      <c r="A27" s="121" t="s">
        <v>17</v>
      </c>
      <c r="B27" s="119" t="s">
        <v>315</v>
      </c>
      <c r="C27" s="119" t="s">
        <v>1221</v>
      </c>
      <c r="D27" s="120" t="s">
        <v>2925</v>
      </c>
      <c r="E27" s="119" t="s">
        <v>1222</v>
      </c>
    </row>
    <row r="28">
      <c r="A28" s="121" t="s">
        <v>17</v>
      </c>
      <c r="B28" s="119" t="s">
        <v>315</v>
      </c>
      <c r="C28" s="119" t="s">
        <v>1225</v>
      </c>
      <c r="D28" s="120" t="s">
        <v>2926</v>
      </c>
      <c r="E28" s="119" t="s">
        <v>1226</v>
      </c>
    </row>
    <row r="29">
      <c r="A29" s="121" t="s">
        <v>17</v>
      </c>
      <c r="B29" s="119" t="s">
        <v>315</v>
      </c>
      <c r="C29" s="119" t="s">
        <v>1228</v>
      </c>
      <c r="D29" s="120" t="s">
        <v>2927</v>
      </c>
      <c r="E29" s="119" t="s">
        <v>1229</v>
      </c>
    </row>
    <row r="30">
      <c r="A30" s="121" t="s">
        <v>17</v>
      </c>
      <c r="B30" s="119" t="s">
        <v>315</v>
      </c>
      <c r="C30" s="119" t="s">
        <v>1231</v>
      </c>
      <c r="D30" s="120" t="s">
        <v>2928</v>
      </c>
      <c r="E30" s="119" t="s">
        <v>1232</v>
      </c>
    </row>
    <row r="31">
      <c r="A31" s="121" t="s">
        <v>17</v>
      </c>
      <c r="B31" s="119" t="s">
        <v>315</v>
      </c>
      <c r="C31" s="119" t="s">
        <v>1234</v>
      </c>
      <c r="D31" s="120" t="s">
        <v>2929</v>
      </c>
      <c r="E31" s="119" t="s">
        <v>1235</v>
      </c>
    </row>
    <row r="32">
      <c r="A32" s="119"/>
      <c r="B32" s="119" t="s">
        <v>76</v>
      </c>
      <c r="C32" s="119" t="s">
        <v>168</v>
      </c>
      <c r="D32" s="120" t="s">
        <v>2930</v>
      </c>
      <c r="E32" s="119" t="s">
        <v>169</v>
      </c>
    </row>
    <row r="33">
      <c r="A33" s="119"/>
      <c r="B33" s="119" t="s">
        <v>76</v>
      </c>
      <c r="C33" s="119" t="s">
        <v>77</v>
      </c>
      <c r="D33" s="120" t="s">
        <v>2931</v>
      </c>
      <c r="E33" s="119" t="s">
        <v>78</v>
      </c>
    </row>
    <row r="34">
      <c r="A34" s="119"/>
      <c r="B34" s="119" t="s">
        <v>76</v>
      </c>
      <c r="C34" s="119" t="s">
        <v>1208</v>
      </c>
      <c r="D34" s="120" t="s">
        <v>2932</v>
      </c>
      <c r="E34" s="119" t="s">
        <v>1209</v>
      </c>
    </row>
    <row r="35">
      <c r="A35" s="119"/>
      <c r="B35" s="119" t="s">
        <v>76</v>
      </c>
      <c r="C35" s="119" t="s">
        <v>1211</v>
      </c>
      <c r="D35" s="120" t="s">
        <v>2933</v>
      </c>
      <c r="E35" s="119" t="s">
        <v>1212</v>
      </c>
    </row>
    <row r="36">
      <c r="A36" s="119"/>
      <c r="B36" s="119" t="s">
        <v>76</v>
      </c>
      <c r="C36" s="119" t="s">
        <v>330</v>
      </c>
      <c r="D36" s="120" t="s">
        <v>2934</v>
      </c>
      <c r="E36" s="119" t="s">
        <v>331</v>
      </c>
    </row>
    <row r="37">
      <c r="A37" s="121"/>
      <c r="B37" s="119" t="s">
        <v>76</v>
      </c>
      <c r="C37" s="119" t="s">
        <v>352</v>
      </c>
      <c r="D37" s="120" t="s">
        <v>2935</v>
      </c>
      <c r="E37" s="119" t="s">
        <v>353</v>
      </c>
    </row>
    <row r="38">
      <c r="A38" s="119"/>
      <c r="B38" s="119" t="s">
        <v>76</v>
      </c>
      <c r="C38" s="119" t="s">
        <v>85</v>
      </c>
      <c r="D38" s="120" t="s">
        <v>2936</v>
      </c>
      <c r="E38" s="119" t="s">
        <v>86</v>
      </c>
    </row>
    <row r="39">
      <c r="A39" s="119"/>
      <c r="B39" s="119" t="s">
        <v>76</v>
      </c>
      <c r="C39" s="119" t="s">
        <v>106</v>
      </c>
      <c r="D39" s="120" t="s">
        <v>2937</v>
      </c>
      <c r="E39" s="119" t="s">
        <v>107</v>
      </c>
    </row>
    <row r="40">
      <c r="A40" s="119"/>
      <c r="B40" s="119" t="s">
        <v>76</v>
      </c>
      <c r="C40" s="119" t="s">
        <v>221</v>
      </c>
      <c r="D40" s="120" t="s">
        <v>2938</v>
      </c>
      <c r="E40" s="119" t="s">
        <v>222</v>
      </c>
    </row>
    <row r="41">
      <c r="A41" s="119"/>
      <c r="B41" s="119" t="s">
        <v>643</v>
      </c>
      <c r="C41" s="119" t="s">
        <v>2939</v>
      </c>
      <c r="D41" s="120" t="s">
        <v>2940</v>
      </c>
      <c r="E41" s="119" t="s">
        <v>2941</v>
      </c>
    </row>
    <row r="42">
      <c r="A42" s="121" t="s">
        <v>17</v>
      </c>
      <c r="B42" s="119" t="s">
        <v>643</v>
      </c>
      <c r="C42" s="119" t="s">
        <v>644</v>
      </c>
      <c r="D42" s="120" t="s">
        <v>2942</v>
      </c>
      <c r="E42" s="119" t="s">
        <v>645</v>
      </c>
    </row>
    <row r="43">
      <c r="A43" s="121" t="s">
        <v>17</v>
      </c>
      <c r="B43" s="119" t="s">
        <v>643</v>
      </c>
      <c r="C43" s="119" t="s">
        <v>866</v>
      </c>
      <c r="D43" s="120" t="s">
        <v>2943</v>
      </c>
      <c r="E43" s="119" t="s">
        <v>867</v>
      </c>
    </row>
    <row r="44">
      <c r="A44" s="119"/>
      <c r="B44" s="119" t="s">
        <v>643</v>
      </c>
      <c r="C44" s="119" t="s">
        <v>1239</v>
      </c>
      <c r="D44" s="120" t="s">
        <v>2944</v>
      </c>
      <c r="E44" s="119" t="s">
        <v>1237</v>
      </c>
    </row>
    <row r="45">
      <c r="A45" s="121" t="s">
        <v>17</v>
      </c>
      <c r="B45" s="119" t="s">
        <v>387</v>
      </c>
      <c r="C45" s="119" t="s">
        <v>1242</v>
      </c>
      <c r="D45" s="120" t="s">
        <v>2945</v>
      </c>
      <c r="E45" s="119" t="s">
        <v>1243</v>
      </c>
    </row>
    <row r="46">
      <c r="A46" s="121" t="s">
        <v>17</v>
      </c>
      <c r="B46" s="119" t="s">
        <v>387</v>
      </c>
      <c r="C46" s="119" t="s">
        <v>557</v>
      </c>
      <c r="D46" s="120" t="s">
        <v>2946</v>
      </c>
      <c r="E46" s="119" t="s">
        <v>558</v>
      </c>
    </row>
    <row r="47">
      <c r="A47" s="121" t="s">
        <v>17</v>
      </c>
      <c r="B47" s="119" t="s">
        <v>387</v>
      </c>
      <c r="C47" s="119" t="s">
        <v>388</v>
      </c>
      <c r="D47" s="120" t="s">
        <v>2947</v>
      </c>
      <c r="E47" s="119" t="s">
        <v>389</v>
      </c>
    </row>
    <row r="48">
      <c r="A48" s="121" t="s">
        <v>17</v>
      </c>
      <c r="B48" s="119" t="s">
        <v>387</v>
      </c>
      <c r="C48" s="119" t="s">
        <v>1247</v>
      </c>
      <c r="D48" s="120" t="s">
        <v>2948</v>
      </c>
      <c r="E48" s="119" t="s">
        <v>1248</v>
      </c>
    </row>
    <row r="49">
      <c r="A49" s="121" t="s">
        <v>17</v>
      </c>
      <c r="B49" s="119" t="s">
        <v>387</v>
      </c>
      <c r="C49" s="119" t="s">
        <v>848</v>
      </c>
      <c r="D49" s="120" t="s">
        <v>2949</v>
      </c>
      <c r="E49" s="119" t="s">
        <v>849</v>
      </c>
    </row>
    <row r="50">
      <c r="A50" s="121" t="s">
        <v>17</v>
      </c>
      <c r="B50" s="119" t="s">
        <v>387</v>
      </c>
      <c r="C50" s="119" t="s">
        <v>352</v>
      </c>
      <c r="D50" s="120" t="s">
        <v>2950</v>
      </c>
      <c r="E50" s="119" t="s">
        <v>756</v>
      </c>
    </row>
    <row r="51">
      <c r="A51" s="121" t="s">
        <v>17</v>
      </c>
      <c r="B51" s="119" t="s">
        <v>387</v>
      </c>
      <c r="C51" s="119" t="s">
        <v>1250</v>
      </c>
      <c r="D51" s="120" t="s">
        <v>2951</v>
      </c>
      <c r="E51" s="119" t="s">
        <v>1251</v>
      </c>
    </row>
    <row r="52">
      <c r="A52" s="121" t="s">
        <v>17</v>
      </c>
      <c r="B52" s="119" t="s">
        <v>387</v>
      </c>
      <c r="C52" s="119" t="s">
        <v>803</v>
      </c>
      <c r="D52" s="120" t="s">
        <v>2952</v>
      </c>
      <c r="E52" s="119" t="s">
        <v>804</v>
      </c>
    </row>
    <row r="53">
      <c r="A53" s="121" t="s">
        <v>17</v>
      </c>
      <c r="B53" s="119" t="s">
        <v>387</v>
      </c>
      <c r="C53" s="119" t="s">
        <v>1253</v>
      </c>
      <c r="D53" s="120" t="s">
        <v>2953</v>
      </c>
      <c r="E53" s="119" t="s">
        <v>1254</v>
      </c>
    </row>
    <row r="54">
      <c r="A54" s="121" t="s">
        <v>17</v>
      </c>
      <c r="B54" s="119" t="s">
        <v>387</v>
      </c>
      <c r="C54" s="119" t="s">
        <v>1256</v>
      </c>
      <c r="D54" s="120" t="s">
        <v>2954</v>
      </c>
      <c r="E54" s="119" t="s">
        <v>1257</v>
      </c>
    </row>
    <row r="55">
      <c r="A55" s="121" t="s">
        <v>17</v>
      </c>
      <c r="B55" s="119" t="s">
        <v>387</v>
      </c>
      <c r="C55" s="119" t="s">
        <v>1260</v>
      </c>
      <c r="D55" s="120" t="s">
        <v>2955</v>
      </c>
      <c r="E55" s="119" t="s">
        <v>1261</v>
      </c>
    </row>
    <row r="56">
      <c r="A56" s="121" t="s">
        <v>17</v>
      </c>
      <c r="B56" s="119" t="s">
        <v>159</v>
      </c>
      <c r="C56" s="119" t="s">
        <v>299</v>
      </c>
      <c r="D56" s="120" t="s">
        <v>2956</v>
      </c>
      <c r="E56" s="119" t="s">
        <v>300</v>
      </c>
    </row>
    <row r="57">
      <c r="A57" s="121" t="s">
        <v>17</v>
      </c>
      <c r="B57" s="119" t="s">
        <v>159</v>
      </c>
      <c r="C57" s="119" t="s">
        <v>160</v>
      </c>
      <c r="D57" s="120" t="s">
        <v>2957</v>
      </c>
      <c r="E57" s="119" t="s">
        <v>161</v>
      </c>
    </row>
    <row r="58">
      <c r="A58" s="121" t="s">
        <v>17</v>
      </c>
      <c r="B58" s="119" t="s">
        <v>159</v>
      </c>
      <c r="C58" s="119" t="s">
        <v>1267</v>
      </c>
      <c r="D58" s="120" t="s">
        <v>2958</v>
      </c>
      <c r="E58" s="119" t="s">
        <v>1268</v>
      </c>
    </row>
    <row r="59">
      <c r="A59" s="121" t="s">
        <v>17</v>
      </c>
      <c r="B59" s="119" t="s">
        <v>159</v>
      </c>
      <c r="C59" s="119" t="s">
        <v>1270</v>
      </c>
      <c r="D59" s="120" t="s">
        <v>2959</v>
      </c>
      <c r="E59" s="119" t="s">
        <v>1271</v>
      </c>
    </row>
    <row r="60">
      <c r="A60" s="121" t="s">
        <v>17</v>
      </c>
      <c r="B60" s="119" t="s">
        <v>159</v>
      </c>
      <c r="C60" s="119" t="s">
        <v>724</v>
      </c>
      <c r="D60" s="120" t="s">
        <v>2960</v>
      </c>
      <c r="E60" s="119" t="s">
        <v>725</v>
      </c>
    </row>
    <row r="61">
      <c r="A61" s="121" t="s">
        <v>17</v>
      </c>
      <c r="B61" s="119" t="s">
        <v>159</v>
      </c>
      <c r="C61" s="119" t="s">
        <v>292</v>
      </c>
      <c r="D61" s="120" t="s">
        <v>2961</v>
      </c>
      <c r="E61" s="119" t="s">
        <v>293</v>
      </c>
    </row>
    <row r="62">
      <c r="A62" s="121" t="s">
        <v>17</v>
      </c>
      <c r="B62" s="119" t="s">
        <v>159</v>
      </c>
      <c r="C62" s="119" t="s">
        <v>1028</v>
      </c>
      <c r="D62" s="120" t="s">
        <v>2962</v>
      </c>
      <c r="E62" s="119" t="s">
        <v>1029</v>
      </c>
    </row>
    <row r="63">
      <c r="A63" s="121" t="s">
        <v>17</v>
      </c>
      <c r="B63" s="119" t="s">
        <v>159</v>
      </c>
      <c r="C63" s="119" t="s">
        <v>767</v>
      </c>
      <c r="D63" s="120" t="s">
        <v>2963</v>
      </c>
      <c r="E63" s="119" t="s">
        <v>768</v>
      </c>
    </row>
    <row r="64">
      <c r="A64" s="121" t="s">
        <v>17</v>
      </c>
      <c r="B64" s="119" t="s">
        <v>159</v>
      </c>
      <c r="C64" s="119" t="s">
        <v>761</v>
      </c>
      <c r="D64" s="120" t="s">
        <v>2964</v>
      </c>
      <c r="E64" s="119" t="s">
        <v>762</v>
      </c>
    </row>
    <row r="65">
      <c r="A65" s="121" t="s">
        <v>17</v>
      </c>
      <c r="B65" s="119" t="s">
        <v>159</v>
      </c>
      <c r="C65" s="119" t="s">
        <v>1275</v>
      </c>
      <c r="D65" s="120" t="s">
        <v>2965</v>
      </c>
      <c r="E65" s="119" t="s">
        <v>1276</v>
      </c>
    </row>
    <row r="66">
      <c r="A66" s="121" t="s">
        <v>17</v>
      </c>
      <c r="B66" s="119" t="s">
        <v>159</v>
      </c>
      <c r="C66" s="119" t="s">
        <v>1278</v>
      </c>
      <c r="D66" s="120" t="s">
        <v>2966</v>
      </c>
      <c r="E66" s="119" t="s">
        <v>1279</v>
      </c>
    </row>
    <row r="67">
      <c r="A67" s="119"/>
      <c r="B67" s="119" t="s">
        <v>18</v>
      </c>
      <c r="C67" s="119" t="s">
        <v>1281</v>
      </c>
      <c r="D67" s="120" t="s">
        <v>2967</v>
      </c>
      <c r="E67" s="119" t="s">
        <v>1282</v>
      </c>
    </row>
    <row r="68">
      <c r="A68" s="121" t="s">
        <v>17</v>
      </c>
      <c r="B68" s="119" t="s">
        <v>18</v>
      </c>
      <c r="C68" s="119" t="s">
        <v>438</v>
      </c>
      <c r="D68" s="120" t="s">
        <v>2968</v>
      </c>
      <c r="E68" s="119" t="s">
        <v>439</v>
      </c>
    </row>
    <row r="69">
      <c r="A69" s="121" t="s">
        <v>17</v>
      </c>
      <c r="B69" s="119" t="s">
        <v>18</v>
      </c>
      <c r="C69" s="119" t="s">
        <v>1291</v>
      </c>
      <c r="D69" s="120" t="s">
        <v>2969</v>
      </c>
      <c r="E69" s="119" t="s">
        <v>1292</v>
      </c>
    </row>
    <row r="70">
      <c r="A70" s="121" t="s">
        <v>17</v>
      </c>
      <c r="B70" s="119" t="s">
        <v>18</v>
      </c>
      <c r="C70" s="119" t="s">
        <v>752</v>
      </c>
      <c r="D70" s="120" t="s">
        <v>2970</v>
      </c>
      <c r="E70" s="119" t="s">
        <v>1295</v>
      </c>
    </row>
    <row r="71">
      <c r="A71" s="121" t="s">
        <v>17</v>
      </c>
      <c r="B71" s="119" t="s">
        <v>18</v>
      </c>
      <c r="C71" s="119" t="s">
        <v>44</v>
      </c>
      <c r="D71" s="120" t="s">
        <v>2971</v>
      </c>
      <c r="E71" s="119" t="s">
        <v>45</v>
      </c>
    </row>
    <row r="72">
      <c r="A72" s="121" t="s">
        <v>17</v>
      </c>
      <c r="B72" s="119" t="s">
        <v>18</v>
      </c>
      <c r="C72" s="119" t="s">
        <v>1297</v>
      </c>
      <c r="D72" s="120" t="s">
        <v>2972</v>
      </c>
      <c r="E72" s="119" t="s">
        <v>1298</v>
      </c>
    </row>
    <row r="73">
      <c r="A73" s="121" t="s">
        <v>17</v>
      </c>
      <c r="B73" s="119" t="s">
        <v>18</v>
      </c>
      <c r="C73" s="119" t="s">
        <v>1300</v>
      </c>
      <c r="D73" s="120" t="s">
        <v>2973</v>
      </c>
      <c r="E73" s="119" t="s">
        <v>1301</v>
      </c>
    </row>
    <row r="74">
      <c r="A74" s="121" t="s">
        <v>17</v>
      </c>
      <c r="B74" s="119" t="s">
        <v>18</v>
      </c>
      <c r="C74" s="119" t="s">
        <v>1304</v>
      </c>
      <c r="D74" s="120" t="s">
        <v>2974</v>
      </c>
      <c r="E74" s="119" t="s">
        <v>1305</v>
      </c>
    </row>
    <row r="75">
      <c r="A75" s="121" t="s">
        <v>17</v>
      </c>
      <c r="B75" s="119" t="s">
        <v>18</v>
      </c>
      <c r="C75" s="119" t="s">
        <v>19</v>
      </c>
      <c r="D75" s="120" t="s">
        <v>2975</v>
      </c>
      <c r="E75" s="119" t="s">
        <v>20</v>
      </c>
    </row>
    <row r="76">
      <c r="A76" s="121" t="s">
        <v>17</v>
      </c>
      <c r="B76" s="119" t="s">
        <v>18</v>
      </c>
      <c r="C76" s="119" t="s">
        <v>57</v>
      </c>
      <c r="D76" s="120" t="s">
        <v>2976</v>
      </c>
      <c r="E76" s="119" t="s">
        <v>58</v>
      </c>
    </row>
    <row r="77">
      <c r="A77" s="121" t="s">
        <v>17</v>
      </c>
      <c r="B77" s="119" t="s">
        <v>18</v>
      </c>
      <c r="C77" s="119" t="s">
        <v>1309</v>
      </c>
      <c r="D77" s="120" t="s">
        <v>2977</v>
      </c>
      <c r="E77" s="119" t="s">
        <v>1310</v>
      </c>
    </row>
    <row r="78">
      <c r="A78" s="121" t="s">
        <v>17</v>
      </c>
      <c r="B78" s="119" t="s">
        <v>18</v>
      </c>
      <c r="C78" s="119" t="s">
        <v>1314</v>
      </c>
      <c r="D78" s="120" t="s">
        <v>2978</v>
      </c>
      <c r="E78" s="119" t="s">
        <v>1315</v>
      </c>
    </row>
    <row r="79">
      <c r="A79" s="121" t="s">
        <v>17</v>
      </c>
      <c r="B79" s="119" t="s">
        <v>18</v>
      </c>
      <c r="C79" s="119" t="s">
        <v>1318</v>
      </c>
      <c r="D79" s="120" t="s">
        <v>2979</v>
      </c>
      <c r="E79" s="119" t="s">
        <v>1319</v>
      </c>
    </row>
    <row r="80">
      <c r="A80" s="121" t="s">
        <v>17</v>
      </c>
      <c r="B80" s="119" t="s">
        <v>305</v>
      </c>
      <c r="C80" s="119" t="s">
        <v>306</v>
      </c>
      <c r="D80" s="120" t="s">
        <v>2980</v>
      </c>
      <c r="E80" s="119" t="s">
        <v>307</v>
      </c>
    </row>
    <row r="81">
      <c r="A81" s="119"/>
      <c r="B81" s="119" t="s">
        <v>305</v>
      </c>
      <c r="C81" s="119" t="s">
        <v>1331</v>
      </c>
      <c r="D81" s="120" t="s">
        <v>2981</v>
      </c>
      <c r="E81" s="119" t="s">
        <v>1332</v>
      </c>
    </row>
    <row r="82">
      <c r="A82" s="119"/>
      <c r="B82" s="119" t="s">
        <v>305</v>
      </c>
      <c r="C82" s="119" t="s">
        <v>459</v>
      </c>
      <c r="D82" s="120" t="s">
        <v>2982</v>
      </c>
      <c r="E82" s="119" t="s">
        <v>460</v>
      </c>
    </row>
    <row r="83">
      <c r="A83" s="119"/>
      <c r="B83" s="119" t="s">
        <v>305</v>
      </c>
      <c r="C83" s="119" t="s">
        <v>1334</v>
      </c>
      <c r="D83" s="120" t="s">
        <v>2983</v>
      </c>
      <c r="E83" s="119" t="s">
        <v>1335</v>
      </c>
    </row>
    <row r="84">
      <c r="A84" s="119"/>
      <c r="B84" s="119" t="s">
        <v>305</v>
      </c>
      <c r="C84" s="119" t="s">
        <v>996</v>
      </c>
      <c r="D84" s="120" t="s">
        <v>2984</v>
      </c>
      <c r="E84" s="119" t="s">
        <v>1337</v>
      </c>
    </row>
    <row r="85">
      <c r="A85" s="119"/>
      <c r="B85" s="119" t="s">
        <v>305</v>
      </c>
      <c r="C85" s="119" t="s">
        <v>478</v>
      </c>
      <c r="D85" s="120" t="s">
        <v>2985</v>
      </c>
      <c r="E85" s="119" t="s">
        <v>479</v>
      </c>
    </row>
    <row r="86">
      <c r="A86" s="119"/>
      <c r="B86" s="119" t="s">
        <v>305</v>
      </c>
      <c r="C86" s="119" t="s">
        <v>597</v>
      </c>
      <c r="D86" s="120" t="s">
        <v>2986</v>
      </c>
      <c r="E86" s="119" t="s">
        <v>598</v>
      </c>
    </row>
    <row r="87">
      <c r="A87" s="119"/>
      <c r="B87" s="119" t="s">
        <v>305</v>
      </c>
      <c r="C87" s="119" t="s">
        <v>1344</v>
      </c>
      <c r="D87" s="120" t="s">
        <v>2987</v>
      </c>
      <c r="E87" s="119" t="s">
        <v>1345</v>
      </c>
    </row>
    <row r="88">
      <c r="A88" s="119"/>
      <c r="B88" s="119" t="s">
        <v>305</v>
      </c>
      <c r="C88" s="119" t="s">
        <v>1348</v>
      </c>
      <c r="D88" s="120" t="s">
        <v>2988</v>
      </c>
      <c r="E88" s="119" t="s">
        <v>1349</v>
      </c>
    </row>
    <row r="89">
      <c r="A89" s="119"/>
      <c r="B89" s="119" t="s">
        <v>305</v>
      </c>
      <c r="C89" s="119" t="s">
        <v>1351</v>
      </c>
      <c r="D89" s="120" t="s">
        <v>2989</v>
      </c>
      <c r="E89" s="119" t="s">
        <v>1352</v>
      </c>
    </row>
    <row r="90">
      <c r="A90" s="119"/>
      <c r="B90" s="119" t="s">
        <v>305</v>
      </c>
      <c r="C90" s="119" t="s">
        <v>1354</v>
      </c>
      <c r="D90" s="120" t="s">
        <v>2990</v>
      </c>
      <c r="E90" s="119" t="s">
        <v>1355</v>
      </c>
    </row>
    <row r="91">
      <c r="A91" s="121" t="s">
        <v>17</v>
      </c>
      <c r="B91" s="119" t="s">
        <v>305</v>
      </c>
      <c r="C91" s="119" t="s">
        <v>472</v>
      </c>
      <c r="D91" s="120" t="s">
        <v>2991</v>
      </c>
      <c r="E91" s="119" t="s">
        <v>473</v>
      </c>
    </row>
    <row r="92">
      <c r="A92" s="119"/>
      <c r="B92" s="119" t="s">
        <v>305</v>
      </c>
      <c r="C92" s="119" t="s">
        <v>1357</v>
      </c>
      <c r="D92" s="120" t="s">
        <v>2992</v>
      </c>
      <c r="E92" s="119" t="s">
        <v>1358</v>
      </c>
    </row>
    <row r="93">
      <c r="A93" s="119"/>
      <c r="B93" s="119" t="s">
        <v>964</v>
      </c>
      <c r="C93" s="119" t="s">
        <v>1360</v>
      </c>
      <c r="D93" s="120" t="s">
        <v>2993</v>
      </c>
      <c r="E93" s="119" t="s">
        <v>1361</v>
      </c>
    </row>
    <row r="94">
      <c r="A94" s="119"/>
      <c r="B94" s="119" t="s">
        <v>964</v>
      </c>
      <c r="C94" s="119" t="s">
        <v>1364</v>
      </c>
      <c r="D94" s="120" t="s">
        <v>2994</v>
      </c>
      <c r="E94" s="119" t="s">
        <v>1365</v>
      </c>
    </row>
    <row r="95">
      <c r="A95" s="121" t="s">
        <v>17</v>
      </c>
      <c r="B95" s="119" t="s">
        <v>964</v>
      </c>
      <c r="C95" s="119" t="s">
        <v>1367</v>
      </c>
      <c r="D95" s="120" t="s">
        <v>2995</v>
      </c>
      <c r="E95" s="119" t="s">
        <v>1368</v>
      </c>
    </row>
    <row r="96">
      <c r="A96" s="119"/>
      <c r="B96" s="119" t="s">
        <v>964</v>
      </c>
      <c r="C96" s="119" t="s">
        <v>1370</v>
      </c>
      <c r="D96" s="120" t="s">
        <v>2996</v>
      </c>
      <c r="E96" s="119" t="s">
        <v>1371</v>
      </c>
    </row>
    <row r="97">
      <c r="A97" s="119"/>
      <c r="B97" s="119" t="s">
        <v>964</v>
      </c>
      <c r="C97" s="119" t="s">
        <v>1373</v>
      </c>
      <c r="D97" s="120" t="s">
        <v>2997</v>
      </c>
      <c r="E97" s="119" t="s">
        <v>1374</v>
      </c>
    </row>
    <row r="98">
      <c r="A98" s="121" t="s">
        <v>17</v>
      </c>
      <c r="B98" s="119" t="s">
        <v>679</v>
      </c>
      <c r="C98" s="119" t="s">
        <v>1376</v>
      </c>
      <c r="D98" s="120" t="s">
        <v>2998</v>
      </c>
      <c r="E98" s="119" t="s">
        <v>1377</v>
      </c>
    </row>
    <row r="99">
      <c r="A99" s="121" t="s">
        <v>17</v>
      </c>
      <c r="B99" s="119" t="s">
        <v>679</v>
      </c>
      <c r="C99" s="119" t="s">
        <v>1379</v>
      </c>
      <c r="D99" s="120" t="s">
        <v>2999</v>
      </c>
      <c r="E99" s="119" t="s">
        <v>1380</v>
      </c>
    </row>
    <row r="100">
      <c r="A100" s="121" t="s">
        <v>17</v>
      </c>
      <c r="B100" s="119" t="s">
        <v>679</v>
      </c>
      <c r="C100" s="119" t="s">
        <v>680</v>
      </c>
      <c r="D100" s="120" t="s">
        <v>3000</v>
      </c>
      <c r="E100" s="119" t="s">
        <v>681</v>
      </c>
    </row>
    <row r="101">
      <c r="A101" s="121" t="s">
        <v>17</v>
      </c>
      <c r="B101" s="119" t="s">
        <v>679</v>
      </c>
      <c r="C101" s="119" t="s">
        <v>1382</v>
      </c>
      <c r="D101" s="120" t="s">
        <v>3001</v>
      </c>
      <c r="E101" s="119" t="s">
        <v>1383</v>
      </c>
    </row>
    <row r="102">
      <c r="A102" s="121" t="s">
        <v>17</v>
      </c>
      <c r="B102" s="119" t="s">
        <v>679</v>
      </c>
      <c r="C102" s="119" t="s">
        <v>776</v>
      </c>
      <c r="D102" s="120" t="s">
        <v>3002</v>
      </c>
      <c r="E102" s="119" t="s">
        <v>777</v>
      </c>
    </row>
    <row r="103">
      <c r="A103" s="121" t="s">
        <v>17</v>
      </c>
      <c r="B103" s="119" t="s">
        <v>679</v>
      </c>
      <c r="C103" s="119" t="s">
        <v>1385</v>
      </c>
      <c r="D103" s="120" t="s">
        <v>3003</v>
      </c>
      <c r="E103" s="119" t="s">
        <v>1386</v>
      </c>
    </row>
    <row r="104">
      <c r="A104" s="121" t="s">
        <v>17</v>
      </c>
      <c r="B104" s="119" t="s">
        <v>679</v>
      </c>
      <c r="C104" s="119" t="s">
        <v>1388</v>
      </c>
      <c r="D104" s="120" t="s">
        <v>3004</v>
      </c>
      <c r="E104" s="119" t="s">
        <v>1389</v>
      </c>
    </row>
    <row r="105">
      <c r="A105" s="121" t="s">
        <v>17</v>
      </c>
      <c r="B105" s="119" t="s">
        <v>679</v>
      </c>
      <c r="C105" s="119" t="s">
        <v>1391</v>
      </c>
      <c r="D105" s="120" t="s">
        <v>3005</v>
      </c>
      <c r="E105" s="119" t="s">
        <v>1392</v>
      </c>
    </row>
    <row r="106">
      <c r="A106" s="121" t="s">
        <v>17</v>
      </c>
      <c r="B106" s="119" t="s">
        <v>679</v>
      </c>
      <c r="C106" s="119" t="s">
        <v>1394</v>
      </c>
      <c r="D106" s="120" t="s">
        <v>3006</v>
      </c>
      <c r="E106" s="119" t="s">
        <v>1395</v>
      </c>
    </row>
    <row r="107">
      <c r="A107" s="121" t="s">
        <v>17</v>
      </c>
      <c r="B107" s="119" t="s">
        <v>679</v>
      </c>
      <c r="C107" s="119" t="s">
        <v>1397</v>
      </c>
      <c r="D107" s="120" t="s">
        <v>3007</v>
      </c>
      <c r="E107" s="119" t="s">
        <v>1398</v>
      </c>
    </row>
    <row r="108">
      <c r="A108" s="121" t="s">
        <v>17</v>
      </c>
      <c r="B108" s="119" t="s">
        <v>679</v>
      </c>
      <c r="C108" s="119" t="s">
        <v>712</v>
      </c>
      <c r="D108" s="120" t="s">
        <v>3008</v>
      </c>
      <c r="E108" s="119" t="s">
        <v>713</v>
      </c>
    </row>
    <row r="109">
      <c r="A109" s="121" t="s">
        <v>17</v>
      </c>
      <c r="B109" s="119" t="s">
        <v>679</v>
      </c>
      <c r="C109" s="119" t="s">
        <v>695</v>
      </c>
      <c r="D109" s="120" t="s">
        <v>3009</v>
      </c>
      <c r="E109" s="119" t="s">
        <v>696</v>
      </c>
    </row>
    <row r="110">
      <c r="A110" s="121" t="s">
        <v>17</v>
      </c>
      <c r="B110" s="119" t="s">
        <v>679</v>
      </c>
      <c r="C110" s="119" t="s">
        <v>1400</v>
      </c>
      <c r="D110" s="120" t="s">
        <v>3010</v>
      </c>
      <c r="E110" s="119" t="s">
        <v>1401</v>
      </c>
    </row>
    <row r="111">
      <c r="A111" s="121" t="s">
        <v>17</v>
      </c>
      <c r="B111" s="119" t="s">
        <v>679</v>
      </c>
      <c r="C111" s="119" t="s">
        <v>707</v>
      </c>
      <c r="D111" s="120" t="s">
        <v>3011</v>
      </c>
      <c r="E111" s="119" t="s">
        <v>1403</v>
      </c>
    </row>
    <row r="112">
      <c r="A112" s="121" t="s">
        <v>17</v>
      </c>
      <c r="B112" s="119" t="s">
        <v>679</v>
      </c>
      <c r="C112" s="119" t="s">
        <v>1404</v>
      </c>
      <c r="D112" s="120" t="s">
        <v>3012</v>
      </c>
      <c r="E112" s="119" t="s">
        <v>1405</v>
      </c>
    </row>
    <row r="113">
      <c r="A113" s="121" t="s">
        <v>17</v>
      </c>
      <c r="B113" s="119" t="s">
        <v>679</v>
      </c>
      <c r="C113" s="119" t="s">
        <v>1407</v>
      </c>
      <c r="D113" s="120" t="s">
        <v>3013</v>
      </c>
      <c r="E113" s="119" t="s">
        <v>1408</v>
      </c>
    </row>
    <row r="114">
      <c r="A114" s="121" t="s">
        <v>17</v>
      </c>
      <c r="B114" s="119" t="s">
        <v>679</v>
      </c>
      <c r="C114" s="119" t="s">
        <v>352</v>
      </c>
      <c r="D114" s="120" t="s">
        <v>3014</v>
      </c>
      <c r="E114" s="119" t="s">
        <v>1410</v>
      </c>
    </row>
    <row r="115">
      <c r="A115" s="121" t="s">
        <v>17</v>
      </c>
      <c r="B115" s="119" t="s">
        <v>679</v>
      </c>
      <c r="C115" s="119" t="s">
        <v>701</v>
      </c>
      <c r="D115" s="120" t="s">
        <v>3015</v>
      </c>
      <c r="E115" s="119" t="s">
        <v>702</v>
      </c>
    </row>
    <row r="116">
      <c r="A116" s="121" t="s">
        <v>17</v>
      </c>
      <c r="B116" s="119" t="s">
        <v>679</v>
      </c>
      <c r="C116" s="119" t="s">
        <v>1412</v>
      </c>
      <c r="D116" s="120" t="s">
        <v>3016</v>
      </c>
      <c r="E116" s="119" t="s">
        <v>1413</v>
      </c>
    </row>
    <row r="117">
      <c r="A117" s="121" t="s">
        <v>17</v>
      </c>
      <c r="B117" s="119" t="s">
        <v>679</v>
      </c>
      <c r="C117" s="119" t="s">
        <v>1415</v>
      </c>
      <c r="D117" s="120" t="s">
        <v>3017</v>
      </c>
      <c r="E117" s="119" t="s">
        <v>1416</v>
      </c>
    </row>
    <row r="118">
      <c r="A118" s="121" t="s">
        <v>17</v>
      </c>
      <c r="B118" s="119" t="s">
        <v>495</v>
      </c>
      <c r="C118" s="119" t="s">
        <v>1418</v>
      </c>
      <c r="D118" s="120" t="s">
        <v>3018</v>
      </c>
      <c r="E118" s="119" t="s">
        <v>1419</v>
      </c>
    </row>
    <row r="119">
      <c r="A119" s="121" t="s">
        <v>17</v>
      </c>
      <c r="B119" s="119" t="s">
        <v>495</v>
      </c>
      <c r="C119" s="119" t="s">
        <v>496</v>
      </c>
      <c r="D119" s="120" t="s">
        <v>3019</v>
      </c>
      <c r="E119" s="119" t="s">
        <v>497</v>
      </c>
    </row>
    <row r="120">
      <c r="A120" s="121" t="s">
        <v>17</v>
      </c>
      <c r="B120" s="119" t="s">
        <v>495</v>
      </c>
      <c r="C120" s="119" t="s">
        <v>506</v>
      </c>
      <c r="D120" s="120" t="s">
        <v>3020</v>
      </c>
      <c r="E120" s="119" t="s">
        <v>507</v>
      </c>
    </row>
    <row r="121">
      <c r="A121" s="121" t="s">
        <v>17</v>
      </c>
      <c r="B121" s="119" t="s">
        <v>495</v>
      </c>
      <c r="C121" s="119" t="s">
        <v>1421</v>
      </c>
      <c r="D121" s="120" t="s">
        <v>3021</v>
      </c>
      <c r="E121" s="119" t="s">
        <v>1422</v>
      </c>
    </row>
    <row r="122">
      <c r="A122" s="119"/>
      <c r="B122" s="119" t="s">
        <v>495</v>
      </c>
      <c r="C122" s="119" t="s">
        <v>1424</v>
      </c>
      <c r="D122" s="120" t="s">
        <v>3022</v>
      </c>
      <c r="E122" s="119" t="s">
        <v>1425</v>
      </c>
    </row>
    <row r="123">
      <c r="A123" s="119"/>
      <c r="B123" s="119" t="s">
        <v>395</v>
      </c>
      <c r="C123" s="119" t="s">
        <v>1427</v>
      </c>
      <c r="D123" s="120" t="s">
        <v>3023</v>
      </c>
      <c r="E123" s="119" t="s">
        <v>1428</v>
      </c>
    </row>
    <row r="124">
      <c r="A124" s="121" t="s">
        <v>17</v>
      </c>
      <c r="B124" s="119" t="s">
        <v>395</v>
      </c>
      <c r="C124" s="119" t="s">
        <v>506</v>
      </c>
      <c r="D124" s="120" t="s">
        <v>3024</v>
      </c>
      <c r="E124" s="119" t="s">
        <v>1430</v>
      </c>
    </row>
    <row r="125">
      <c r="A125" s="121" t="s">
        <v>17</v>
      </c>
      <c r="B125" s="119" t="s">
        <v>395</v>
      </c>
      <c r="C125" s="119" t="s">
        <v>1432</v>
      </c>
      <c r="D125" s="120" t="s">
        <v>3025</v>
      </c>
      <c r="E125" s="119" t="s">
        <v>1433</v>
      </c>
    </row>
    <row r="126">
      <c r="A126" s="121" t="s">
        <v>17</v>
      </c>
      <c r="B126" s="119" t="s">
        <v>395</v>
      </c>
      <c r="C126" s="119" t="s">
        <v>396</v>
      </c>
      <c r="D126" s="120" t="s">
        <v>3026</v>
      </c>
      <c r="E126" s="119" t="s">
        <v>397</v>
      </c>
    </row>
    <row r="127">
      <c r="A127" s="121" t="s">
        <v>17</v>
      </c>
      <c r="B127" s="119" t="s">
        <v>395</v>
      </c>
      <c r="C127" s="119" t="s">
        <v>1435</v>
      </c>
      <c r="D127" s="120" t="s">
        <v>3027</v>
      </c>
      <c r="E127" s="119" t="s">
        <v>1436</v>
      </c>
    </row>
    <row r="128">
      <c r="A128" s="121" t="s">
        <v>17</v>
      </c>
      <c r="B128" s="119" t="s">
        <v>395</v>
      </c>
      <c r="C128" s="119" t="s">
        <v>1438</v>
      </c>
      <c r="D128" s="120" t="s">
        <v>3028</v>
      </c>
      <c r="E128" s="119" t="s">
        <v>1439</v>
      </c>
    </row>
    <row r="129">
      <c r="A129" s="121" t="s">
        <v>17</v>
      </c>
      <c r="B129" s="119" t="s">
        <v>395</v>
      </c>
      <c r="C129" s="119" t="s">
        <v>1441</v>
      </c>
      <c r="D129" s="120" t="s">
        <v>3029</v>
      </c>
      <c r="E129" s="119" t="s">
        <v>1442</v>
      </c>
    </row>
    <row r="130">
      <c r="A130" s="121" t="s">
        <v>17</v>
      </c>
      <c r="B130" s="119" t="s">
        <v>395</v>
      </c>
      <c r="C130" s="119" t="s">
        <v>1444</v>
      </c>
      <c r="D130" s="120" t="s">
        <v>3030</v>
      </c>
      <c r="E130" s="119" t="s">
        <v>1445</v>
      </c>
    </row>
    <row r="131">
      <c r="A131" s="121" t="s">
        <v>17</v>
      </c>
      <c r="B131" s="119" t="s">
        <v>395</v>
      </c>
      <c r="C131" s="119" t="s">
        <v>1447</v>
      </c>
      <c r="D131" s="120" t="s">
        <v>3031</v>
      </c>
      <c r="E131" s="119" t="s">
        <v>1448</v>
      </c>
    </row>
    <row r="132">
      <c r="A132" s="121" t="s">
        <v>17</v>
      </c>
      <c r="B132" s="119" t="s">
        <v>959</v>
      </c>
      <c r="C132" s="119" t="s">
        <v>960</v>
      </c>
      <c r="D132" s="120" t="s">
        <v>3032</v>
      </c>
      <c r="E132" s="119" t="s">
        <v>962</v>
      </c>
    </row>
    <row r="133">
      <c r="A133" s="121" t="s">
        <v>17</v>
      </c>
      <c r="B133" s="119" t="s">
        <v>959</v>
      </c>
      <c r="C133" s="119" t="s">
        <v>1450</v>
      </c>
      <c r="D133" s="120" t="s">
        <v>3033</v>
      </c>
      <c r="E133" s="119" t="s">
        <v>1451</v>
      </c>
    </row>
    <row r="134">
      <c r="A134" s="121" t="s">
        <v>17</v>
      </c>
      <c r="B134" s="119" t="s">
        <v>959</v>
      </c>
      <c r="C134" s="119" t="s">
        <v>1453</v>
      </c>
      <c r="D134" s="120" t="s">
        <v>3034</v>
      </c>
      <c r="E134" s="119" t="s">
        <v>1454</v>
      </c>
    </row>
  </sheetData>
  <autoFilter ref="$A$1:$E$134"/>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3" max="3" width="44.43"/>
    <col customWidth="1" min="4" max="4" width="26.43"/>
    <col customWidth="1" min="5" max="5" width="28.43"/>
  </cols>
  <sheetData>
    <row r="1">
      <c r="A1" s="122" t="s">
        <v>3035</v>
      </c>
      <c r="C1" s="29"/>
      <c r="E1" s="4"/>
    </row>
    <row r="2">
      <c r="A2" s="43" t="s">
        <v>0</v>
      </c>
      <c r="B2" s="43" t="s">
        <v>3036</v>
      </c>
      <c r="C2" s="43" t="s">
        <v>3037</v>
      </c>
      <c r="D2" s="43" t="s">
        <v>3038</v>
      </c>
      <c r="E2" s="123" t="s">
        <v>3037</v>
      </c>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row>
    <row r="3">
      <c r="A3" s="18">
        <v>1.0</v>
      </c>
      <c r="B3" s="18" t="s">
        <v>825</v>
      </c>
      <c r="C3" s="18" t="s">
        <v>3039</v>
      </c>
      <c r="D3" s="18" t="s">
        <v>829</v>
      </c>
      <c r="E3" s="124" t="s">
        <v>3040</v>
      </c>
      <c r="G3" s="125" t="s">
        <v>3041</v>
      </c>
    </row>
    <row r="4">
      <c r="A4" s="18">
        <v>2.0</v>
      </c>
      <c r="B4" s="18" t="s">
        <v>825</v>
      </c>
      <c r="C4" s="18" t="s">
        <v>3039</v>
      </c>
      <c r="D4" s="18" t="s">
        <v>842</v>
      </c>
      <c r="E4" s="124" t="s">
        <v>3042</v>
      </c>
      <c r="G4" s="125" t="s">
        <v>3043</v>
      </c>
    </row>
    <row r="5">
      <c r="A5" s="18">
        <v>3.0</v>
      </c>
      <c r="B5" s="18" t="s">
        <v>825</v>
      </c>
      <c r="C5" s="18" t="s">
        <v>3039</v>
      </c>
      <c r="D5" s="18" t="s">
        <v>857</v>
      </c>
      <c r="E5" s="124" t="s">
        <v>3044</v>
      </c>
    </row>
    <row r="6">
      <c r="A6" s="18">
        <v>4.0</v>
      </c>
      <c r="B6" s="18" t="s">
        <v>873</v>
      </c>
      <c r="C6" s="18" t="s">
        <v>3045</v>
      </c>
      <c r="D6" s="18" t="s">
        <v>877</v>
      </c>
      <c r="E6" s="124" t="s">
        <v>3046</v>
      </c>
    </row>
    <row r="7">
      <c r="A7" s="18">
        <v>5.0</v>
      </c>
      <c r="B7" s="18" t="s">
        <v>873</v>
      </c>
      <c r="C7" s="18" t="s">
        <v>3045</v>
      </c>
      <c r="D7" s="18" t="s">
        <v>893</v>
      </c>
      <c r="E7" s="124" t="s">
        <v>3047</v>
      </c>
    </row>
    <row r="8">
      <c r="A8" s="18">
        <v>6.0</v>
      </c>
      <c r="B8" s="18" t="s">
        <v>873</v>
      </c>
      <c r="C8" s="18" t="s">
        <v>3045</v>
      </c>
      <c r="D8" s="18" t="s">
        <v>903</v>
      </c>
      <c r="E8" s="124" t="s">
        <v>3048</v>
      </c>
    </row>
    <row r="9">
      <c r="A9" s="18">
        <v>7.0</v>
      </c>
      <c r="B9" s="18" t="s">
        <v>913</v>
      </c>
      <c r="C9" s="18" t="s">
        <v>3049</v>
      </c>
      <c r="D9" s="18" t="s">
        <v>917</v>
      </c>
      <c r="E9" s="124" t="s">
        <v>3050</v>
      </c>
    </row>
    <row r="10">
      <c r="A10" s="18">
        <v>8.0</v>
      </c>
      <c r="B10" s="18" t="s">
        <v>913</v>
      </c>
      <c r="C10" s="18" t="s">
        <v>3049</v>
      </c>
      <c r="D10" s="18" t="s">
        <v>930</v>
      </c>
      <c r="E10" s="124" t="s">
        <v>3051</v>
      </c>
    </row>
    <row r="11">
      <c r="A11" s="18">
        <v>9.0</v>
      </c>
      <c r="B11" s="18" t="s">
        <v>913</v>
      </c>
      <c r="C11" s="18" t="s">
        <v>3049</v>
      </c>
      <c r="D11" s="18" t="s">
        <v>936</v>
      </c>
      <c r="E11" s="124" t="s">
        <v>3052</v>
      </c>
    </row>
    <row r="12">
      <c r="A12" s="18">
        <v>10.0</v>
      </c>
      <c r="B12" s="18" t="s">
        <v>945</v>
      </c>
      <c r="C12" s="18" t="s">
        <v>3053</v>
      </c>
      <c r="D12" s="18" t="s">
        <v>946</v>
      </c>
      <c r="E12" s="124" t="s">
        <v>3054</v>
      </c>
    </row>
    <row r="13">
      <c r="A13" s="18">
        <v>11.0</v>
      </c>
      <c r="B13" s="18" t="s">
        <v>945</v>
      </c>
      <c r="C13" s="18" t="s">
        <v>3053</v>
      </c>
      <c r="D13" s="18" t="s">
        <v>957</v>
      </c>
      <c r="E13" s="124" t="s">
        <v>3055</v>
      </c>
    </row>
    <row r="14">
      <c r="A14" s="18">
        <v>12.0</v>
      </c>
      <c r="B14" s="18" t="s">
        <v>945</v>
      </c>
      <c r="C14" s="18" t="s">
        <v>3053</v>
      </c>
      <c r="D14" s="18" t="s">
        <v>970</v>
      </c>
      <c r="E14" s="124" t="s">
        <v>3056</v>
      </c>
    </row>
    <row r="15">
      <c r="A15" s="18">
        <v>13.0</v>
      </c>
      <c r="B15" s="18" t="s">
        <v>978</v>
      </c>
      <c r="C15" s="18" t="s">
        <v>3057</v>
      </c>
      <c r="D15" s="18" t="s">
        <v>980</v>
      </c>
      <c r="E15" s="124" t="s">
        <v>3058</v>
      </c>
    </row>
    <row r="16">
      <c r="A16" s="18">
        <v>14.0</v>
      </c>
      <c r="B16" s="18" t="s">
        <v>978</v>
      </c>
      <c r="C16" s="18" t="s">
        <v>3057</v>
      </c>
      <c r="D16" s="18" t="s">
        <v>987</v>
      </c>
      <c r="E16" s="124" t="s">
        <v>3059</v>
      </c>
    </row>
    <row r="17">
      <c r="A17" s="18">
        <v>15.0</v>
      </c>
      <c r="B17" s="18" t="s">
        <v>978</v>
      </c>
      <c r="C17" s="18" t="s">
        <v>3057</v>
      </c>
      <c r="D17" s="18" t="s">
        <v>997</v>
      </c>
      <c r="E17" s="124" t="s">
        <v>3060</v>
      </c>
    </row>
    <row r="18">
      <c r="C18" s="4"/>
      <c r="E18" s="4"/>
    </row>
    <row r="19">
      <c r="C19" s="4"/>
      <c r="E19" s="4"/>
    </row>
    <row r="20">
      <c r="C20" s="4"/>
      <c r="E20" s="4"/>
    </row>
    <row r="21">
      <c r="B21" s="125" t="s">
        <v>3061</v>
      </c>
      <c r="C21" s="4"/>
      <c r="E21" s="4"/>
    </row>
    <row r="22">
      <c r="B22" s="125" t="s">
        <v>3062</v>
      </c>
      <c r="C22" s="4"/>
      <c r="E22" s="4"/>
    </row>
    <row r="23">
      <c r="B23" s="125" t="s">
        <v>3063</v>
      </c>
      <c r="C23" s="4"/>
      <c r="E23" s="4"/>
    </row>
    <row r="24">
      <c r="C24" s="4"/>
      <c r="E24" s="4"/>
    </row>
    <row r="25">
      <c r="C25" s="4"/>
      <c r="E25" s="4"/>
    </row>
    <row r="26">
      <c r="C26" s="4"/>
      <c r="E26" s="4"/>
    </row>
    <row r="27">
      <c r="A27" s="2" t="s">
        <v>3064</v>
      </c>
      <c r="C27" s="4"/>
      <c r="E27" s="4"/>
    </row>
    <row r="28">
      <c r="A28" s="126" t="s">
        <v>3065</v>
      </c>
      <c r="B28" s="127"/>
      <c r="C28" s="128" t="s">
        <v>1508</v>
      </c>
      <c r="D28" s="127"/>
      <c r="E28" s="127"/>
      <c r="F28" s="127"/>
      <c r="G28" s="127"/>
      <c r="H28" s="127"/>
      <c r="I28" s="127"/>
      <c r="J28" s="127"/>
      <c r="K28" s="127"/>
      <c r="L28" s="127"/>
      <c r="M28" s="127"/>
      <c r="N28" s="127"/>
      <c r="O28" s="127"/>
      <c r="P28" s="127"/>
      <c r="Q28" s="127"/>
      <c r="R28" s="127"/>
      <c r="S28" s="127"/>
      <c r="T28" s="127"/>
      <c r="U28" s="127"/>
      <c r="V28" s="127"/>
      <c r="W28" s="127"/>
      <c r="X28" s="128" t="s">
        <v>3066</v>
      </c>
      <c r="Y28" s="127"/>
      <c r="Z28" s="127"/>
      <c r="AA28" s="129" t="s">
        <v>3067</v>
      </c>
      <c r="AB28" s="127"/>
      <c r="AC28" s="129" t="s">
        <v>3068</v>
      </c>
      <c r="AD28" s="127"/>
      <c r="AE28" s="127"/>
      <c r="AF28" s="129" t="s">
        <v>3069</v>
      </c>
      <c r="AG28" s="127"/>
      <c r="AH28" s="127"/>
      <c r="AI28" s="130"/>
      <c r="AJ28" s="130"/>
    </row>
    <row r="29">
      <c r="A29" s="131" t="s">
        <v>3070</v>
      </c>
      <c r="B29" s="132"/>
      <c r="C29" s="133" t="s">
        <v>2304</v>
      </c>
      <c r="D29" s="132"/>
      <c r="E29" s="132"/>
      <c r="F29" s="132"/>
      <c r="G29" s="132"/>
      <c r="H29" s="132"/>
      <c r="I29" s="132"/>
      <c r="J29" s="132"/>
      <c r="K29" s="132"/>
      <c r="L29" s="132"/>
      <c r="M29" s="132"/>
      <c r="N29" s="132"/>
      <c r="O29" s="132"/>
      <c r="P29" s="132"/>
      <c r="Q29" s="132"/>
      <c r="R29" s="132"/>
      <c r="S29" s="132"/>
      <c r="T29" s="132"/>
      <c r="U29" s="132"/>
      <c r="V29" s="132"/>
      <c r="W29" s="132"/>
      <c r="AA29" s="134" t="s">
        <v>3071</v>
      </c>
      <c r="AB29" s="132"/>
      <c r="AC29" s="134" t="s">
        <v>3071</v>
      </c>
      <c r="AD29" s="132"/>
      <c r="AE29" s="132"/>
      <c r="AI29" s="130"/>
      <c r="AJ29" s="130"/>
    </row>
    <row r="30">
      <c r="A30" s="135" t="s">
        <v>3072</v>
      </c>
      <c r="C30" s="136" t="s">
        <v>2306</v>
      </c>
      <c r="AA30" s="137" t="s">
        <v>3071</v>
      </c>
      <c r="AC30" s="137" t="s">
        <v>3071</v>
      </c>
      <c r="AF30" s="138">
        <v>1053.0</v>
      </c>
      <c r="AI30" s="130"/>
      <c r="AJ30" s="130"/>
    </row>
    <row r="31">
      <c r="A31" s="135" t="s">
        <v>3073</v>
      </c>
      <c r="C31" s="136" t="s">
        <v>2308</v>
      </c>
      <c r="AA31" s="137" t="s">
        <v>3071</v>
      </c>
      <c r="AC31" s="137" t="s">
        <v>3071</v>
      </c>
      <c r="AF31" s="138">
        <v>1110.0</v>
      </c>
      <c r="AI31" s="130"/>
      <c r="AJ31" s="130"/>
    </row>
    <row r="32">
      <c r="A32" s="135" t="s">
        <v>3074</v>
      </c>
      <c r="C32" s="136" t="s">
        <v>2310</v>
      </c>
      <c r="AA32" s="137" t="s">
        <v>3071</v>
      </c>
      <c r="AC32" s="137" t="s">
        <v>3071</v>
      </c>
      <c r="AF32" s="138">
        <v>1059.0</v>
      </c>
      <c r="AI32" s="130"/>
      <c r="AJ32" s="130"/>
    </row>
    <row r="33">
      <c r="A33" s="126" t="s">
        <v>3065</v>
      </c>
      <c r="B33" s="127"/>
      <c r="C33" s="128" t="s">
        <v>1508</v>
      </c>
      <c r="D33" s="127"/>
      <c r="E33" s="127"/>
      <c r="F33" s="127"/>
      <c r="G33" s="127"/>
      <c r="H33" s="127"/>
      <c r="I33" s="127"/>
      <c r="J33" s="127"/>
      <c r="K33" s="127"/>
      <c r="L33" s="127"/>
      <c r="M33" s="127"/>
      <c r="N33" s="127"/>
      <c r="O33" s="127"/>
      <c r="P33" s="127"/>
      <c r="Q33" s="127"/>
      <c r="R33" s="127"/>
      <c r="S33" s="127"/>
      <c r="T33" s="127"/>
      <c r="U33" s="127"/>
      <c r="V33" s="127"/>
      <c r="W33" s="127"/>
      <c r="X33" s="128" t="s">
        <v>3066</v>
      </c>
      <c r="Y33" s="127"/>
      <c r="Z33" s="127"/>
      <c r="AA33" s="129" t="s">
        <v>3067</v>
      </c>
      <c r="AB33" s="127"/>
      <c r="AC33" s="129" t="s">
        <v>3068</v>
      </c>
      <c r="AD33" s="127"/>
      <c r="AE33" s="127"/>
      <c r="AF33" s="126" t="s">
        <v>3069</v>
      </c>
      <c r="AG33" s="127"/>
      <c r="AH33" s="127"/>
      <c r="AI33" s="130"/>
      <c r="AJ33" s="130"/>
    </row>
    <row r="34">
      <c r="A34" s="131" t="s">
        <v>3075</v>
      </c>
      <c r="B34" s="132"/>
      <c r="C34" s="133" t="s">
        <v>2312</v>
      </c>
      <c r="D34" s="132"/>
      <c r="E34" s="132"/>
      <c r="F34" s="132"/>
      <c r="G34" s="132"/>
      <c r="H34" s="132"/>
      <c r="I34" s="132"/>
      <c r="J34" s="132"/>
      <c r="K34" s="132"/>
      <c r="L34" s="132"/>
      <c r="M34" s="132"/>
      <c r="N34" s="132"/>
      <c r="O34" s="132"/>
      <c r="P34" s="132"/>
      <c r="Q34" s="132"/>
      <c r="R34" s="132"/>
      <c r="S34" s="132"/>
      <c r="T34" s="132"/>
      <c r="U34" s="132"/>
      <c r="V34" s="132"/>
      <c r="W34" s="132"/>
      <c r="AA34" s="134" t="s">
        <v>3071</v>
      </c>
      <c r="AB34" s="132"/>
      <c r="AC34" s="134" t="s">
        <v>3071</v>
      </c>
      <c r="AD34" s="132"/>
      <c r="AE34" s="132"/>
      <c r="AF34" s="139">
        <v>1059.0</v>
      </c>
      <c r="AG34" s="132"/>
      <c r="AH34" s="132"/>
      <c r="AI34" s="130"/>
      <c r="AJ34" s="130"/>
    </row>
    <row r="35">
      <c r="A35" s="135" t="s">
        <v>3076</v>
      </c>
      <c r="C35" s="140" t="s">
        <v>2314</v>
      </c>
      <c r="AA35" s="137" t="s">
        <v>3071</v>
      </c>
      <c r="AC35" s="137" t="s">
        <v>3071</v>
      </c>
      <c r="AF35" s="141">
        <v>637.0</v>
      </c>
      <c r="AI35" s="130"/>
      <c r="AJ35" s="130"/>
    </row>
    <row r="36">
      <c r="A36" s="135" t="s">
        <v>3077</v>
      </c>
      <c r="C36" s="136" t="s">
        <v>2316</v>
      </c>
      <c r="AA36" s="137" t="s">
        <v>3071</v>
      </c>
      <c r="AC36" s="137" t="s">
        <v>3071</v>
      </c>
      <c r="AF36" s="141">
        <v>637.0</v>
      </c>
      <c r="AI36" s="130"/>
      <c r="AJ36" s="130"/>
    </row>
    <row r="37">
      <c r="A37" s="142" t="s">
        <v>3078</v>
      </c>
    </row>
    <row r="38">
      <c r="A38" s="126" t="s">
        <v>3065</v>
      </c>
      <c r="B38" s="127"/>
      <c r="C38" s="128" t="s">
        <v>1508</v>
      </c>
      <c r="D38" s="127"/>
      <c r="E38" s="127"/>
      <c r="F38" s="127"/>
      <c r="G38" s="127"/>
      <c r="H38" s="127"/>
      <c r="I38" s="127"/>
      <c r="J38" s="127"/>
      <c r="K38" s="127"/>
      <c r="L38" s="127"/>
      <c r="M38" s="127"/>
      <c r="N38" s="127"/>
      <c r="O38" s="127"/>
      <c r="P38" s="127"/>
      <c r="Q38" s="127"/>
      <c r="R38" s="127"/>
      <c r="S38" s="127"/>
      <c r="T38" s="127"/>
      <c r="U38" s="127"/>
      <c r="V38" s="127"/>
      <c r="W38" s="127"/>
      <c r="X38" s="128" t="s">
        <v>3066</v>
      </c>
      <c r="Y38" s="127"/>
      <c r="Z38" s="127"/>
      <c r="AA38" s="126" t="s">
        <v>3067</v>
      </c>
      <c r="AB38" s="127"/>
      <c r="AC38" s="128" t="s">
        <v>3068</v>
      </c>
      <c r="AD38" s="127"/>
      <c r="AE38" s="127"/>
      <c r="AF38" s="128" t="s">
        <v>3069</v>
      </c>
      <c r="AG38" s="127"/>
      <c r="AH38" s="127"/>
      <c r="AI38" s="130"/>
      <c r="AJ38" s="130"/>
    </row>
    <row r="39">
      <c r="A39" s="131" t="s">
        <v>3079</v>
      </c>
      <c r="B39" s="132"/>
      <c r="C39" s="133" t="s">
        <v>2318</v>
      </c>
      <c r="D39" s="132"/>
      <c r="E39" s="132"/>
      <c r="F39" s="132"/>
      <c r="G39" s="132"/>
      <c r="H39" s="132"/>
      <c r="I39" s="132"/>
      <c r="J39" s="132"/>
      <c r="K39" s="132"/>
      <c r="L39" s="132"/>
      <c r="M39" s="132"/>
      <c r="N39" s="132"/>
      <c r="O39" s="132"/>
      <c r="P39" s="132"/>
      <c r="Q39" s="132"/>
      <c r="R39" s="132"/>
      <c r="S39" s="132"/>
      <c r="T39" s="132"/>
      <c r="U39" s="132"/>
      <c r="V39" s="132"/>
      <c r="W39" s="132"/>
      <c r="AA39" s="143" t="s">
        <v>3071</v>
      </c>
      <c r="AB39" s="132"/>
      <c r="AC39" s="144" t="s">
        <v>3071</v>
      </c>
      <c r="AD39" s="132"/>
      <c r="AE39" s="132"/>
      <c r="AF39" s="145">
        <v>250.0</v>
      </c>
      <c r="AG39" s="132"/>
      <c r="AH39" s="132"/>
      <c r="AI39" s="130"/>
      <c r="AJ39" s="130"/>
    </row>
    <row r="40">
      <c r="A40" s="135" t="s">
        <v>3080</v>
      </c>
      <c r="C40" s="140" t="s">
        <v>2320</v>
      </c>
      <c r="AA40" s="146" t="s">
        <v>3071</v>
      </c>
      <c r="AC40" s="147" t="s">
        <v>3071</v>
      </c>
      <c r="AF40" s="148">
        <v>306.0</v>
      </c>
      <c r="AI40" s="130"/>
      <c r="AJ40" s="130"/>
    </row>
    <row r="41">
      <c r="A41" s="135" t="s">
        <v>3081</v>
      </c>
      <c r="C41" s="136" t="s">
        <v>2322</v>
      </c>
      <c r="AA41" s="146" t="s">
        <v>3071</v>
      </c>
      <c r="AC41" s="147" t="s">
        <v>3071</v>
      </c>
      <c r="AF41" s="148">
        <v>306.0</v>
      </c>
      <c r="AI41" s="130"/>
      <c r="AJ41" s="130"/>
    </row>
    <row r="42">
      <c r="A42" s="135" t="s">
        <v>3082</v>
      </c>
      <c r="C42" s="136" t="s">
        <v>2326</v>
      </c>
      <c r="AA42" s="146" t="s">
        <v>3071</v>
      </c>
      <c r="AC42" s="147" t="s">
        <v>3071</v>
      </c>
      <c r="AF42" s="148">
        <v>306.0</v>
      </c>
      <c r="AI42" s="130"/>
      <c r="AJ42" s="130"/>
    </row>
    <row r="43">
      <c r="A43" s="142" t="s">
        <v>3083</v>
      </c>
    </row>
    <row r="44">
      <c r="A44" s="126" t="s">
        <v>3065</v>
      </c>
      <c r="B44" s="127"/>
      <c r="C44" s="128" t="s">
        <v>1508</v>
      </c>
      <c r="D44" s="127"/>
      <c r="E44" s="127"/>
      <c r="F44" s="127"/>
      <c r="G44" s="127"/>
      <c r="H44" s="127"/>
      <c r="I44" s="127"/>
      <c r="J44" s="127"/>
      <c r="K44" s="127"/>
      <c r="L44" s="127"/>
      <c r="M44" s="127"/>
      <c r="N44" s="127"/>
      <c r="O44" s="127"/>
      <c r="P44" s="127"/>
      <c r="Q44" s="127"/>
      <c r="R44" s="127"/>
      <c r="S44" s="127"/>
      <c r="T44" s="127"/>
      <c r="U44" s="127"/>
      <c r="V44" s="127"/>
      <c r="W44" s="127"/>
      <c r="X44" s="128" t="s">
        <v>3066</v>
      </c>
      <c r="Y44" s="127"/>
      <c r="Z44" s="127"/>
      <c r="AA44" s="126" t="s">
        <v>3067</v>
      </c>
      <c r="AB44" s="127"/>
      <c r="AC44" s="128" t="s">
        <v>3068</v>
      </c>
      <c r="AD44" s="127"/>
      <c r="AE44" s="127"/>
      <c r="AF44" s="128" t="s">
        <v>3069</v>
      </c>
      <c r="AG44" s="127"/>
      <c r="AH44" s="127"/>
      <c r="AI44" s="130"/>
      <c r="AJ44" s="130"/>
    </row>
    <row r="45">
      <c r="A45" s="131" t="s">
        <v>3084</v>
      </c>
      <c r="B45" s="132"/>
      <c r="C45" s="149" t="s">
        <v>2328</v>
      </c>
      <c r="D45" s="132"/>
      <c r="E45" s="132"/>
      <c r="F45" s="132"/>
      <c r="G45" s="132"/>
      <c r="H45" s="132"/>
      <c r="I45" s="132"/>
      <c r="J45" s="132"/>
      <c r="K45" s="132"/>
      <c r="L45" s="132"/>
      <c r="M45" s="132"/>
      <c r="N45" s="132"/>
      <c r="O45" s="132"/>
      <c r="P45" s="132"/>
      <c r="Q45" s="132"/>
      <c r="R45" s="132"/>
      <c r="S45" s="132"/>
      <c r="T45" s="132"/>
      <c r="U45" s="132"/>
      <c r="V45" s="132"/>
      <c r="W45" s="132"/>
      <c r="AA45" s="143" t="s">
        <v>3071</v>
      </c>
      <c r="AB45" s="132"/>
      <c r="AC45" s="144" t="s">
        <v>3071</v>
      </c>
      <c r="AD45" s="132"/>
      <c r="AE45" s="132"/>
      <c r="AF45" s="145">
        <v>602.0</v>
      </c>
      <c r="AG45" s="132"/>
      <c r="AH45" s="132"/>
      <c r="AI45" s="130"/>
      <c r="AJ45" s="130"/>
    </row>
    <row r="46">
      <c r="A46" s="135" t="s">
        <v>3085</v>
      </c>
      <c r="C46" s="136" t="s">
        <v>2330</v>
      </c>
      <c r="AA46" s="146" t="s">
        <v>3071</v>
      </c>
      <c r="AC46" s="147" t="s">
        <v>3071</v>
      </c>
      <c r="AF46" s="148">
        <v>284.0</v>
      </c>
      <c r="AI46" s="130"/>
      <c r="AJ46" s="130"/>
    </row>
    <row r="47">
      <c r="A47" s="135" t="s">
        <v>3086</v>
      </c>
      <c r="C47" s="136" t="s">
        <v>2332</v>
      </c>
      <c r="AA47" s="146" t="s">
        <v>3071</v>
      </c>
      <c r="AC47" s="147" t="s">
        <v>3071</v>
      </c>
      <c r="AF47" s="148">
        <v>272.0</v>
      </c>
      <c r="AI47" s="130"/>
      <c r="AJ47" s="130"/>
    </row>
    <row r="48">
      <c r="A48" s="126" t="s">
        <v>3065</v>
      </c>
      <c r="B48" s="127"/>
      <c r="C48" s="128" t="s">
        <v>1508</v>
      </c>
      <c r="D48" s="127"/>
      <c r="E48" s="127"/>
      <c r="F48" s="127"/>
      <c r="G48" s="127"/>
      <c r="H48" s="127"/>
      <c r="I48" s="127"/>
      <c r="J48" s="127"/>
      <c r="K48" s="127"/>
      <c r="L48" s="127"/>
      <c r="M48" s="127"/>
      <c r="N48" s="127"/>
      <c r="O48" s="127"/>
      <c r="P48" s="127"/>
      <c r="Q48" s="127"/>
      <c r="R48" s="127"/>
      <c r="S48" s="127"/>
      <c r="T48" s="127"/>
      <c r="U48" s="127"/>
      <c r="V48" s="127"/>
      <c r="W48" s="127"/>
      <c r="X48" s="128" t="s">
        <v>3066</v>
      </c>
      <c r="Y48" s="127"/>
      <c r="Z48" s="127"/>
      <c r="AA48" s="126" t="s">
        <v>3067</v>
      </c>
      <c r="AB48" s="127"/>
      <c r="AC48" s="128" t="s">
        <v>3068</v>
      </c>
      <c r="AD48" s="127"/>
      <c r="AE48" s="127"/>
      <c r="AF48" s="128" t="s">
        <v>3069</v>
      </c>
      <c r="AG48" s="127"/>
      <c r="AH48" s="127"/>
      <c r="AI48" s="130"/>
      <c r="AJ48" s="130"/>
    </row>
    <row r="49">
      <c r="A49" s="131" t="s">
        <v>3087</v>
      </c>
      <c r="B49" s="132"/>
      <c r="C49" s="133" t="s">
        <v>2334</v>
      </c>
      <c r="D49" s="132"/>
      <c r="E49" s="132"/>
      <c r="F49" s="132"/>
      <c r="G49" s="132"/>
      <c r="H49" s="132"/>
      <c r="I49" s="132"/>
      <c r="J49" s="132"/>
      <c r="K49" s="132"/>
      <c r="L49" s="132"/>
      <c r="M49" s="132"/>
      <c r="N49" s="132"/>
      <c r="O49" s="132"/>
      <c r="P49" s="132"/>
      <c r="Q49" s="132"/>
      <c r="R49" s="132"/>
      <c r="S49" s="132"/>
      <c r="T49" s="132"/>
      <c r="U49" s="132"/>
      <c r="V49" s="132"/>
      <c r="W49" s="132"/>
      <c r="AA49" s="143" t="s">
        <v>3071</v>
      </c>
      <c r="AB49" s="132"/>
      <c r="AC49" s="144" t="s">
        <v>3071</v>
      </c>
      <c r="AD49" s="132"/>
      <c r="AE49" s="132"/>
      <c r="AF49" s="145">
        <v>284.0</v>
      </c>
      <c r="AG49" s="132"/>
      <c r="AH49" s="132"/>
      <c r="AI49" s="130"/>
      <c r="AJ49" s="130"/>
    </row>
    <row r="50">
      <c r="A50" s="135" t="s">
        <v>3089</v>
      </c>
      <c r="C50" s="140" t="s">
        <v>2336</v>
      </c>
      <c r="AA50" s="146" t="s">
        <v>3071</v>
      </c>
      <c r="AC50" s="147" t="s">
        <v>3071</v>
      </c>
      <c r="AF50" s="148">
        <v>275.0</v>
      </c>
      <c r="AI50" s="130"/>
      <c r="AJ50" s="130"/>
    </row>
    <row r="51">
      <c r="A51" s="142" t="s">
        <v>3091</v>
      </c>
    </row>
    <row r="52">
      <c r="A52" s="126" t="s">
        <v>3065</v>
      </c>
      <c r="B52" s="127"/>
      <c r="C52" s="128" t="s">
        <v>1508</v>
      </c>
      <c r="D52" s="127"/>
      <c r="E52" s="127"/>
      <c r="F52" s="127"/>
      <c r="G52" s="127"/>
      <c r="H52" s="127"/>
      <c r="I52" s="127"/>
      <c r="J52" s="127"/>
      <c r="K52" s="127"/>
      <c r="L52" s="127"/>
      <c r="M52" s="127"/>
      <c r="N52" s="127"/>
      <c r="O52" s="127"/>
      <c r="P52" s="127"/>
      <c r="Q52" s="127"/>
      <c r="R52" s="127"/>
      <c r="S52" s="127"/>
      <c r="T52" s="127"/>
      <c r="U52" s="127"/>
      <c r="V52" s="127"/>
      <c r="W52" s="127"/>
      <c r="X52" s="128" t="s">
        <v>3066</v>
      </c>
      <c r="Y52" s="127"/>
      <c r="Z52" s="127"/>
      <c r="AA52" s="129" t="s">
        <v>3067</v>
      </c>
      <c r="AB52" s="127"/>
      <c r="AC52" s="129" t="s">
        <v>3068</v>
      </c>
      <c r="AD52" s="127"/>
      <c r="AE52" s="127"/>
      <c r="AF52" s="126" t="s">
        <v>3069</v>
      </c>
      <c r="AG52" s="127"/>
      <c r="AH52" s="127"/>
      <c r="AI52" s="130"/>
      <c r="AJ52" s="130"/>
    </row>
    <row r="53">
      <c r="A53" s="131" t="s">
        <v>3102</v>
      </c>
      <c r="B53" s="132"/>
      <c r="C53" s="149" t="s">
        <v>2338</v>
      </c>
      <c r="D53" s="132"/>
      <c r="E53" s="132"/>
      <c r="F53" s="132"/>
      <c r="G53" s="132"/>
      <c r="H53" s="132"/>
      <c r="I53" s="132"/>
      <c r="J53" s="132"/>
      <c r="K53" s="132"/>
      <c r="L53" s="132"/>
      <c r="M53" s="132"/>
      <c r="N53" s="132"/>
      <c r="O53" s="132"/>
      <c r="P53" s="132"/>
      <c r="Q53" s="132"/>
      <c r="R53" s="132"/>
      <c r="S53" s="132"/>
      <c r="T53" s="132"/>
      <c r="U53" s="132"/>
      <c r="V53" s="132"/>
      <c r="W53" s="132"/>
      <c r="AA53" s="134" t="s">
        <v>3071</v>
      </c>
      <c r="AB53" s="132"/>
      <c r="AC53" s="134" t="s">
        <v>3071</v>
      </c>
      <c r="AD53" s="132"/>
      <c r="AE53" s="132"/>
      <c r="AF53" s="139">
        <v>1029.0</v>
      </c>
      <c r="AG53" s="132"/>
      <c r="AH53" s="132"/>
      <c r="AI53" s="130"/>
      <c r="AJ53" s="130"/>
    </row>
    <row r="54">
      <c r="A54" s="135" t="s">
        <v>3105</v>
      </c>
      <c r="C54" s="136" t="s">
        <v>2340</v>
      </c>
      <c r="AA54" s="137" t="s">
        <v>3071</v>
      </c>
      <c r="AC54" s="137" t="s">
        <v>3071</v>
      </c>
      <c r="AF54" s="141">
        <v>502.0</v>
      </c>
      <c r="AI54" s="130"/>
      <c r="AJ54" s="130"/>
    </row>
    <row r="55">
      <c r="A55" s="135" t="s">
        <v>3106</v>
      </c>
      <c r="C55" s="140" t="s">
        <v>2342</v>
      </c>
      <c r="AA55" s="137" t="s">
        <v>3071</v>
      </c>
      <c r="AC55" s="137" t="s">
        <v>3071</v>
      </c>
      <c r="AF55" s="141">
        <v>602.0</v>
      </c>
      <c r="AI55" s="130"/>
      <c r="AJ55" s="130"/>
    </row>
    <row r="56">
      <c r="A56" s="135" t="s">
        <v>3108</v>
      </c>
      <c r="C56" s="140" t="s">
        <v>2344</v>
      </c>
      <c r="AA56" s="137" t="s">
        <v>3071</v>
      </c>
      <c r="AC56" s="137" t="s">
        <v>3071</v>
      </c>
      <c r="AF56" s="141">
        <v>116.0</v>
      </c>
      <c r="AI56" s="130"/>
      <c r="AJ56" s="130"/>
    </row>
    <row r="57">
      <c r="A57" s="142" t="s">
        <v>3109</v>
      </c>
    </row>
    <row r="58">
      <c r="A58" s="126" t="s">
        <v>3065</v>
      </c>
      <c r="B58" s="127"/>
      <c r="C58" s="128" t="s">
        <v>1508</v>
      </c>
      <c r="D58" s="127"/>
      <c r="E58" s="127"/>
      <c r="F58" s="127"/>
      <c r="G58" s="127"/>
      <c r="H58" s="127"/>
      <c r="I58" s="127"/>
      <c r="J58" s="127"/>
      <c r="K58" s="127"/>
      <c r="L58" s="127"/>
      <c r="M58" s="127"/>
      <c r="N58" s="127"/>
      <c r="O58" s="127"/>
      <c r="P58" s="127"/>
      <c r="Q58" s="127"/>
      <c r="R58" s="127"/>
      <c r="S58" s="127"/>
      <c r="T58" s="127"/>
      <c r="U58" s="127"/>
      <c r="V58" s="127"/>
      <c r="W58" s="128" t="s">
        <v>3066</v>
      </c>
      <c r="X58" s="127"/>
      <c r="Y58" s="127"/>
      <c r="Z58" s="127"/>
      <c r="AA58" s="126" t="s">
        <v>3067</v>
      </c>
      <c r="AB58" s="127"/>
      <c r="AC58" s="128" t="s">
        <v>3068</v>
      </c>
      <c r="AD58" s="127"/>
      <c r="AE58" s="127"/>
      <c r="AF58" s="128" t="s">
        <v>3069</v>
      </c>
      <c r="AG58" s="127"/>
      <c r="AH58" s="127"/>
      <c r="AI58" s="130"/>
      <c r="AJ58" s="130"/>
    </row>
    <row r="59">
      <c r="A59" s="131" t="s">
        <v>3111</v>
      </c>
      <c r="B59" s="132"/>
      <c r="C59" s="149" t="s">
        <v>2346</v>
      </c>
      <c r="D59" s="132"/>
      <c r="E59" s="132"/>
      <c r="F59" s="132"/>
      <c r="G59" s="132"/>
      <c r="H59" s="132"/>
      <c r="I59" s="132"/>
      <c r="J59" s="132"/>
      <c r="K59" s="132"/>
      <c r="L59" s="132"/>
      <c r="M59" s="132"/>
      <c r="N59" s="132"/>
      <c r="O59" s="132"/>
      <c r="P59" s="132"/>
      <c r="Q59" s="132"/>
      <c r="R59" s="132"/>
      <c r="S59" s="132"/>
      <c r="T59" s="132"/>
      <c r="U59" s="132"/>
      <c r="V59" s="132"/>
      <c r="AA59" s="143" t="s">
        <v>3071</v>
      </c>
      <c r="AB59" s="132"/>
      <c r="AC59" s="144" t="s">
        <v>3071</v>
      </c>
      <c r="AD59" s="132"/>
      <c r="AE59" s="132"/>
      <c r="AF59" s="145">
        <v>320.0</v>
      </c>
      <c r="AG59" s="132"/>
      <c r="AH59" s="132"/>
      <c r="AI59" s="130"/>
      <c r="AJ59" s="130"/>
    </row>
    <row r="60">
      <c r="A60" s="135" t="s">
        <v>3112</v>
      </c>
      <c r="C60" s="136" t="s">
        <v>2348</v>
      </c>
      <c r="AA60" s="146" t="s">
        <v>3071</v>
      </c>
      <c r="AC60" s="147" t="s">
        <v>3071</v>
      </c>
      <c r="AF60" s="148">
        <v>320.0</v>
      </c>
      <c r="AI60" s="130"/>
      <c r="AJ60" s="130"/>
    </row>
    <row r="61">
      <c r="A61" s="126" t="s">
        <v>3065</v>
      </c>
      <c r="B61" s="127"/>
      <c r="C61" s="128" t="s">
        <v>1508</v>
      </c>
      <c r="D61" s="127"/>
      <c r="E61" s="127"/>
      <c r="F61" s="127"/>
      <c r="G61" s="127"/>
      <c r="H61" s="127"/>
      <c r="I61" s="127"/>
      <c r="J61" s="127"/>
      <c r="K61" s="127"/>
      <c r="L61" s="127"/>
      <c r="M61" s="127"/>
      <c r="N61" s="127"/>
      <c r="O61" s="127"/>
      <c r="P61" s="127"/>
      <c r="Q61" s="127"/>
      <c r="R61" s="127"/>
      <c r="S61" s="127"/>
      <c r="T61" s="127"/>
      <c r="U61" s="127"/>
      <c r="V61" s="127"/>
      <c r="W61" s="127"/>
      <c r="X61" s="128" t="s">
        <v>3066</v>
      </c>
      <c r="Y61" s="127"/>
      <c r="Z61" s="127"/>
      <c r="AA61" s="126" t="s">
        <v>3067</v>
      </c>
      <c r="AB61" s="127"/>
      <c r="AC61" s="128" t="s">
        <v>3068</v>
      </c>
      <c r="AD61" s="127"/>
      <c r="AE61" s="127"/>
      <c r="AF61" s="128" t="s">
        <v>3069</v>
      </c>
      <c r="AG61" s="127"/>
      <c r="AH61" s="127"/>
      <c r="AI61" s="130"/>
      <c r="AJ61" s="130"/>
    </row>
    <row r="62">
      <c r="A62" s="131" t="s">
        <v>3114</v>
      </c>
      <c r="B62" s="132"/>
      <c r="C62" s="149" t="s">
        <v>2350</v>
      </c>
      <c r="D62" s="132"/>
      <c r="E62" s="132"/>
      <c r="F62" s="132"/>
      <c r="G62" s="132"/>
      <c r="H62" s="132"/>
      <c r="I62" s="132"/>
      <c r="J62" s="132"/>
      <c r="K62" s="132"/>
      <c r="L62" s="132"/>
      <c r="M62" s="132"/>
      <c r="N62" s="132"/>
      <c r="O62" s="132"/>
      <c r="P62" s="132"/>
      <c r="Q62" s="132"/>
      <c r="R62" s="132"/>
      <c r="S62" s="132"/>
      <c r="T62" s="132"/>
      <c r="U62" s="132"/>
      <c r="V62" s="132"/>
      <c r="W62" s="132"/>
      <c r="AA62" s="143" t="s">
        <v>3071</v>
      </c>
      <c r="AB62" s="132"/>
      <c r="AC62" s="144" t="s">
        <v>3071</v>
      </c>
      <c r="AD62" s="132"/>
      <c r="AE62" s="132"/>
      <c r="AF62" s="145">
        <v>320.0</v>
      </c>
      <c r="AG62" s="132"/>
      <c r="AH62" s="132"/>
      <c r="AI62" s="130"/>
      <c r="AJ62" s="130"/>
    </row>
    <row r="63">
      <c r="A63" s="135" t="s">
        <v>3115</v>
      </c>
      <c r="C63" s="136" t="s">
        <v>3116</v>
      </c>
      <c r="AA63" s="146" t="s">
        <v>3071</v>
      </c>
      <c r="AC63" s="147" t="s">
        <v>3071</v>
      </c>
      <c r="AF63" s="148">
        <v>320.0</v>
      </c>
      <c r="AI63" s="130"/>
      <c r="AJ63" s="130"/>
    </row>
    <row r="64">
      <c r="A64" s="142" t="s">
        <v>3117</v>
      </c>
    </row>
    <row r="65">
      <c r="A65" s="126" t="s">
        <v>3065</v>
      </c>
      <c r="B65" s="127"/>
      <c r="C65" s="128" t="s">
        <v>1508</v>
      </c>
      <c r="D65" s="127"/>
      <c r="E65" s="127"/>
      <c r="F65" s="127"/>
      <c r="G65" s="127"/>
      <c r="H65" s="127"/>
      <c r="I65" s="127"/>
      <c r="J65" s="127"/>
      <c r="K65" s="127"/>
      <c r="L65" s="127"/>
      <c r="M65" s="127"/>
      <c r="N65" s="127"/>
      <c r="O65" s="127"/>
      <c r="P65" s="127"/>
      <c r="Q65" s="127"/>
      <c r="R65" s="127"/>
      <c r="S65" s="127"/>
      <c r="T65" s="127"/>
      <c r="U65" s="127"/>
      <c r="V65" s="127"/>
      <c r="W65" s="127"/>
      <c r="X65" s="128" t="s">
        <v>3066</v>
      </c>
      <c r="Y65" s="127"/>
      <c r="Z65" s="127"/>
      <c r="AA65" s="129" t="s">
        <v>3067</v>
      </c>
      <c r="AB65" s="127"/>
      <c r="AC65" s="129" t="s">
        <v>3068</v>
      </c>
      <c r="AD65" s="127"/>
      <c r="AE65" s="127"/>
      <c r="AF65" s="129" t="s">
        <v>3069</v>
      </c>
      <c r="AG65" s="127"/>
      <c r="AH65" s="127"/>
      <c r="AI65" s="130"/>
      <c r="AJ65" s="130"/>
    </row>
    <row r="66">
      <c r="A66" s="131" t="s">
        <v>3119</v>
      </c>
      <c r="B66" s="132"/>
      <c r="C66" s="133" t="s">
        <v>2354</v>
      </c>
      <c r="D66" s="132"/>
      <c r="E66" s="132"/>
      <c r="F66" s="132"/>
      <c r="G66" s="132"/>
      <c r="H66" s="132"/>
      <c r="I66" s="132"/>
      <c r="J66" s="132"/>
      <c r="K66" s="132"/>
      <c r="L66" s="132"/>
      <c r="M66" s="132"/>
      <c r="N66" s="132"/>
      <c r="O66" s="132"/>
      <c r="P66" s="132"/>
      <c r="Q66" s="132"/>
      <c r="R66" s="132"/>
      <c r="S66" s="132"/>
      <c r="T66" s="132"/>
      <c r="U66" s="132"/>
      <c r="V66" s="132"/>
      <c r="W66" s="132"/>
      <c r="AA66" s="134" t="s">
        <v>3071</v>
      </c>
      <c r="AB66" s="132"/>
      <c r="AC66" s="134" t="s">
        <v>3071</v>
      </c>
      <c r="AD66" s="132"/>
      <c r="AE66" s="132"/>
      <c r="AF66" s="159">
        <v>1009.0</v>
      </c>
      <c r="AG66" s="132"/>
      <c r="AH66" s="132"/>
      <c r="AI66" s="130"/>
      <c r="AJ66" s="130"/>
    </row>
    <row r="67">
      <c r="A67" s="135" t="s">
        <v>3121</v>
      </c>
      <c r="C67" s="140" t="s">
        <v>2356</v>
      </c>
      <c r="AA67" s="137" t="s">
        <v>3071</v>
      </c>
      <c r="AC67" s="137" t="s">
        <v>3071</v>
      </c>
      <c r="AI67" s="130"/>
      <c r="AJ67" s="130"/>
    </row>
    <row r="68">
      <c r="A68" s="142" t="s">
        <v>3122</v>
      </c>
    </row>
    <row r="69">
      <c r="A69" s="126" t="s">
        <v>3065</v>
      </c>
      <c r="B69" s="127"/>
      <c r="C69" s="128" t="s">
        <v>1508</v>
      </c>
      <c r="D69" s="127"/>
      <c r="E69" s="127"/>
      <c r="F69" s="127"/>
      <c r="G69" s="127"/>
      <c r="H69" s="127"/>
      <c r="I69" s="127"/>
      <c r="J69" s="127"/>
      <c r="K69" s="127"/>
      <c r="L69" s="127"/>
      <c r="M69" s="127"/>
      <c r="N69" s="127"/>
      <c r="O69" s="127"/>
      <c r="P69" s="127"/>
      <c r="Q69" s="127"/>
      <c r="R69" s="127"/>
      <c r="S69" s="127"/>
      <c r="T69" s="127"/>
      <c r="U69" s="127"/>
      <c r="V69" s="127"/>
      <c r="W69" s="127"/>
      <c r="X69" s="128" t="s">
        <v>3066</v>
      </c>
      <c r="Y69" s="127"/>
      <c r="Z69" s="127"/>
      <c r="AA69" s="126" t="s">
        <v>3067</v>
      </c>
      <c r="AB69" s="127"/>
      <c r="AC69" s="128" t="s">
        <v>3068</v>
      </c>
      <c r="AD69" s="127"/>
      <c r="AE69" s="127"/>
      <c r="AF69" s="128" t="s">
        <v>3069</v>
      </c>
      <c r="AG69" s="127"/>
      <c r="AH69" s="127"/>
      <c r="AI69" s="130"/>
      <c r="AJ69" s="130"/>
    </row>
    <row r="70">
      <c r="A70" s="131" t="s">
        <v>3123</v>
      </c>
      <c r="B70" s="132"/>
      <c r="C70" s="149" t="s">
        <v>2358</v>
      </c>
      <c r="D70" s="132"/>
      <c r="E70" s="132"/>
      <c r="F70" s="132"/>
      <c r="G70" s="132"/>
      <c r="H70" s="132"/>
      <c r="I70" s="132"/>
      <c r="J70" s="132"/>
      <c r="K70" s="132"/>
      <c r="L70" s="132"/>
      <c r="M70" s="132"/>
      <c r="N70" s="132"/>
      <c r="O70" s="132"/>
      <c r="P70" s="132"/>
      <c r="Q70" s="132"/>
      <c r="R70" s="132"/>
      <c r="S70" s="132"/>
      <c r="T70" s="132"/>
      <c r="U70" s="132"/>
      <c r="V70" s="132"/>
      <c r="W70" s="132"/>
      <c r="AA70" s="143" t="s">
        <v>3071</v>
      </c>
      <c r="AB70" s="132"/>
      <c r="AC70" s="144" t="s">
        <v>3071</v>
      </c>
      <c r="AD70" s="132"/>
      <c r="AE70" s="132"/>
      <c r="AI70" s="130"/>
      <c r="AJ70" s="130"/>
    </row>
    <row r="71">
      <c r="A71" s="135" t="s">
        <v>3125</v>
      </c>
      <c r="C71" s="136" t="s">
        <v>2360</v>
      </c>
      <c r="AA71" s="146" t="s">
        <v>3071</v>
      </c>
      <c r="AC71" s="147" t="s">
        <v>3071</v>
      </c>
      <c r="AI71" s="130"/>
      <c r="AJ71" s="130"/>
    </row>
    <row r="72">
      <c r="A72" s="142" t="s">
        <v>3127</v>
      </c>
    </row>
    <row r="73">
      <c r="A73" s="126" t="s">
        <v>3065</v>
      </c>
      <c r="B73" s="127"/>
      <c r="C73" s="128" t="s">
        <v>1508</v>
      </c>
      <c r="D73" s="127"/>
      <c r="E73" s="127"/>
      <c r="F73" s="127"/>
      <c r="G73" s="127"/>
      <c r="H73" s="127"/>
      <c r="I73" s="127"/>
      <c r="J73" s="127"/>
      <c r="K73" s="127"/>
      <c r="L73" s="127"/>
      <c r="M73" s="127"/>
      <c r="N73" s="127"/>
      <c r="O73" s="127"/>
      <c r="P73" s="127"/>
      <c r="Q73" s="127"/>
      <c r="R73" s="127"/>
      <c r="S73" s="127"/>
      <c r="T73" s="127"/>
      <c r="U73" s="127"/>
      <c r="V73" s="127"/>
      <c r="W73" s="127"/>
      <c r="X73" s="128" t="s">
        <v>3066</v>
      </c>
      <c r="Y73" s="127"/>
      <c r="Z73" s="127"/>
      <c r="AA73" s="126" t="s">
        <v>3067</v>
      </c>
      <c r="AB73" s="127"/>
      <c r="AC73" s="128" t="s">
        <v>3068</v>
      </c>
      <c r="AD73" s="127"/>
      <c r="AE73" s="127"/>
      <c r="AF73" s="128" t="s">
        <v>3069</v>
      </c>
      <c r="AG73" s="127"/>
      <c r="AH73" s="127"/>
      <c r="AI73" s="130"/>
      <c r="AJ73" s="130"/>
    </row>
    <row r="74">
      <c r="A74" s="131" t="s">
        <v>3129</v>
      </c>
      <c r="B74" s="132"/>
      <c r="C74" s="133" t="s">
        <v>2362</v>
      </c>
      <c r="D74" s="132"/>
      <c r="E74" s="132"/>
      <c r="F74" s="132"/>
      <c r="G74" s="132"/>
      <c r="H74" s="132"/>
      <c r="I74" s="132"/>
      <c r="J74" s="132"/>
      <c r="K74" s="132"/>
      <c r="L74" s="132"/>
      <c r="M74" s="132"/>
      <c r="N74" s="132"/>
      <c r="O74" s="132"/>
      <c r="P74" s="132"/>
      <c r="Q74" s="132"/>
      <c r="R74" s="132"/>
      <c r="S74" s="132"/>
      <c r="T74" s="132"/>
      <c r="U74" s="132"/>
      <c r="V74" s="132"/>
      <c r="W74" s="132"/>
      <c r="AA74" s="143" t="s">
        <v>3071</v>
      </c>
      <c r="AB74" s="132"/>
      <c r="AC74" s="144" t="s">
        <v>3071</v>
      </c>
      <c r="AD74" s="132"/>
      <c r="AE74" s="132"/>
      <c r="AF74" s="145">
        <v>319.0</v>
      </c>
      <c r="AG74" s="132"/>
      <c r="AH74" s="132"/>
      <c r="AI74" s="130"/>
      <c r="AJ74" s="130"/>
    </row>
    <row r="75">
      <c r="A75" s="135" t="s">
        <v>3133</v>
      </c>
      <c r="C75" s="136" t="s">
        <v>2364</v>
      </c>
      <c r="AA75" s="146" t="s">
        <v>3071</v>
      </c>
      <c r="AC75" s="147" t="s">
        <v>3071</v>
      </c>
      <c r="AF75" s="148">
        <v>295.0</v>
      </c>
      <c r="AI75" s="130"/>
      <c r="AJ75" s="130"/>
    </row>
    <row r="76">
      <c r="A76" s="142" t="s">
        <v>3134</v>
      </c>
    </row>
    <row r="77">
      <c r="A77" s="126" t="s">
        <v>3065</v>
      </c>
      <c r="B77" s="127"/>
      <c r="C77" s="128" t="s">
        <v>1508</v>
      </c>
      <c r="D77" s="127"/>
      <c r="E77" s="127"/>
      <c r="F77" s="127"/>
      <c r="G77" s="127"/>
      <c r="H77" s="127"/>
      <c r="I77" s="127"/>
      <c r="J77" s="127"/>
      <c r="K77" s="127"/>
      <c r="L77" s="127"/>
      <c r="M77" s="127"/>
      <c r="N77" s="127"/>
      <c r="O77" s="127"/>
      <c r="P77" s="127"/>
      <c r="Q77" s="127"/>
      <c r="R77" s="127"/>
      <c r="S77" s="127"/>
      <c r="T77" s="127"/>
      <c r="U77" s="127"/>
      <c r="V77" s="127"/>
      <c r="W77" s="127"/>
      <c r="X77" s="128" t="s">
        <v>3066</v>
      </c>
      <c r="Y77" s="127"/>
      <c r="Z77" s="127"/>
      <c r="AA77" s="126" t="s">
        <v>3067</v>
      </c>
      <c r="AB77" s="127"/>
      <c r="AC77" s="128" t="s">
        <v>3068</v>
      </c>
      <c r="AD77" s="127"/>
      <c r="AE77" s="127"/>
      <c r="AF77" s="128" t="s">
        <v>3069</v>
      </c>
      <c r="AG77" s="127"/>
      <c r="AH77" s="127"/>
      <c r="AI77" s="130"/>
      <c r="AJ77" s="130"/>
    </row>
    <row r="78">
      <c r="A78" s="131" t="s">
        <v>3136</v>
      </c>
      <c r="B78" s="132"/>
      <c r="C78" s="149" t="s">
        <v>2366</v>
      </c>
      <c r="D78" s="132"/>
      <c r="E78" s="132"/>
      <c r="F78" s="132"/>
      <c r="G78" s="132"/>
      <c r="H78" s="132"/>
      <c r="I78" s="132"/>
      <c r="J78" s="132"/>
      <c r="K78" s="132"/>
      <c r="L78" s="132"/>
      <c r="M78" s="132"/>
      <c r="N78" s="132"/>
      <c r="O78" s="132"/>
      <c r="P78" s="132"/>
      <c r="Q78" s="132"/>
      <c r="R78" s="132"/>
      <c r="S78" s="132"/>
      <c r="T78" s="132"/>
      <c r="U78" s="132"/>
      <c r="V78" s="132"/>
      <c r="W78" s="132"/>
      <c r="AA78" s="143" t="s">
        <v>3071</v>
      </c>
      <c r="AB78" s="132"/>
      <c r="AC78" s="144" t="s">
        <v>3071</v>
      </c>
      <c r="AD78" s="132"/>
      <c r="AE78" s="132"/>
      <c r="AF78" s="145">
        <v>284.0</v>
      </c>
      <c r="AG78" s="132"/>
      <c r="AH78" s="132"/>
      <c r="AI78" s="130"/>
      <c r="AJ78" s="130"/>
    </row>
    <row r="79">
      <c r="A79" s="142" t="s">
        <v>3137</v>
      </c>
    </row>
    <row r="80">
      <c r="A80" s="126" t="s">
        <v>3065</v>
      </c>
      <c r="B80" s="127"/>
      <c r="C80" s="128" t="s">
        <v>1508</v>
      </c>
      <c r="D80" s="127"/>
      <c r="E80" s="127"/>
      <c r="F80" s="127"/>
      <c r="G80" s="127"/>
      <c r="H80" s="127"/>
      <c r="I80" s="127"/>
      <c r="J80" s="127"/>
      <c r="K80" s="127"/>
      <c r="L80" s="127"/>
      <c r="M80" s="127"/>
      <c r="N80" s="127"/>
      <c r="O80" s="127"/>
      <c r="P80" s="127"/>
      <c r="Q80" s="127"/>
      <c r="R80" s="127"/>
      <c r="S80" s="127"/>
      <c r="T80" s="127"/>
      <c r="U80" s="127"/>
      <c r="V80" s="127"/>
      <c r="W80" s="128" t="s">
        <v>3066</v>
      </c>
      <c r="X80" s="127"/>
      <c r="Y80" s="127"/>
      <c r="Z80" s="127"/>
      <c r="AA80" s="129" t="s">
        <v>3067</v>
      </c>
      <c r="AB80" s="127"/>
      <c r="AC80" s="129" t="s">
        <v>3068</v>
      </c>
      <c r="AD80" s="127"/>
      <c r="AE80" s="127"/>
      <c r="AF80" s="126" t="s">
        <v>3069</v>
      </c>
      <c r="AG80" s="127"/>
      <c r="AH80" s="127"/>
      <c r="AI80" s="130"/>
      <c r="AJ80" s="130"/>
    </row>
    <row r="81">
      <c r="A81" s="131" t="s">
        <v>3138</v>
      </c>
      <c r="B81" s="132"/>
      <c r="C81" s="149" t="s">
        <v>2368</v>
      </c>
      <c r="D81" s="132"/>
      <c r="E81" s="132"/>
      <c r="F81" s="132"/>
      <c r="G81" s="132"/>
      <c r="H81" s="132"/>
      <c r="I81" s="132"/>
      <c r="J81" s="132"/>
      <c r="K81" s="132"/>
      <c r="L81" s="132"/>
      <c r="M81" s="132"/>
      <c r="N81" s="132"/>
      <c r="O81" s="132"/>
      <c r="P81" s="132"/>
      <c r="Q81" s="132"/>
      <c r="R81" s="132"/>
      <c r="S81" s="132"/>
      <c r="T81" s="132"/>
      <c r="U81" s="132"/>
      <c r="V81" s="132"/>
      <c r="AA81" s="134" t="s">
        <v>3071</v>
      </c>
      <c r="AB81" s="132"/>
      <c r="AC81" s="134" t="s">
        <v>3071</v>
      </c>
      <c r="AD81" s="132"/>
      <c r="AE81" s="132"/>
      <c r="AF81" s="139">
        <v>1059.0</v>
      </c>
      <c r="AG81" s="132"/>
      <c r="AH81" s="132"/>
      <c r="AI81" s="130"/>
      <c r="AJ81" s="130"/>
    </row>
    <row r="82">
      <c r="A82" s="135" t="s">
        <v>3139</v>
      </c>
      <c r="C82" s="136" t="s">
        <v>2370</v>
      </c>
      <c r="AA82" s="137" t="s">
        <v>3071</v>
      </c>
      <c r="AC82" s="137" t="s">
        <v>3071</v>
      </c>
      <c r="AF82" s="141">
        <v>362.0</v>
      </c>
      <c r="AI82" s="130"/>
      <c r="AJ82" s="130"/>
    </row>
    <row r="83">
      <c r="A83" s="135" t="s">
        <v>3140</v>
      </c>
      <c r="C83" s="136" t="s">
        <v>2372</v>
      </c>
      <c r="AC83" s="137" t="s">
        <v>3071</v>
      </c>
      <c r="AF83" s="141">
        <v>367.0</v>
      </c>
      <c r="AI83" s="130"/>
      <c r="AJ83" s="130"/>
    </row>
    <row r="84">
      <c r="A84" s="142" t="s">
        <v>3141</v>
      </c>
    </row>
    <row r="85">
      <c r="A85" s="126" t="s">
        <v>3065</v>
      </c>
      <c r="B85" s="127"/>
      <c r="C85" s="128" t="s">
        <v>1508</v>
      </c>
      <c r="D85" s="127"/>
      <c r="E85" s="127"/>
      <c r="F85" s="127"/>
      <c r="G85" s="127"/>
      <c r="H85" s="127"/>
      <c r="I85" s="127"/>
      <c r="J85" s="127"/>
      <c r="K85" s="127"/>
      <c r="L85" s="127"/>
      <c r="M85" s="127"/>
      <c r="N85" s="127"/>
      <c r="O85" s="127"/>
      <c r="P85" s="127"/>
      <c r="Q85" s="127"/>
      <c r="R85" s="127"/>
      <c r="S85" s="127"/>
      <c r="T85" s="127"/>
      <c r="U85" s="127"/>
      <c r="V85" s="127"/>
      <c r="W85" s="127"/>
      <c r="X85" s="128" t="s">
        <v>3066</v>
      </c>
      <c r="Y85" s="127"/>
      <c r="Z85" s="127"/>
      <c r="AA85" s="126" t="s">
        <v>3067</v>
      </c>
      <c r="AB85" s="127"/>
      <c r="AC85" s="128" t="s">
        <v>3068</v>
      </c>
      <c r="AD85" s="127"/>
      <c r="AE85" s="127"/>
      <c r="AF85" s="128" t="s">
        <v>3069</v>
      </c>
      <c r="AG85" s="127"/>
      <c r="AH85" s="127"/>
      <c r="AI85" s="130"/>
      <c r="AJ85" s="130"/>
    </row>
    <row r="86">
      <c r="A86" s="131" t="s">
        <v>3145</v>
      </c>
      <c r="B86" s="132"/>
      <c r="C86" s="149" t="s">
        <v>2374</v>
      </c>
      <c r="D86" s="132"/>
      <c r="E86" s="132"/>
      <c r="F86" s="132"/>
      <c r="G86" s="132"/>
      <c r="H86" s="132"/>
      <c r="I86" s="132"/>
      <c r="J86" s="132"/>
      <c r="K86" s="132"/>
      <c r="L86" s="132"/>
      <c r="M86" s="132"/>
      <c r="N86" s="132"/>
      <c r="O86" s="132"/>
      <c r="P86" s="132"/>
      <c r="Q86" s="132"/>
      <c r="R86" s="132"/>
      <c r="S86" s="132"/>
      <c r="T86" s="132"/>
      <c r="U86" s="132"/>
      <c r="V86" s="132"/>
      <c r="W86" s="132"/>
      <c r="AA86" s="143" t="s">
        <v>3071</v>
      </c>
      <c r="AB86" s="132"/>
      <c r="AC86" s="144" t="s">
        <v>3071</v>
      </c>
      <c r="AD86" s="132"/>
      <c r="AE86" s="132"/>
      <c r="AF86" s="145">
        <v>552.0</v>
      </c>
      <c r="AG86" s="132"/>
      <c r="AH86" s="132"/>
      <c r="AI86" s="130"/>
      <c r="AJ86" s="130"/>
    </row>
    <row r="87">
      <c r="A87" s="135" t="s">
        <v>3147</v>
      </c>
      <c r="C87" s="136" t="s">
        <v>3148</v>
      </c>
      <c r="AA87" s="146" t="s">
        <v>3071</v>
      </c>
      <c r="AC87" s="147" t="s">
        <v>3071</v>
      </c>
      <c r="AF87" s="148">
        <v>646.0</v>
      </c>
      <c r="AI87" s="130"/>
      <c r="AJ87" s="130"/>
    </row>
    <row r="88">
      <c r="A88" s="142" t="s">
        <v>3149</v>
      </c>
    </row>
    <row r="89">
      <c r="A89" s="126" t="s">
        <v>3065</v>
      </c>
      <c r="B89" s="127"/>
      <c r="C89" s="128" t="s">
        <v>1508</v>
      </c>
      <c r="D89" s="127"/>
      <c r="E89" s="127"/>
      <c r="F89" s="127"/>
      <c r="G89" s="127"/>
      <c r="H89" s="127"/>
      <c r="I89" s="127"/>
      <c r="J89" s="127"/>
      <c r="K89" s="127"/>
      <c r="L89" s="127"/>
      <c r="M89" s="127"/>
      <c r="N89" s="127"/>
      <c r="O89" s="127"/>
      <c r="P89" s="127"/>
      <c r="Q89" s="127"/>
      <c r="R89" s="127"/>
      <c r="S89" s="127"/>
      <c r="T89" s="127"/>
      <c r="U89" s="127"/>
      <c r="V89" s="127"/>
      <c r="W89" s="127"/>
      <c r="X89" s="128" t="s">
        <v>3066</v>
      </c>
      <c r="Y89" s="127"/>
      <c r="Z89" s="127"/>
      <c r="AA89" s="129" t="s">
        <v>3067</v>
      </c>
      <c r="AB89" s="127"/>
      <c r="AC89" s="129" t="s">
        <v>3068</v>
      </c>
      <c r="AD89" s="127"/>
      <c r="AE89" s="127"/>
      <c r="AF89" s="126" t="s">
        <v>3069</v>
      </c>
      <c r="AG89" s="127"/>
      <c r="AH89" s="127"/>
      <c r="AI89" s="130"/>
      <c r="AJ89" s="130"/>
    </row>
    <row r="90">
      <c r="A90" s="131" t="s">
        <v>3150</v>
      </c>
      <c r="B90" s="132"/>
      <c r="C90" s="149" t="s">
        <v>2380</v>
      </c>
      <c r="D90" s="132"/>
      <c r="E90" s="132"/>
      <c r="F90" s="132"/>
      <c r="G90" s="132"/>
      <c r="H90" s="132"/>
      <c r="I90" s="132"/>
      <c r="J90" s="132"/>
      <c r="K90" s="132"/>
      <c r="L90" s="132"/>
      <c r="M90" s="132"/>
      <c r="N90" s="132"/>
      <c r="O90" s="132"/>
      <c r="P90" s="132"/>
      <c r="Q90" s="132"/>
      <c r="R90" s="132"/>
      <c r="S90" s="132"/>
      <c r="T90" s="132"/>
      <c r="U90" s="132"/>
      <c r="V90" s="132"/>
      <c r="W90" s="132"/>
      <c r="AA90" s="134" t="s">
        <v>3071</v>
      </c>
      <c r="AB90" s="132"/>
      <c r="AC90" s="134" t="s">
        <v>3071</v>
      </c>
      <c r="AD90" s="132"/>
      <c r="AE90" s="132"/>
      <c r="AF90" s="139">
        <v>923.0</v>
      </c>
      <c r="AG90" s="132"/>
      <c r="AH90" s="132"/>
      <c r="AI90" s="130"/>
      <c r="AJ90" s="130"/>
    </row>
    <row r="91">
      <c r="A91" s="135" t="s">
        <v>3152</v>
      </c>
      <c r="C91" s="136" t="s">
        <v>2382</v>
      </c>
      <c r="AA91" s="137" t="s">
        <v>3071</v>
      </c>
      <c r="AC91" s="137" t="s">
        <v>3071</v>
      </c>
      <c r="AF91" s="141">
        <v>494.0</v>
      </c>
      <c r="AI91" s="130"/>
      <c r="AJ91" s="130"/>
    </row>
    <row r="92">
      <c r="A92" s="135" t="s">
        <v>3153</v>
      </c>
      <c r="C92" s="136" t="s">
        <v>2384</v>
      </c>
      <c r="AA92" s="137" t="s">
        <v>3071</v>
      </c>
      <c r="AC92" s="137" t="s">
        <v>3071</v>
      </c>
      <c r="AF92" s="141">
        <v>1104.0</v>
      </c>
      <c r="AI92" s="130"/>
      <c r="AJ92" s="130"/>
    </row>
    <row r="93">
      <c r="A93" s="135" t="s">
        <v>3155</v>
      </c>
      <c r="C93" s="136" t="s">
        <v>2386</v>
      </c>
      <c r="AA93" s="137" t="s">
        <v>3071</v>
      </c>
      <c r="AC93" s="137" t="s">
        <v>3071</v>
      </c>
      <c r="AI93" s="130"/>
      <c r="AJ93" s="130"/>
    </row>
    <row r="94">
      <c r="A94" s="135" t="s">
        <v>3156</v>
      </c>
      <c r="C94" s="140" t="s">
        <v>2388</v>
      </c>
      <c r="AA94" s="137" t="s">
        <v>3071</v>
      </c>
      <c r="AC94" s="137" t="s">
        <v>3071</v>
      </c>
      <c r="AF94" s="141">
        <v>265.0</v>
      </c>
      <c r="AI94" s="130"/>
      <c r="AJ94" s="130"/>
    </row>
    <row r="95">
      <c r="A95" s="160" t="s">
        <v>3159</v>
      </c>
      <c r="D95" s="136" t="s">
        <v>3160</v>
      </c>
      <c r="Z95" s="147" t="s">
        <v>3071</v>
      </c>
      <c r="AD95" s="147" t="s">
        <v>3071</v>
      </c>
      <c r="AG95" s="148">
        <v>477.0</v>
      </c>
      <c r="AJ95" s="130"/>
    </row>
    <row r="96">
      <c r="C96" s="4"/>
      <c r="E96" s="4"/>
    </row>
    <row r="97">
      <c r="C97" s="4"/>
      <c r="E97" s="4"/>
    </row>
    <row r="98">
      <c r="C98" s="4"/>
      <c r="E98" s="4"/>
    </row>
    <row r="99">
      <c r="C99" s="4"/>
      <c r="E99" s="4"/>
    </row>
    <row r="100">
      <c r="C100" s="4"/>
      <c r="E100" s="4"/>
    </row>
    <row r="101">
      <c r="C101" s="4"/>
      <c r="E101" s="4"/>
    </row>
    <row r="102">
      <c r="C102" s="4"/>
      <c r="E102" s="4"/>
    </row>
    <row r="103">
      <c r="C103" s="4"/>
      <c r="E103" s="4"/>
    </row>
    <row r="104">
      <c r="C104" s="4"/>
      <c r="E104" s="4"/>
    </row>
    <row r="105">
      <c r="C105" s="4"/>
      <c r="E105" s="4"/>
    </row>
    <row r="106">
      <c r="C106" s="4"/>
      <c r="E106" s="4"/>
    </row>
    <row r="107">
      <c r="C107" s="4"/>
      <c r="E107" s="4"/>
    </row>
    <row r="108">
      <c r="C108" s="4"/>
      <c r="E108" s="4"/>
    </row>
    <row r="109">
      <c r="C109" s="4"/>
      <c r="E109" s="4"/>
    </row>
    <row r="110">
      <c r="C110" s="4"/>
      <c r="E110" s="4"/>
    </row>
    <row r="111">
      <c r="C111" s="4"/>
      <c r="E111" s="4"/>
    </row>
    <row r="112">
      <c r="C112" s="4"/>
      <c r="E112" s="4"/>
    </row>
    <row r="113">
      <c r="C113" s="4"/>
      <c r="E113" s="4"/>
    </row>
    <row r="114">
      <c r="C114" s="4"/>
      <c r="E114" s="4"/>
    </row>
    <row r="115">
      <c r="C115" s="4"/>
      <c r="E115" s="4"/>
    </row>
    <row r="116">
      <c r="C116" s="4"/>
      <c r="E116" s="4"/>
    </row>
    <row r="117">
      <c r="C117" s="4"/>
      <c r="E117" s="4"/>
    </row>
    <row r="118">
      <c r="C118" s="4"/>
      <c r="E118" s="4"/>
    </row>
    <row r="119">
      <c r="C119" s="4"/>
      <c r="E119" s="4"/>
    </row>
    <row r="120">
      <c r="C120" s="4"/>
      <c r="E120" s="4"/>
    </row>
    <row r="121">
      <c r="C121" s="4"/>
      <c r="E121" s="4"/>
    </row>
    <row r="122">
      <c r="C122" s="4"/>
      <c r="E122" s="4"/>
    </row>
    <row r="123">
      <c r="C123" s="4"/>
      <c r="E123" s="4"/>
    </row>
    <row r="124">
      <c r="C124" s="4"/>
      <c r="E124" s="4"/>
    </row>
    <row r="125">
      <c r="C125" s="4"/>
      <c r="E125" s="4"/>
    </row>
    <row r="126">
      <c r="C126" s="4"/>
      <c r="E126" s="4"/>
    </row>
    <row r="127">
      <c r="C127" s="4"/>
      <c r="E127" s="4"/>
    </row>
    <row r="128">
      <c r="C128" s="4"/>
      <c r="E128" s="4"/>
    </row>
    <row r="129">
      <c r="C129" s="4"/>
      <c r="E129" s="4"/>
    </row>
    <row r="130">
      <c r="C130" s="4"/>
      <c r="E130" s="4"/>
    </row>
    <row r="131">
      <c r="C131" s="4"/>
      <c r="E131" s="4"/>
    </row>
    <row r="132">
      <c r="C132" s="4"/>
      <c r="E132" s="4"/>
    </row>
    <row r="133">
      <c r="C133" s="4"/>
      <c r="E133" s="4"/>
    </row>
    <row r="134">
      <c r="C134" s="4"/>
      <c r="E134" s="4"/>
    </row>
    <row r="135">
      <c r="C135" s="4"/>
      <c r="E135" s="4"/>
    </row>
    <row r="136">
      <c r="C136" s="4"/>
      <c r="E136" s="4"/>
    </row>
    <row r="137">
      <c r="C137" s="4"/>
      <c r="E137" s="4"/>
    </row>
    <row r="138">
      <c r="C138" s="4"/>
      <c r="E138" s="4"/>
    </row>
    <row r="139">
      <c r="C139" s="4"/>
      <c r="E139" s="4"/>
    </row>
    <row r="140">
      <c r="C140" s="4"/>
      <c r="E140" s="4"/>
    </row>
    <row r="141">
      <c r="C141" s="4"/>
      <c r="E141" s="4"/>
    </row>
    <row r="142">
      <c r="C142" s="4"/>
      <c r="E142" s="4"/>
    </row>
    <row r="143">
      <c r="C143" s="4"/>
      <c r="E143" s="4"/>
    </row>
    <row r="144">
      <c r="C144" s="4"/>
      <c r="E144" s="4"/>
    </row>
    <row r="145">
      <c r="C145" s="4"/>
      <c r="E145" s="4"/>
    </row>
    <row r="146">
      <c r="C146" s="4"/>
      <c r="E146" s="4"/>
    </row>
    <row r="147">
      <c r="C147" s="4"/>
      <c r="E147" s="4"/>
    </row>
    <row r="148">
      <c r="C148" s="4"/>
      <c r="E148" s="4"/>
    </row>
    <row r="149">
      <c r="C149" s="4"/>
      <c r="E149" s="4"/>
    </row>
    <row r="150">
      <c r="C150" s="4"/>
      <c r="E150" s="4"/>
    </row>
    <row r="151">
      <c r="C151" s="4"/>
      <c r="E151" s="4"/>
    </row>
    <row r="152">
      <c r="C152" s="4"/>
      <c r="E152" s="4"/>
    </row>
    <row r="153">
      <c r="C153" s="4"/>
      <c r="E153" s="4"/>
    </row>
    <row r="154">
      <c r="C154" s="4"/>
      <c r="E154" s="4"/>
    </row>
    <row r="155">
      <c r="C155" s="4"/>
      <c r="E155" s="4"/>
    </row>
    <row r="156">
      <c r="C156" s="4"/>
      <c r="E156" s="4"/>
    </row>
    <row r="157">
      <c r="C157" s="4"/>
      <c r="E157" s="4"/>
    </row>
    <row r="158">
      <c r="C158" s="4"/>
      <c r="E158" s="4"/>
    </row>
    <row r="159">
      <c r="C159" s="4"/>
      <c r="E159" s="4"/>
    </row>
    <row r="160">
      <c r="C160" s="4"/>
      <c r="E160" s="4"/>
    </row>
    <row r="161">
      <c r="C161" s="4"/>
      <c r="E161" s="4"/>
    </row>
    <row r="162">
      <c r="C162" s="4"/>
      <c r="E162" s="4"/>
    </row>
    <row r="163">
      <c r="C163" s="4"/>
      <c r="E163" s="4"/>
    </row>
    <row r="164">
      <c r="C164" s="4"/>
      <c r="E164" s="4"/>
    </row>
    <row r="165">
      <c r="C165" s="4"/>
      <c r="E165" s="4"/>
    </row>
    <row r="166">
      <c r="C166" s="4"/>
      <c r="E166" s="4"/>
    </row>
    <row r="167">
      <c r="C167" s="4"/>
      <c r="E167" s="4"/>
    </row>
    <row r="168">
      <c r="C168" s="4"/>
      <c r="E168" s="4"/>
    </row>
    <row r="169">
      <c r="C169" s="4"/>
      <c r="E169" s="4"/>
    </row>
    <row r="170">
      <c r="C170" s="4"/>
      <c r="E170" s="4"/>
    </row>
    <row r="171">
      <c r="C171" s="4"/>
      <c r="E171" s="4"/>
    </row>
    <row r="172">
      <c r="C172" s="4"/>
      <c r="E172" s="4"/>
    </row>
    <row r="173">
      <c r="C173" s="4"/>
      <c r="E173" s="4"/>
    </row>
    <row r="174">
      <c r="C174" s="4"/>
      <c r="E174" s="4"/>
    </row>
    <row r="175">
      <c r="C175" s="4"/>
      <c r="E175" s="4"/>
    </row>
    <row r="176">
      <c r="C176" s="4"/>
      <c r="E176" s="4"/>
    </row>
    <row r="177">
      <c r="C177" s="4"/>
      <c r="E177" s="4"/>
    </row>
    <row r="178">
      <c r="C178" s="4"/>
      <c r="E178" s="4"/>
    </row>
    <row r="179">
      <c r="C179" s="4"/>
      <c r="E179" s="4"/>
    </row>
    <row r="180">
      <c r="C180" s="4"/>
      <c r="E180" s="4"/>
    </row>
    <row r="181">
      <c r="C181" s="4"/>
      <c r="E181" s="4"/>
    </row>
    <row r="182">
      <c r="C182" s="4"/>
      <c r="E182" s="4"/>
    </row>
    <row r="183">
      <c r="C183" s="4"/>
      <c r="E183" s="4"/>
    </row>
    <row r="184">
      <c r="C184" s="4"/>
      <c r="E184" s="4"/>
    </row>
    <row r="185">
      <c r="C185" s="4"/>
      <c r="E185" s="4"/>
    </row>
    <row r="186">
      <c r="C186" s="4"/>
      <c r="E186" s="4"/>
    </row>
    <row r="187">
      <c r="C187" s="4"/>
      <c r="E187" s="4"/>
    </row>
    <row r="188">
      <c r="C188" s="4"/>
      <c r="E188" s="4"/>
    </row>
    <row r="189">
      <c r="C189" s="4"/>
      <c r="E189" s="4"/>
    </row>
    <row r="190">
      <c r="C190" s="4"/>
      <c r="E190" s="4"/>
    </row>
    <row r="191">
      <c r="C191" s="4"/>
      <c r="E191" s="4"/>
    </row>
    <row r="192">
      <c r="C192" s="4"/>
      <c r="E192" s="4"/>
    </row>
    <row r="193">
      <c r="C193" s="4"/>
      <c r="E193" s="4"/>
    </row>
    <row r="194">
      <c r="C194" s="4"/>
      <c r="E194" s="4"/>
    </row>
    <row r="195">
      <c r="C195" s="4"/>
      <c r="E195" s="4"/>
    </row>
    <row r="196">
      <c r="C196" s="4"/>
      <c r="E196" s="4"/>
    </row>
    <row r="197">
      <c r="C197" s="4"/>
      <c r="E197" s="4"/>
    </row>
    <row r="198">
      <c r="C198" s="4"/>
      <c r="E198" s="4"/>
    </row>
    <row r="199">
      <c r="C199" s="4"/>
      <c r="E199" s="4"/>
    </row>
    <row r="200">
      <c r="C200" s="4"/>
      <c r="E200" s="4"/>
    </row>
    <row r="201">
      <c r="C201" s="4"/>
      <c r="E201" s="4"/>
    </row>
    <row r="202">
      <c r="C202" s="4"/>
      <c r="E202" s="4"/>
    </row>
    <row r="203">
      <c r="C203" s="4"/>
      <c r="E203" s="4"/>
    </row>
    <row r="204">
      <c r="C204" s="4"/>
      <c r="E204" s="4"/>
    </row>
    <row r="205">
      <c r="C205" s="4"/>
      <c r="E205" s="4"/>
    </row>
    <row r="206">
      <c r="C206" s="4"/>
      <c r="E206" s="4"/>
    </row>
    <row r="207">
      <c r="C207" s="4"/>
      <c r="E207" s="4"/>
    </row>
    <row r="208">
      <c r="C208" s="4"/>
      <c r="E208" s="4"/>
    </row>
    <row r="209">
      <c r="C209" s="4"/>
      <c r="E209" s="4"/>
    </row>
    <row r="210">
      <c r="C210" s="4"/>
      <c r="E210" s="4"/>
    </row>
    <row r="211">
      <c r="C211" s="4"/>
      <c r="E211" s="4"/>
    </row>
    <row r="212">
      <c r="C212" s="4"/>
      <c r="E212" s="4"/>
    </row>
    <row r="213">
      <c r="C213" s="4"/>
      <c r="E213" s="4"/>
    </row>
    <row r="214">
      <c r="C214" s="4"/>
      <c r="E214" s="4"/>
    </row>
    <row r="215">
      <c r="C215" s="4"/>
      <c r="E215" s="4"/>
    </row>
    <row r="216">
      <c r="C216" s="4"/>
      <c r="E216" s="4"/>
    </row>
    <row r="217">
      <c r="C217" s="4"/>
      <c r="E217" s="4"/>
    </row>
    <row r="218">
      <c r="C218" s="4"/>
      <c r="E218" s="4"/>
    </row>
    <row r="219">
      <c r="C219" s="4"/>
      <c r="E219" s="4"/>
    </row>
    <row r="220">
      <c r="C220" s="4"/>
      <c r="E220" s="4"/>
    </row>
    <row r="221">
      <c r="C221" s="4"/>
      <c r="E221" s="4"/>
    </row>
    <row r="222">
      <c r="C222" s="4"/>
      <c r="E222" s="4"/>
    </row>
    <row r="223">
      <c r="C223" s="4"/>
      <c r="E223" s="4"/>
    </row>
    <row r="224">
      <c r="C224" s="4"/>
      <c r="E224" s="4"/>
    </row>
    <row r="225">
      <c r="C225" s="4"/>
      <c r="E225" s="4"/>
    </row>
    <row r="226">
      <c r="C226" s="4"/>
      <c r="E226" s="4"/>
    </row>
    <row r="227">
      <c r="C227" s="4"/>
      <c r="E227" s="4"/>
    </row>
    <row r="228">
      <c r="C228" s="4"/>
      <c r="E228" s="4"/>
    </row>
    <row r="229">
      <c r="C229" s="4"/>
      <c r="E229" s="4"/>
    </row>
    <row r="230">
      <c r="C230" s="4"/>
      <c r="E230" s="4"/>
    </row>
    <row r="231">
      <c r="C231" s="4"/>
      <c r="E231" s="4"/>
    </row>
    <row r="232">
      <c r="C232" s="4"/>
      <c r="E232" s="4"/>
    </row>
    <row r="233">
      <c r="C233" s="4"/>
      <c r="E233" s="4"/>
    </row>
    <row r="234">
      <c r="C234" s="4"/>
      <c r="E234" s="4"/>
    </row>
    <row r="235">
      <c r="C235" s="4"/>
      <c r="E235" s="4"/>
    </row>
    <row r="236">
      <c r="C236" s="4"/>
      <c r="E236" s="4"/>
    </row>
    <row r="237">
      <c r="C237" s="4"/>
      <c r="E237" s="4"/>
    </row>
    <row r="238">
      <c r="C238" s="4"/>
      <c r="E238" s="4"/>
    </row>
    <row r="239">
      <c r="C239" s="4"/>
      <c r="E239" s="4"/>
    </row>
    <row r="240">
      <c r="C240" s="4"/>
      <c r="E240" s="4"/>
    </row>
    <row r="241">
      <c r="C241" s="4"/>
      <c r="E241" s="4"/>
    </row>
    <row r="242">
      <c r="C242" s="4"/>
      <c r="E242" s="4"/>
    </row>
    <row r="243">
      <c r="C243" s="4"/>
      <c r="E243" s="4"/>
    </row>
    <row r="244">
      <c r="C244" s="4"/>
      <c r="E244" s="4"/>
    </row>
    <row r="245">
      <c r="C245" s="4"/>
      <c r="E245" s="4"/>
    </row>
    <row r="246">
      <c r="C246" s="4"/>
      <c r="E246" s="4"/>
    </row>
    <row r="247">
      <c r="C247" s="4"/>
      <c r="E247" s="4"/>
    </row>
    <row r="248">
      <c r="C248" s="4"/>
      <c r="E248" s="4"/>
    </row>
    <row r="249">
      <c r="C249" s="4"/>
      <c r="E249" s="4"/>
    </row>
    <row r="250">
      <c r="C250" s="4"/>
      <c r="E250" s="4"/>
    </row>
    <row r="251">
      <c r="C251" s="4"/>
      <c r="E251" s="4"/>
    </row>
    <row r="252">
      <c r="C252" s="4"/>
      <c r="E252" s="4"/>
    </row>
    <row r="253">
      <c r="C253" s="4"/>
      <c r="E253" s="4"/>
    </row>
    <row r="254">
      <c r="C254" s="4"/>
      <c r="E254" s="4"/>
    </row>
    <row r="255">
      <c r="C255" s="4"/>
      <c r="E255" s="4"/>
    </row>
    <row r="256">
      <c r="C256" s="4"/>
      <c r="E256" s="4"/>
    </row>
    <row r="257">
      <c r="C257" s="4"/>
      <c r="E257" s="4"/>
    </row>
    <row r="258">
      <c r="C258" s="4"/>
      <c r="E258" s="4"/>
    </row>
    <row r="259">
      <c r="C259" s="4"/>
      <c r="E259" s="4"/>
    </row>
    <row r="260">
      <c r="C260" s="4"/>
      <c r="E260" s="4"/>
    </row>
    <row r="261">
      <c r="C261" s="4"/>
      <c r="E261" s="4"/>
    </row>
    <row r="262">
      <c r="C262" s="4"/>
      <c r="E262" s="4"/>
    </row>
    <row r="263">
      <c r="C263" s="4"/>
      <c r="E263" s="4"/>
    </row>
    <row r="264">
      <c r="C264" s="4"/>
      <c r="E264" s="4"/>
    </row>
    <row r="265">
      <c r="C265" s="4"/>
      <c r="E265" s="4"/>
    </row>
    <row r="266">
      <c r="C266" s="4"/>
      <c r="E266" s="4"/>
    </row>
    <row r="267">
      <c r="C267" s="4"/>
      <c r="E267" s="4"/>
    </row>
    <row r="268">
      <c r="C268" s="4"/>
      <c r="E268" s="4"/>
    </row>
    <row r="269">
      <c r="C269" s="4"/>
      <c r="E269" s="4"/>
    </row>
    <row r="270">
      <c r="C270" s="4"/>
      <c r="E270" s="4"/>
    </row>
    <row r="271">
      <c r="C271" s="4"/>
      <c r="E271" s="4"/>
    </row>
    <row r="272">
      <c r="C272" s="4"/>
      <c r="E272" s="4"/>
    </row>
    <row r="273">
      <c r="C273" s="4"/>
      <c r="E273" s="4"/>
    </row>
    <row r="274">
      <c r="C274" s="4"/>
      <c r="E274" s="4"/>
    </row>
    <row r="275">
      <c r="C275" s="4"/>
      <c r="E275" s="4"/>
    </row>
    <row r="276">
      <c r="C276" s="4"/>
      <c r="E276" s="4"/>
    </row>
    <row r="277">
      <c r="C277" s="4"/>
      <c r="E277" s="4"/>
    </row>
    <row r="278">
      <c r="C278" s="4"/>
      <c r="E278" s="4"/>
    </row>
    <row r="279">
      <c r="C279" s="4"/>
      <c r="E279" s="4"/>
    </row>
    <row r="280">
      <c r="C280" s="4"/>
      <c r="E280" s="4"/>
    </row>
    <row r="281">
      <c r="C281" s="4"/>
      <c r="E281" s="4"/>
    </row>
    <row r="282">
      <c r="C282" s="4"/>
      <c r="E282" s="4"/>
    </row>
    <row r="283">
      <c r="C283" s="4"/>
      <c r="E283" s="4"/>
    </row>
    <row r="284">
      <c r="C284" s="4"/>
      <c r="E284" s="4"/>
    </row>
    <row r="285">
      <c r="C285" s="4"/>
      <c r="E285" s="4"/>
    </row>
    <row r="286">
      <c r="C286" s="4"/>
      <c r="E286" s="4"/>
    </row>
    <row r="287">
      <c r="C287" s="4"/>
      <c r="E287" s="4"/>
    </row>
    <row r="288">
      <c r="C288" s="4"/>
      <c r="E288" s="4"/>
    </row>
    <row r="289">
      <c r="C289" s="4"/>
      <c r="E289" s="4"/>
    </row>
    <row r="290">
      <c r="C290" s="4"/>
      <c r="E290" s="4"/>
    </row>
    <row r="291">
      <c r="C291" s="4"/>
      <c r="E291" s="4"/>
    </row>
    <row r="292">
      <c r="C292" s="4"/>
      <c r="E292" s="4"/>
    </row>
    <row r="293">
      <c r="C293" s="4"/>
      <c r="E293" s="4"/>
    </row>
    <row r="294">
      <c r="C294" s="4"/>
      <c r="E294" s="4"/>
    </row>
    <row r="295">
      <c r="C295" s="4"/>
      <c r="E295" s="4"/>
    </row>
    <row r="296">
      <c r="C296" s="4"/>
      <c r="E296" s="4"/>
    </row>
    <row r="297">
      <c r="C297" s="4"/>
      <c r="E297" s="4"/>
    </row>
    <row r="298">
      <c r="C298" s="4"/>
      <c r="E298" s="4"/>
    </row>
    <row r="299">
      <c r="C299" s="4"/>
      <c r="E299" s="4"/>
    </row>
    <row r="300">
      <c r="C300" s="4"/>
      <c r="E300" s="4"/>
    </row>
    <row r="301">
      <c r="C301" s="4"/>
      <c r="E301" s="4"/>
    </row>
    <row r="302">
      <c r="C302" s="4"/>
      <c r="E302" s="4"/>
    </row>
    <row r="303">
      <c r="C303" s="4"/>
      <c r="E303" s="4"/>
    </row>
    <row r="304">
      <c r="C304" s="4"/>
      <c r="E304" s="4"/>
    </row>
    <row r="305">
      <c r="C305" s="4"/>
      <c r="E305" s="4"/>
    </row>
    <row r="306">
      <c r="C306" s="4"/>
      <c r="E306" s="4"/>
    </row>
    <row r="307">
      <c r="C307" s="4"/>
      <c r="E307" s="4"/>
    </row>
    <row r="308">
      <c r="C308" s="4"/>
      <c r="E308" s="4"/>
    </row>
    <row r="309">
      <c r="C309" s="4"/>
      <c r="E309" s="4"/>
    </row>
    <row r="310">
      <c r="C310" s="4"/>
      <c r="E310" s="4"/>
    </row>
    <row r="311">
      <c r="C311" s="4"/>
      <c r="E311" s="4"/>
    </row>
    <row r="312">
      <c r="C312" s="4"/>
      <c r="E312" s="4"/>
    </row>
    <row r="313">
      <c r="C313" s="4"/>
      <c r="E313" s="4"/>
    </row>
    <row r="314">
      <c r="C314" s="4"/>
      <c r="E314" s="4"/>
    </row>
    <row r="315">
      <c r="C315" s="4"/>
      <c r="E315" s="4"/>
    </row>
    <row r="316">
      <c r="C316" s="4"/>
      <c r="E316" s="4"/>
    </row>
    <row r="317">
      <c r="C317" s="4"/>
      <c r="E317" s="4"/>
    </row>
    <row r="318">
      <c r="C318" s="4"/>
      <c r="E318" s="4"/>
    </row>
    <row r="319">
      <c r="C319" s="4"/>
      <c r="E319" s="4"/>
    </row>
    <row r="320">
      <c r="C320" s="4"/>
      <c r="E320" s="4"/>
    </row>
    <row r="321">
      <c r="C321" s="4"/>
      <c r="E321" s="4"/>
    </row>
    <row r="322">
      <c r="C322" s="4"/>
      <c r="E322" s="4"/>
    </row>
    <row r="323">
      <c r="C323" s="4"/>
      <c r="E323" s="4"/>
    </row>
    <row r="324">
      <c r="C324" s="4"/>
      <c r="E324" s="4"/>
    </row>
    <row r="325">
      <c r="C325" s="4"/>
      <c r="E325" s="4"/>
    </row>
    <row r="326">
      <c r="C326" s="4"/>
      <c r="E326" s="4"/>
    </row>
    <row r="327">
      <c r="C327" s="4"/>
      <c r="E327" s="4"/>
    </row>
    <row r="328">
      <c r="C328" s="4"/>
      <c r="E328" s="4"/>
    </row>
    <row r="329">
      <c r="C329" s="4"/>
      <c r="E329" s="4"/>
    </row>
    <row r="330">
      <c r="C330" s="4"/>
      <c r="E330" s="4"/>
    </row>
    <row r="331">
      <c r="C331" s="4"/>
      <c r="E331" s="4"/>
    </row>
    <row r="332">
      <c r="C332" s="4"/>
      <c r="E332" s="4"/>
    </row>
    <row r="333">
      <c r="C333" s="4"/>
      <c r="E333" s="4"/>
    </row>
    <row r="334">
      <c r="C334" s="4"/>
      <c r="E334" s="4"/>
    </row>
    <row r="335">
      <c r="C335" s="4"/>
      <c r="E335" s="4"/>
    </row>
    <row r="336">
      <c r="C336" s="4"/>
      <c r="E336" s="4"/>
    </row>
    <row r="337">
      <c r="C337" s="4"/>
      <c r="E337" s="4"/>
    </row>
    <row r="338">
      <c r="C338" s="4"/>
      <c r="E338" s="4"/>
    </row>
    <row r="339">
      <c r="C339" s="4"/>
      <c r="E339" s="4"/>
    </row>
    <row r="340">
      <c r="C340" s="4"/>
      <c r="E340" s="4"/>
    </row>
    <row r="341">
      <c r="C341" s="4"/>
      <c r="E341" s="4"/>
    </row>
    <row r="342">
      <c r="C342" s="4"/>
      <c r="E342" s="4"/>
    </row>
    <row r="343">
      <c r="C343" s="4"/>
      <c r="E343" s="4"/>
    </row>
    <row r="344">
      <c r="C344" s="4"/>
      <c r="E344" s="4"/>
    </row>
    <row r="345">
      <c r="C345" s="4"/>
      <c r="E345" s="4"/>
    </row>
    <row r="346">
      <c r="C346" s="4"/>
      <c r="E346" s="4"/>
    </row>
    <row r="347">
      <c r="C347" s="4"/>
      <c r="E347" s="4"/>
    </row>
    <row r="348">
      <c r="C348" s="4"/>
      <c r="E348" s="4"/>
    </row>
    <row r="349">
      <c r="C349" s="4"/>
      <c r="E349" s="4"/>
    </row>
    <row r="350">
      <c r="C350" s="4"/>
      <c r="E350" s="4"/>
    </row>
    <row r="351">
      <c r="C351" s="4"/>
      <c r="E351" s="4"/>
    </row>
    <row r="352">
      <c r="C352" s="4"/>
      <c r="E352" s="4"/>
    </row>
    <row r="353">
      <c r="C353" s="4"/>
      <c r="E353" s="4"/>
    </row>
    <row r="354">
      <c r="C354" s="4"/>
      <c r="E354" s="4"/>
    </row>
    <row r="355">
      <c r="C355" s="4"/>
      <c r="E355" s="4"/>
    </row>
    <row r="356">
      <c r="C356" s="4"/>
      <c r="E356" s="4"/>
    </row>
    <row r="357">
      <c r="C357" s="4"/>
      <c r="E357" s="4"/>
    </row>
    <row r="358">
      <c r="C358" s="4"/>
      <c r="E358" s="4"/>
    </row>
    <row r="359">
      <c r="C359" s="4"/>
      <c r="E359" s="4"/>
    </row>
    <row r="360">
      <c r="C360" s="4"/>
      <c r="E360" s="4"/>
    </row>
    <row r="361">
      <c r="C361" s="4"/>
      <c r="E361" s="4"/>
    </row>
    <row r="362">
      <c r="C362" s="4"/>
      <c r="E362" s="4"/>
    </row>
    <row r="363">
      <c r="C363" s="4"/>
      <c r="E363" s="4"/>
    </row>
    <row r="364">
      <c r="C364" s="4"/>
      <c r="E364" s="4"/>
    </row>
    <row r="365">
      <c r="C365" s="4"/>
      <c r="E365" s="4"/>
    </row>
    <row r="366">
      <c r="C366" s="4"/>
      <c r="E366" s="4"/>
    </row>
    <row r="367">
      <c r="C367" s="4"/>
      <c r="E367" s="4"/>
    </row>
    <row r="368">
      <c r="C368" s="4"/>
      <c r="E368" s="4"/>
    </row>
    <row r="369">
      <c r="C369" s="4"/>
      <c r="E369" s="4"/>
    </row>
    <row r="370">
      <c r="C370" s="4"/>
      <c r="E370" s="4"/>
    </row>
    <row r="371">
      <c r="C371" s="4"/>
      <c r="E371" s="4"/>
    </row>
    <row r="372">
      <c r="C372" s="4"/>
      <c r="E372" s="4"/>
    </row>
    <row r="373">
      <c r="C373" s="4"/>
      <c r="E373" s="4"/>
    </row>
    <row r="374">
      <c r="C374" s="4"/>
      <c r="E374" s="4"/>
    </row>
    <row r="375">
      <c r="C375" s="4"/>
      <c r="E375" s="4"/>
    </row>
    <row r="376">
      <c r="C376" s="4"/>
      <c r="E376" s="4"/>
    </row>
    <row r="377">
      <c r="C377" s="4"/>
      <c r="E377" s="4"/>
    </row>
    <row r="378">
      <c r="C378" s="4"/>
      <c r="E378" s="4"/>
    </row>
    <row r="379">
      <c r="C379" s="4"/>
      <c r="E379" s="4"/>
    </row>
    <row r="380">
      <c r="C380" s="4"/>
      <c r="E380" s="4"/>
    </row>
    <row r="381">
      <c r="C381" s="4"/>
      <c r="E381" s="4"/>
    </row>
    <row r="382">
      <c r="C382" s="4"/>
      <c r="E382" s="4"/>
    </row>
    <row r="383">
      <c r="C383" s="4"/>
      <c r="E383" s="4"/>
    </row>
    <row r="384">
      <c r="C384" s="4"/>
      <c r="E384" s="4"/>
    </row>
    <row r="385">
      <c r="C385" s="4"/>
      <c r="E385" s="4"/>
    </row>
    <row r="386">
      <c r="C386" s="4"/>
      <c r="E386" s="4"/>
    </row>
    <row r="387">
      <c r="C387" s="4"/>
      <c r="E387" s="4"/>
    </row>
    <row r="388">
      <c r="C388" s="4"/>
      <c r="E388" s="4"/>
    </row>
    <row r="389">
      <c r="C389" s="4"/>
      <c r="E389" s="4"/>
    </row>
    <row r="390">
      <c r="C390" s="4"/>
      <c r="E390" s="4"/>
    </row>
    <row r="391">
      <c r="C391" s="4"/>
      <c r="E391" s="4"/>
    </row>
    <row r="392">
      <c r="C392" s="4"/>
      <c r="E392" s="4"/>
    </row>
    <row r="393">
      <c r="C393" s="4"/>
      <c r="E393" s="4"/>
    </row>
    <row r="394">
      <c r="C394" s="4"/>
      <c r="E394" s="4"/>
    </row>
    <row r="395">
      <c r="C395" s="4"/>
      <c r="E395" s="4"/>
    </row>
    <row r="396">
      <c r="C396" s="4"/>
      <c r="E396" s="4"/>
    </row>
    <row r="397">
      <c r="C397" s="4"/>
      <c r="E397" s="4"/>
    </row>
    <row r="398">
      <c r="C398" s="4"/>
      <c r="E398" s="4"/>
    </row>
    <row r="399">
      <c r="C399" s="4"/>
      <c r="E399" s="4"/>
    </row>
    <row r="400">
      <c r="C400" s="4"/>
      <c r="E400" s="4"/>
    </row>
    <row r="401">
      <c r="C401" s="4"/>
      <c r="E401" s="4"/>
    </row>
    <row r="402">
      <c r="C402" s="4"/>
      <c r="E402" s="4"/>
    </row>
    <row r="403">
      <c r="C403" s="4"/>
      <c r="E403" s="4"/>
    </row>
    <row r="404">
      <c r="C404" s="4"/>
      <c r="E404" s="4"/>
    </row>
    <row r="405">
      <c r="C405" s="4"/>
      <c r="E405" s="4"/>
    </row>
    <row r="406">
      <c r="C406" s="4"/>
      <c r="E406" s="4"/>
    </row>
    <row r="407">
      <c r="C407" s="4"/>
      <c r="E407" s="4"/>
    </row>
    <row r="408">
      <c r="C408" s="4"/>
      <c r="E408" s="4"/>
    </row>
    <row r="409">
      <c r="C409" s="4"/>
      <c r="E409" s="4"/>
    </row>
    <row r="410">
      <c r="C410" s="4"/>
      <c r="E410" s="4"/>
    </row>
    <row r="411">
      <c r="C411" s="4"/>
      <c r="E411" s="4"/>
    </row>
    <row r="412">
      <c r="C412" s="4"/>
      <c r="E412" s="4"/>
    </row>
    <row r="413">
      <c r="C413" s="4"/>
      <c r="E413" s="4"/>
    </row>
    <row r="414">
      <c r="C414" s="4"/>
      <c r="E414" s="4"/>
    </row>
    <row r="415">
      <c r="C415" s="4"/>
      <c r="E415" s="4"/>
    </row>
    <row r="416">
      <c r="C416" s="4"/>
      <c r="E416" s="4"/>
    </row>
    <row r="417">
      <c r="C417" s="4"/>
      <c r="E417" s="4"/>
    </row>
    <row r="418">
      <c r="C418" s="4"/>
      <c r="E418" s="4"/>
    </row>
    <row r="419">
      <c r="C419" s="4"/>
      <c r="E419" s="4"/>
    </row>
    <row r="420">
      <c r="C420" s="4"/>
      <c r="E420" s="4"/>
    </row>
    <row r="421">
      <c r="C421" s="4"/>
      <c r="E421" s="4"/>
    </row>
    <row r="422">
      <c r="C422" s="4"/>
      <c r="E422" s="4"/>
    </row>
    <row r="423">
      <c r="C423" s="4"/>
      <c r="E423" s="4"/>
    </row>
    <row r="424">
      <c r="C424" s="4"/>
      <c r="E424" s="4"/>
    </row>
    <row r="425">
      <c r="C425" s="4"/>
      <c r="E425" s="4"/>
    </row>
    <row r="426">
      <c r="C426" s="4"/>
      <c r="E426" s="4"/>
    </row>
    <row r="427">
      <c r="C427" s="4"/>
      <c r="E427" s="4"/>
    </row>
    <row r="428">
      <c r="C428" s="4"/>
      <c r="E428" s="4"/>
    </row>
    <row r="429">
      <c r="C429" s="4"/>
      <c r="E429" s="4"/>
    </row>
    <row r="430">
      <c r="C430" s="4"/>
      <c r="E430" s="4"/>
    </row>
    <row r="431">
      <c r="C431" s="4"/>
      <c r="E431" s="4"/>
    </row>
    <row r="432">
      <c r="C432" s="4"/>
      <c r="E432" s="4"/>
    </row>
    <row r="433">
      <c r="C433" s="4"/>
      <c r="E433" s="4"/>
    </row>
    <row r="434">
      <c r="C434" s="4"/>
      <c r="E434" s="4"/>
    </row>
    <row r="435">
      <c r="C435" s="4"/>
      <c r="E435" s="4"/>
    </row>
    <row r="436">
      <c r="C436" s="4"/>
      <c r="E436" s="4"/>
    </row>
    <row r="437">
      <c r="C437" s="4"/>
      <c r="E437" s="4"/>
    </row>
    <row r="438">
      <c r="C438" s="4"/>
      <c r="E438" s="4"/>
    </row>
    <row r="439">
      <c r="C439" s="4"/>
      <c r="E439" s="4"/>
    </row>
    <row r="440">
      <c r="C440" s="4"/>
      <c r="E440" s="4"/>
    </row>
    <row r="441">
      <c r="C441" s="4"/>
      <c r="E441" s="4"/>
    </row>
    <row r="442">
      <c r="C442" s="4"/>
      <c r="E442" s="4"/>
    </row>
    <row r="443">
      <c r="C443" s="4"/>
      <c r="E443" s="4"/>
    </row>
    <row r="444">
      <c r="C444" s="4"/>
      <c r="E444" s="4"/>
    </row>
    <row r="445">
      <c r="C445" s="4"/>
      <c r="E445" s="4"/>
    </row>
    <row r="446">
      <c r="C446" s="4"/>
      <c r="E446" s="4"/>
    </row>
    <row r="447">
      <c r="C447" s="4"/>
      <c r="E447" s="4"/>
    </row>
    <row r="448">
      <c r="C448" s="4"/>
      <c r="E448" s="4"/>
    </row>
    <row r="449">
      <c r="C449" s="4"/>
      <c r="E449" s="4"/>
    </row>
    <row r="450">
      <c r="C450" s="4"/>
      <c r="E450" s="4"/>
    </row>
    <row r="451">
      <c r="C451" s="4"/>
      <c r="E451" s="4"/>
    </row>
    <row r="452">
      <c r="C452" s="4"/>
      <c r="E452" s="4"/>
    </row>
    <row r="453">
      <c r="C453" s="4"/>
      <c r="E453" s="4"/>
    </row>
    <row r="454">
      <c r="C454" s="4"/>
      <c r="E454" s="4"/>
    </row>
    <row r="455">
      <c r="C455" s="4"/>
      <c r="E455" s="4"/>
    </row>
    <row r="456">
      <c r="C456" s="4"/>
      <c r="E456" s="4"/>
    </row>
    <row r="457">
      <c r="C457" s="4"/>
      <c r="E457" s="4"/>
    </row>
    <row r="458">
      <c r="C458" s="4"/>
      <c r="E458" s="4"/>
    </row>
    <row r="459">
      <c r="C459" s="4"/>
      <c r="E459" s="4"/>
    </row>
    <row r="460">
      <c r="C460" s="4"/>
      <c r="E460" s="4"/>
    </row>
    <row r="461">
      <c r="C461" s="4"/>
      <c r="E461" s="4"/>
    </row>
    <row r="462">
      <c r="C462" s="4"/>
      <c r="E462" s="4"/>
    </row>
    <row r="463">
      <c r="C463" s="4"/>
      <c r="E463" s="4"/>
    </row>
    <row r="464">
      <c r="C464" s="4"/>
      <c r="E464" s="4"/>
    </row>
    <row r="465">
      <c r="C465" s="4"/>
      <c r="E465" s="4"/>
    </row>
    <row r="466">
      <c r="C466" s="4"/>
      <c r="E466" s="4"/>
    </row>
    <row r="467">
      <c r="C467" s="4"/>
      <c r="E467" s="4"/>
    </row>
    <row r="468">
      <c r="C468" s="4"/>
      <c r="E468" s="4"/>
    </row>
    <row r="469">
      <c r="C469" s="4"/>
      <c r="E469" s="4"/>
    </row>
    <row r="470">
      <c r="C470" s="4"/>
      <c r="E470" s="4"/>
    </row>
    <row r="471">
      <c r="C471" s="4"/>
      <c r="E471" s="4"/>
    </row>
    <row r="472">
      <c r="C472" s="4"/>
      <c r="E472" s="4"/>
    </row>
    <row r="473">
      <c r="C473" s="4"/>
      <c r="E473" s="4"/>
    </row>
    <row r="474">
      <c r="C474" s="4"/>
      <c r="E474" s="4"/>
    </row>
    <row r="475">
      <c r="C475" s="4"/>
      <c r="E475" s="4"/>
    </row>
    <row r="476">
      <c r="C476" s="4"/>
      <c r="E476" s="4"/>
    </row>
    <row r="477">
      <c r="C477" s="4"/>
      <c r="E477" s="4"/>
    </row>
    <row r="478">
      <c r="C478" s="4"/>
      <c r="E478" s="4"/>
    </row>
    <row r="479">
      <c r="C479" s="4"/>
      <c r="E479" s="4"/>
    </row>
    <row r="480">
      <c r="C480" s="4"/>
      <c r="E480" s="4"/>
    </row>
    <row r="481">
      <c r="C481" s="4"/>
      <c r="E481" s="4"/>
    </row>
    <row r="482">
      <c r="C482" s="4"/>
      <c r="E482" s="4"/>
    </row>
    <row r="483">
      <c r="C483" s="4"/>
      <c r="E483" s="4"/>
    </row>
    <row r="484">
      <c r="C484" s="4"/>
      <c r="E484" s="4"/>
    </row>
    <row r="485">
      <c r="C485" s="4"/>
      <c r="E485" s="4"/>
    </row>
    <row r="486">
      <c r="C486" s="4"/>
      <c r="E486" s="4"/>
    </row>
    <row r="487">
      <c r="C487" s="4"/>
      <c r="E487" s="4"/>
    </row>
    <row r="488">
      <c r="C488" s="4"/>
      <c r="E488" s="4"/>
    </row>
    <row r="489">
      <c r="C489" s="4"/>
      <c r="E489" s="4"/>
    </row>
    <row r="490">
      <c r="C490" s="4"/>
      <c r="E490" s="4"/>
    </row>
    <row r="491">
      <c r="C491" s="4"/>
      <c r="E491" s="4"/>
    </row>
    <row r="492">
      <c r="C492" s="4"/>
      <c r="E492" s="4"/>
    </row>
    <row r="493">
      <c r="C493" s="4"/>
      <c r="E493" s="4"/>
    </row>
    <row r="494">
      <c r="C494" s="4"/>
      <c r="E494" s="4"/>
    </row>
    <row r="495">
      <c r="C495" s="4"/>
      <c r="E495" s="4"/>
    </row>
    <row r="496">
      <c r="C496" s="4"/>
      <c r="E496" s="4"/>
    </row>
    <row r="497">
      <c r="C497" s="4"/>
      <c r="E497" s="4"/>
    </row>
    <row r="498">
      <c r="C498" s="4"/>
      <c r="E498" s="4"/>
    </row>
    <row r="499">
      <c r="C499" s="4"/>
      <c r="E499" s="4"/>
    </row>
    <row r="500">
      <c r="C500" s="4"/>
      <c r="E500" s="4"/>
    </row>
    <row r="501">
      <c r="C501" s="4"/>
      <c r="E501" s="4"/>
    </row>
    <row r="502">
      <c r="C502" s="4"/>
      <c r="E502" s="4"/>
    </row>
    <row r="503">
      <c r="C503" s="4"/>
      <c r="E503" s="4"/>
    </row>
    <row r="504">
      <c r="C504" s="4"/>
      <c r="E504" s="4"/>
    </row>
    <row r="505">
      <c r="C505" s="4"/>
      <c r="E505" s="4"/>
    </row>
    <row r="506">
      <c r="C506" s="4"/>
      <c r="E506" s="4"/>
    </row>
    <row r="507">
      <c r="C507" s="4"/>
      <c r="E507" s="4"/>
    </row>
    <row r="508">
      <c r="C508" s="4"/>
      <c r="E508" s="4"/>
    </row>
    <row r="509">
      <c r="C509" s="4"/>
      <c r="E509" s="4"/>
    </row>
    <row r="510">
      <c r="C510" s="4"/>
      <c r="E510" s="4"/>
    </row>
    <row r="511">
      <c r="C511" s="4"/>
      <c r="E511" s="4"/>
    </row>
    <row r="512">
      <c r="C512" s="4"/>
      <c r="E512" s="4"/>
    </row>
    <row r="513">
      <c r="C513" s="4"/>
      <c r="E513" s="4"/>
    </row>
    <row r="514">
      <c r="C514" s="4"/>
      <c r="E514" s="4"/>
    </row>
    <row r="515">
      <c r="C515" s="4"/>
      <c r="E515" s="4"/>
    </row>
    <row r="516">
      <c r="C516" s="4"/>
      <c r="E516" s="4"/>
    </row>
    <row r="517">
      <c r="C517" s="4"/>
      <c r="E517" s="4"/>
    </row>
    <row r="518">
      <c r="C518" s="4"/>
      <c r="E518" s="4"/>
    </row>
    <row r="519">
      <c r="C519" s="4"/>
      <c r="E519" s="4"/>
    </row>
    <row r="520">
      <c r="C520" s="4"/>
      <c r="E520" s="4"/>
    </row>
    <row r="521">
      <c r="C521" s="4"/>
      <c r="E521" s="4"/>
    </row>
    <row r="522">
      <c r="C522" s="4"/>
      <c r="E522" s="4"/>
    </row>
    <row r="523">
      <c r="C523" s="4"/>
      <c r="E523" s="4"/>
    </row>
    <row r="524">
      <c r="C524" s="4"/>
      <c r="E524" s="4"/>
    </row>
    <row r="525">
      <c r="C525" s="4"/>
      <c r="E525" s="4"/>
    </row>
    <row r="526">
      <c r="C526" s="4"/>
      <c r="E526" s="4"/>
    </row>
    <row r="527">
      <c r="C527" s="4"/>
      <c r="E527" s="4"/>
    </row>
    <row r="528">
      <c r="C528" s="4"/>
      <c r="E528" s="4"/>
    </row>
    <row r="529">
      <c r="C529" s="4"/>
      <c r="E529" s="4"/>
    </row>
    <row r="530">
      <c r="C530" s="4"/>
      <c r="E530" s="4"/>
    </row>
    <row r="531">
      <c r="C531" s="4"/>
      <c r="E531" s="4"/>
    </row>
    <row r="532">
      <c r="C532" s="4"/>
      <c r="E532" s="4"/>
    </row>
    <row r="533">
      <c r="C533" s="4"/>
      <c r="E533" s="4"/>
    </row>
    <row r="534">
      <c r="C534" s="4"/>
      <c r="E534" s="4"/>
    </row>
    <row r="535">
      <c r="C535" s="4"/>
      <c r="E535" s="4"/>
    </row>
    <row r="536">
      <c r="C536" s="4"/>
      <c r="E536" s="4"/>
    </row>
    <row r="537">
      <c r="C537" s="4"/>
      <c r="E537" s="4"/>
    </row>
    <row r="538">
      <c r="C538" s="4"/>
      <c r="E538" s="4"/>
    </row>
    <row r="539">
      <c r="C539" s="4"/>
      <c r="E539" s="4"/>
    </row>
    <row r="540">
      <c r="C540" s="4"/>
      <c r="E540" s="4"/>
    </row>
    <row r="541">
      <c r="C541" s="4"/>
      <c r="E541" s="4"/>
    </row>
    <row r="542">
      <c r="C542" s="4"/>
      <c r="E542" s="4"/>
    </row>
    <row r="543">
      <c r="C543" s="4"/>
      <c r="E543" s="4"/>
    </row>
    <row r="544">
      <c r="C544" s="4"/>
      <c r="E544" s="4"/>
    </row>
    <row r="545">
      <c r="C545" s="4"/>
      <c r="E545" s="4"/>
    </row>
    <row r="546">
      <c r="C546" s="4"/>
      <c r="E546" s="4"/>
    </row>
    <row r="547">
      <c r="C547" s="4"/>
      <c r="E547" s="4"/>
    </row>
    <row r="548">
      <c r="C548" s="4"/>
      <c r="E548" s="4"/>
    </row>
    <row r="549">
      <c r="C549" s="4"/>
      <c r="E549" s="4"/>
    </row>
    <row r="550">
      <c r="C550" s="4"/>
      <c r="E550" s="4"/>
    </row>
    <row r="551">
      <c r="C551" s="4"/>
      <c r="E551" s="4"/>
    </row>
    <row r="552">
      <c r="C552" s="4"/>
      <c r="E552" s="4"/>
    </row>
    <row r="553">
      <c r="C553" s="4"/>
      <c r="E553" s="4"/>
    </row>
    <row r="554">
      <c r="C554" s="4"/>
      <c r="E554" s="4"/>
    </row>
    <row r="555">
      <c r="C555" s="4"/>
      <c r="E555" s="4"/>
    </row>
    <row r="556">
      <c r="C556" s="4"/>
      <c r="E556" s="4"/>
    </row>
    <row r="557">
      <c r="C557" s="4"/>
      <c r="E557" s="4"/>
    </row>
    <row r="558">
      <c r="C558" s="4"/>
      <c r="E558" s="4"/>
    </row>
    <row r="559">
      <c r="C559" s="4"/>
      <c r="E559" s="4"/>
    </row>
    <row r="560">
      <c r="C560" s="4"/>
      <c r="E560" s="4"/>
    </row>
    <row r="561">
      <c r="C561" s="4"/>
      <c r="E561" s="4"/>
    </row>
    <row r="562">
      <c r="C562" s="4"/>
      <c r="E562" s="4"/>
    </row>
    <row r="563">
      <c r="C563" s="4"/>
      <c r="E563" s="4"/>
    </row>
    <row r="564">
      <c r="C564" s="4"/>
      <c r="E564" s="4"/>
    </row>
    <row r="565">
      <c r="C565" s="4"/>
      <c r="E565" s="4"/>
    </row>
    <row r="566">
      <c r="C566" s="4"/>
      <c r="E566" s="4"/>
    </row>
    <row r="567">
      <c r="C567" s="4"/>
      <c r="E567" s="4"/>
    </row>
    <row r="568">
      <c r="C568" s="4"/>
      <c r="E568" s="4"/>
    </row>
    <row r="569">
      <c r="C569" s="4"/>
      <c r="E569" s="4"/>
    </row>
    <row r="570">
      <c r="C570" s="4"/>
      <c r="E570" s="4"/>
    </row>
    <row r="571">
      <c r="C571" s="4"/>
      <c r="E571" s="4"/>
    </row>
    <row r="572">
      <c r="C572" s="4"/>
      <c r="E572" s="4"/>
    </row>
    <row r="573">
      <c r="C573" s="4"/>
      <c r="E573" s="4"/>
    </row>
    <row r="574">
      <c r="C574" s="4"/>
      <c r="E574" s="4"/>
    </row>
    <row r="575">
      <c r="C575" s="4"/>
      <c r="E575" s="4"/>
    </row>
    <row r="576">
      <c r="C576" s="4"/>
      <c r="E576" s="4"/>
    </row>
    <row r="577">
      <c r="C577" s="4"/>
      <c r="E577" s="4"/>
    </row>
    <row r="578">
      <c r="C578" s="4"/>
      <c r="E578" s="4"/>
    </row>
    <row r="579">
      <c r="C579" s="4"/>
      <c r="E579" s="4"/>
    </row>
    <row r="580">
      <c r="C580" s="4"/>
      <c r="E580" s="4"/>
    </row>
    <row r="581">
      <c r="C581" s="4"/>
      <c r="E581" s="4"/>
    </row>
    <row r="582">
      <c r="C582" s="4"/>
      <c r="E582" s="4"/>
    </row>
    <row r="583">
      <c r="C583" s="4"/>
      <c r="E583" s="4"/>
    </row>
    <row r="584">
      <c r="C584" s="4"/>
      <c r="E584" s="4"/>
    </row>
    <row r="585">
      <c r="C585" s="4"/>
      <c r="E585" s="4"/>
    </row>
    <row r="586">
      <c r="C586" s="4"/>
      <c r="E586" s="4"/>
    </row>
    <row r="587">
      <c r="C587" s="4"/>
      <c r="E587" s="4"/>
    </row>
    <row r="588">
      <c r="C588" s="4"/>
      <c r="E588" s="4"/>
    </row>
    <row r="589">
      <c r="C589" s="4"/>
      <c r="E589" s="4"/>
    </row>
    <row r="590">
      <c r="C590" s="4"/>
      <c r="E590" s="4"/>
    </row>
    <row r="591">
      <c r="C591" s="4"/>
      <c r="E591" s="4"/>
    </row>
    <row r="592">
      <c r="C592" s="4"/>
      <c r="E592" s="4"/>
    </row>
    <row r="593">
      <c r="C593" s="4"/>
      <c r="E593" s="4"/>
    </row>
    <row r="594">
      <c r="C594" s="4"/>
      <c r="E594" s="4"/>
    </row>
    <row r="595">
      <c r="C595" s="4"/>
      <c r="E595" s="4"/>
    </row>
    <row r="596">
      <c r="C596" s="4"/>
      <c r="E596" s="4"/>
    </row>
    <row r="597">
      <c r="C597" s="4"/>
      <c r="E597" s="4"/>
    </row>
    <row r="598">
      <c r="C598" s="4"/>
      <c r="E598" s="4"/>
    </row>
    <row r="599">
      <c r="C599" s="4"/>
      <c r="E599" s="4"/>
    </row>
    <row r="600">
      <c r="C600" s="4"/>
      <c r="E600" s="4"/>
    </row>
    <row r="601">
      <c r="C601" s="4"/>
      <c r="E601" s="4"/>
    </row>
    <row r="602">
      <c r="C602" s="4"/>
      <c r="E602" s="4"/>
    </row>
    <row r="603">
      <c r="C603" s="4"/>
      <c r="E603" s="4"/>
    </row>
    <row r="604">
      <c r="C604" s="4"/>
      <c r="E604" s="4"/>
    </row>
    <row r="605">
      <c r="C605" s="4"/>
      <c r="E605" s="4"/>
    </row>
    <row r="606">
      <c r="C606" s="4"/>
      <c r="E606" s="4"/>
    </row>
    <row r="607">
      <c r="C607" s="4"/>
      <c r="E607" s="4"/>
    </row>
    <row r="608">
      <c r="C608" s="4"/>
      <c r="E608" s="4"/>
    </row>
    <row r="609">
      <c r="C609" s="4"/>
      <c r="E609" s="4"/>
    </row>
    <row r="610">
      <c r="C610" s="4"/>
      <c r="E610" s="4"/>
    </row>
    <row r="611">
      <c r="C611" s="4"/>
      <c r="E611" s="4"/>
    </row>
    <row r="612">
      <c r="C612" s="4"/>
      <c r="E612" s="4"/>
    </row>
    <row r="613">
      <c r="C613" s="4"/>
      <c r="E613" s="4"/>
    </row>
    <row r="614">
      <c r="C614" s="4"/>
      <c r="E614" s="4"/>
    </row>
    <row r="615">
      <c r="C615" s="4"/>
      <c r="E615" s="4"/>
    </row>
    <row r="616">
      <c r="C616" s="4"/>
      <c r="E616" s="4"/>
    </row>
    <row r="617">
      <c r="C617" s="4"/>
      <c r="E617" s="4"/>
    </row>
    <row r="618">
      <c r="C618" s="4"/>
      <c r="E618" s="4"/>
    </row>
    <row r="619">
      <c r="C619" s="4"/>
      <c r="E619" s="4"/>
    </row>
    <row r="620">
      <c r="C620" s="4"/>
      <c r="E620" s="4"/>
    </row>
    <row r="621">
      <c r="C621" s="4"/>
      <c r="E621" s="4"/>
    </row>
    <row r="622">
      <c r="C622" s="4"/>
      <c r="E622" s="4"/>
    </row>
    <row r="623">
      <c r="C623" s="4"/>
      <c r="E623" s="4"/>
    </row>
    <row r="624">
      <c r="C624" s="4"/>
      <c r="E624" s="4"/>
    </row>
    <row r="625">
      <c r="C625" s="4"/>
      <c r="E625" s="4"/>
    </row>
    <row r="626">
      <c r="C626" s="4"/>
      <c r="E626" s="4"/>
    </row>
    <row r="627">
      <c r="C627" s="4"/>
      <c r="E627" s="4"/>
    </row>
    <row r="628">
      <c r="C628" s="4"/>
      <c r="E628" s="4"/>
    </row>
    <row r="629">
      <c r="C629" s="4"/>
      <c r="E629" s="4"/>
    </row>
    <row r="630">
      <c r="C630" s="4"/>
      <c r="E630" s="4"/>
    </row>
    <row r="631">
      <c r="C631" s="4"/>
      <c r="E631" s="4"/>
    </row>
    <row r="632">
      <c r="C632" s="4"/>
      <c r="E632" s="4"/>
    </row>
    <row r="633">
      <c r="C633" s="4"/>
      <c r="E633" s="4"/>
    </row>
    <row r="634">
      <c r="C634" s="4"/>
      <c r="E634" s="4"/>
    </row>
    <row r="635">
      <c r="C635" s="4"/>
      <c r="E635" s="4"/>
    </row>
    <row r="636">
      <c r="C636" s="4"/>
      <c r="E636" s="4"/>
    </row>
    <row r="637">
      <c r="C637" s="4"/>
      <c r="E637" s="4"/>
    </row>
    <row r="638">
      <c r="C638" s="4"/>
      <c r="E638" s="4"/>
    </row>
    <row r="639">
      <c r="C639" s="4"/>
      <c r="E639" s="4"/>
    </row>
    <row r="640">
      <c r="C640" s="4"/>
      <c r="E640" s="4"/>
    </row>
    <row r="641">
      <c r="C641" s="4"/>
      <c r="E641" s="4"/>
    </row>
    <row r="642">
      <c r="C642" s="4"/>
      <c r="E642" s="4"/>
    </row>
    <row r="643">
      <c r="C643" s="4"/>
      <c r="E643" s="4"/>
    </row>
    <row r="644">
      <c r="C644" s="4"/>
      <c r="E644" s="4"/>
    </row>
    <row r="645">
      <c r="C645" s="4"/>
      <c r="E645" s="4"/>
    </row>
    <row r="646">
      <c r="C646" s="4"/>
      <c r="E646" s="4"/>
    </row>
    <row r="647">
      <c r="C647" s="4"/>
      <c r="E647" s="4"/>
    </row>
    <row r="648">
      <c r="C648" s="4"/>
      <c r="E648" s="4"/>
    </row>
    <row r="649">
      <c r="C649" s="4"/>
      <c r="E649" s="4"/>
    </row>
    <row r="650">
      <c r="C650" s="4"/>
      <c r="E650" s="4"/>
    </row>
    <row r="651">
      <c r="C651" s="4"/>
      <c r="E651" s="4"/>
    </row>
    <row r="652">
      <c r="C652" s="4"/>
      <c r="E652" s="4"/>
    </row>
    <row r="653">
      <c r="C653" s="4"/>
      <c r="E653" s="4"/>
    </row>
    <row r="654">
      <c r="C654" s="4"/>
      <c r="E654" s="4"/>
    </row>
    <row r="655">
      <c r="C655" s="4"/>
      <c r="E655" s="4"/>
    </row>
    <row r="656">
      <c r="C656" s="4"/>
      <c r="E656" s="4"/>
    </row>
    <row r="657">
      <c r="C657" s="4"/>
      <c r="E657" s="4"/>
    </row>
    <row r="658">
      <c r="C658" s="4"/>
      <c r="E658" s="4"/>
    </row>
    <row r="659">
      <c r="C659" s="4"/>
      <c r="E659" s="4"/>
    </row>
    <row r="660">
      <c r="C660" s="4"/>
      <c r="E660" s="4"/>
    </row>
    <row r="661">
      <c r="C661" s="4"/>
      <c r="E661" s="4"/>
    </row>
    <row r="662">
      <c r="C662" s="4"/>
      <c r="E662" s="4"/>
    </row>
    <row r="663">
      <c r="C663" s="4"/>
      <c r="E663" s="4"/>
    </row>
    <row r="664">
      <c r="C664" s="4"/>
      <c r="E664" s="4"/>
    </row>
    <row r="665">
      <c r="C665" s="4"/>
      <c r="E665" s="4"/>
    </row>
    <row r="666">
      <c r="C666" s="4"/>
      <c r="E666" s="4"/>
    </row>
    <row r="667">
      <c r="C667" s="4"/>
      <c r="E667" s="4"/>
    </row>
    <row r="668">
      <c r="C668" s="4"/>
      <c r="E668" s="4"/>
    </row>
    <row r="669">
      <c r="C669" s="4"/>
      <c r="E669" s="4"/>
    </row>
    <row r="670">
      <c r="C670" s="4"/>
      <c r="E670" s="4"/>
    </row>
    <row r="671">
      <c r="C671" s="4"/>
      <c r="E671" s="4"/>
    </row>
    <row r="672">
      <c r="C672" s="4"/>
      <c r="E672" s="4"/>
    </row>
    <row r="673">
      <c r="C673" s="4"/>
      <c r="E673" s="4"/>
    </row>
    <row r="674">
      <c r="C674" s="4"/>
      <c r="E674" s="4"/>
    </row>
    <row r="675">
      <c r="C675" s="4"/>
      <c r="E675" s="4"/>
    </row>
    <row r="676">
      <c r="C676" s="4"/>
      <c r="E676" s="4"/>
    </row>
    <row r="677">
      <c r="C677" s="4"/>
      <c r="E677" s="4"/>
    </row>
    <row r="678">
      <c r="C678" s="4"/>
      <c r="E678" s="4"/>
    </row>
    <row r="679">
      <c r="C679" s="4"/>
      <c r="E679" s="4"/>
    </row>
    <row r="680">
      <c r="C680" s="4"/>
      <c r="E680" s="4"/>
    </row>
    <row r="681">
      <c r="C681" s="4"/>
      <c r="E681" s="4"/>
    </row>
    <row r="682">
      <c r="C682" s="4"/>
      <c r="E682" s="4"/>
    </row>
    <row r="683">
      <c r="C683" s="4"/>
      <c r="E683" s="4"/>
    </row>
    <row r="684">
      <c r="C684" s="4"/>
      <c r="E684" s="4"/>
    </row>
    <row r="685">
      <c r="C685" s="4"/>
      <c r="E685" s="4"/>
    </row>
    <row r="686">
      <c r="C686" s="4"/>
      <c r="E686" s="4"/>
    </row>
    <row r="687">
      <c r="C687" s="4"/>
      <c r="E687" s="4"/>
    </row>
    <row r="688">
      <c r="C688" s="4"/>
      <c r="E688" s="4"/>
    </row>
    <row r="689">
      <c r="C689" s="4"/>
      <c r="E689" s="4"/>
    </row>
    <row r="690">
      <c r="C690" s="4"/>
      <c r="E690" s="4"/>
    </row>
    <row r="691">
      <c r="C691" s="4"/>
      <c r="E691" s="4"/>
    </row>
    <row r="692">
      <c r="C692" s="4"/>
      <c r="E692" s="4"/>
    </row>
    <row r="693">
      <c r="C693" s="4"/>
      <c r="E693" s="4"/>
    </row>
    <row r="694">
      <c r="C694" s="4"/>
      <c r="E694" s="4"/>
    </row>
    <row r="695">
      <c r="C695" s="4"/>
      <c r="E695" s="4"/>
    </row>
    <row r="696">
      <c r="C696" s="4"/>
      <c r="E696" s="4"/>
    </row>
    <row r="697">
      <c r="C697" s="4"/>
      <c r="E697" s="4"/>
    </row>
    <row r="698">
      <c r="C698" s="4"/>
      <c r="E698" s="4"/>
    </row>
    <row r="699">
      <c r="C699" s="4"/>
      <c r="E699" s="4"/>
    </row>
    <row r="700">
      <c r="C700" s="4"/>
      <c r="E700" s="4"/>
    </row>
    <row r="701">
      <c r="C701" s="4"/>
      <c r="E701" s="4"/>
    </row>
    <row r="702">
      <c r="C702" s="4"/>
      <c r="E702" s="4"/>
    </row>
    <row r="703">
      <c r="C703" s="4"/>
      <c r="E703" s="4"/>
    </row>
    <row r="704">
      <c r="C704" s="4"/>
      <c r="E704" s="4"/>
    </row>
    <row r="705">
      <c r="C705" s="4"/>
      <c r="E705" s="4"/>
    </row>
    <row r="706">
      <c r="C706" s="4"/>
      <c r="E706" s="4"/>
    </row>
    <row r="707">
      <c r="C707" s="4"/>
      <c r="E707" s="4"/>
    </row>
    <row r="708">
      <c r="C708" s="4"/>
      <c r="E708" s="4"/>
    </row>
    <row r="709">
      <c r="C709" s="4"/>
      <c r="E709" s="4"/>
    </row>
    <row r="710">
      <c r="C710" s="4"/>
      <c r="E710" s="4"/>
    </row>
    <row r="711">
      <c r="C711" s="4"/>
      <c r="E711" s="4"/>
    </row>
    <row r="712">
      <c r="C712" s="4"/>
      <c r="E712" s="4"/>
    </row>
    <row r="713">
      <c r="C713" s="4"/>
      <c r="E713" s="4"/>
    </row>
    <row r="714">
      <c r="C714" s="4"/>
      <c r="E714" s="4"/>
    </row>
    <row r="715">
      <c r="C715" s="4"/>
      <c r="E715" s="4"/>
    </row>
    <row r="716">
      <c r="C716" s="4"/>
      <c r="E716" s="4"/>
    </row>
    <row r="717">
      <c r="C717" s="4"/>
      <c r="E717" s="4"/>
    </row>
    <row r="718">
      <c r="C718" s="4"/>
      <c r="E718" s="4"/>
    </row>
    <row r="719">
      <c r="C719" s="4"/>
      <c r="E719" s="4"/>
    </row>
    <row r="720">
      <c r="C720" s="4"/>
      <c r="E720" s="4"/>
    </row>
    <row r="721">
      <c r="C721" s="4"/>
      <c r="E721" s="4"/>
    </row>
    <row r="722">
      <c r="C722" s="4"/>
      <c r="E722" s="4"/>
    </row>
    <row r="723">
      <c r="C723" s="4"/>
      <c r="E723" s="4"/>
    </row>
    <row r="724">
      <c r="C724" s="4"/>
      <c r="E724" s="4"/>
    </row>
    <row r="725">
      <c r="C725" s="4"/>
      <c r="E725" s="4"/>
    </row>
    <row r="726">
      <c r="C726" s="4"/>
      <c r="E726" s="4"/>
    </row>
    <row r="727">
      <c r="C727" s="4"/>
      <c r="E727" s="4"/>
    </row>
    <row r="728">
      <c r="C728" s="4"/>
      <c r="E728" s="4"/>
    </row>
    <row r="729">
      <c r="C729" s="4"/>
      <c r="E729" s="4"/>
    </row>
    <row r="730">
      <c r="C730" s="4"/>
      <c r="E730" s="4"/>
    </row>
    <row r="731">
      <c r="C731" s="4"/>
      <c r="E731" s="4"/>
    </row>
    <row r="732">
      <c r="C732" s="4"/>
      <c r="E732" s="4"/>
    </row>
    <row r="733">
      <c r="C733" s="4"/>
      <c r="E733" s="4"/>
    </row>
    <row r="734">
      <c r="C734" s="4"/>
      <c r="E734" s="4"/>
    </row>
    <row r="735">
      <c r="C735" s="4"/>
      <c r="E735" s="4"/>
    </row>
    <row r="736">
      <c r="C736" s="4"/>
      <c r="E736" s="4"/>
    </row>
    <row r="737">
      <c r="C737" s="4"/>
      <c r="E737" s="4"/>
    </row>
    <row r="738">
      <c r="C738" s="4"/>
      <c r="E738" s="4"/>
    </row>
    <row r="739">
      <c r="C739" s="4"/>
      <c r="E739" s="4"/>
    </row>
    <row r="740">
      <c r="C740" s="4"/>
      <c r="E740" s="4"/>
    </row>
    <row r="741">
      <c r="C741" s="4"/>
      <c r="E741" s="4"/>
    </row>
    <row r="742">
      <c r="C742" s="4"/>
      <c r="E742" s="4"/>
    </row>
    <row r="743">
      <c r="C743" s="4"/>
      <c r="E743" s="4"/>
    </row>
    <row r="744">
      <c r="C744" s="4"/>
      <c r="E744" s="4"/>
    </row>
    <row r="745">
      <c r="C745" s="4"/>
      <c r="E745" s="4"/>
    </row>
    <row r="746">
      <c r="C746" s="4"/>
      <c r="E746" s="4"/>
    </row>
    <row r="747">
      <c r="C747" s="4"/>
      <c r="E747" s="4"/>
    </row>
    <row r="748">
      <c r="C748" s="4"/>
      <c r="E748" s="4"/>
    </row>
    <row r="749">
      <c r="C749" s="4"/>
      <c r="E749" s="4"/>
    </row>
    <row r="750">
      <c r="C750" s="4"/>
      <c r="E750" s="4"/>
    </row>
    <row r="751">
      <c r="C751" s="4"/>
      <c r="E751" s="4"/>
    </row>
    <row r="752">
      <c r="C752" s="4"/>
      <c r="E752" s="4"/>
    </row>
    <row r="753">
      <c r="C753" s="4"/>
      <c r="E753" s="4"/>
    </row>
    <row r="754">
      <c r="C754" s="4"/>
      <c r="E754" s="4"/>
    </row>
    <row r="755">
      <c r="C755" s="4"/>
      <c r="E755" s="4"/>
    </row>
    <row r="756">
      <c r="C756" s="4"/>
      <c r="E756" s="4"/>
    </row>
    <row r="757">
      <c r="C757" s="4"/>
      <c r="E757" s="4"/>
    </row>
    <row r="758">
      <c r="C758" s="4"/>
      <c r="E758" s="4"/>
    </row>
    <row r="759">
      <c r="C759" s="4"/>
      <c r="E759" s="4"/>
    </row>
    <row r="760">
      <c r="C760" s="4"/>
      <c r="E760" s="4"/>
    </row>
    <row r="761">
      <c r="C761" s="4"/>
      <c r="E761" s="4"/>
    </row>
    <row r="762">
      <c r="C762" s="4"/>
      <c r="E762" s="4"/>
    </row>
    <row r="763">
      <c r="C763" s="4"/>
      <c r="E763" s="4"/>
    </row>
    <row r="764">
      <c r="C764" s="4"/>
      <c r="E764" s="4"/>
    </row>
    <row r="765">
      <c r="C765" s="4"/>
      <c r="E765" s="4"/>
    </row>
    <row r="766">
      <c r="C766" s="4"/>
      <c r="E766" s="4"/>
    </row>
    <row r="767">
      <c r="C767" s="4"/>
      <c r="E767" s="4"/>
    </row>
    <row r="768">
      <c r="C768" s="4"/>
      <c r="E768" s="4"/>
    </row>
    <row r="769">
      <c r="C769" s="4"/>
      <c r="E769" s="4"/>
    </row>
    <row r="770">
      <c r="C770" s="4"/>
      <c r="E770" s="4"/>
    </row>
    <row r="771">
      <c r="C771" s="4"/>
      <c r="E771" s="4"/>
    </row>
    <row r="772">
      <c r="C772" s="4"/>
      <c r="E772" s="4"/>
    </row>
    <row r="773">
      <c r="C773" s="4"/>
      <c r="E773" s="4"/>
    </row>
    <row r="774">
      <c r="C774" s="4"/>
      <c r="E774" s="4"/>
    </row>
    <row r="775">
      <c r="C775" s="4"/>
      <c r="E775" s="4"/>
    </row>
    <row r="776">
      <c r="C776" s="4"/>
      <c r="E776" s="4"/>
    </row>
    <row r="777">
      <c r="C777" s="4"/>
      <c r="E777" s="4"/>
    </row>
    <row r="778">
      <c r="C778" s="4"/>
      <c r="E778" s="4"/>
    </row>
    <row r="779">
      <c r="C779" s="4"/>
      <c r="E779" s="4"/>
    </row>
    <row r="780">
      <c r="C780" s="4"/>
      <c r="E780" s="4"/>
    </row>
    <row r="781">
      <c r="C781" s="4"/>
      <c r="E781" s="4"/>
    </row>
    <row r="782">
      <c r="C782" s="4"/>
      <c r="E782" s="4"/>
    </row>
    <row r="783">
      <c r="C783" s="4"/>
      <c r="E783" s="4"/>
    </row>
    <row r="784">
      <c r="C784" s="4"/>
      <c r="E784" s="4"/>
    </row>
    <row r="785">
      <c r="C785" s="4"/>
      <c r="E785" s="4"/>
    </row>
    <row r="786">
      <c r="C786" s="4"/>
      <c r="E786" s="4"/>
    </row>
    <row r="787">
      <c r="C787" s="4"/>
      <c r="E787" s="4"/>
    </row>
    <row r="788">
      <c r="C788" s="4"/>
      <c r="E788" s="4"/>
    </row>
    <row r="789">
      <c r="C789" s="4"/>
      <c r="E789" s="4"/>
    </row>
    <row r="790">
      <c r="C790" s="4"/>
      <c r="E790" s="4"/>
    </row>
    <row r="791">
      <c r="C791" s="4"/>
      <c r="E791" s="4"/>
    </row>
    <row r="792">
      <c r="C792" s="4"/>
      <c r="E792" s="4"/>
    </row>
    <row r="793">
      <c r="C793" s="4"/>
      <c r="E793" s="4"/>
    </row>
    <row r="794">
      <c r="C794" s="4"/>
      <c r="E794" s="4"/>
    </row>
    <row r="795">
      <c r="C795" s="4"/>
      <c r="E795" s="4"/>
    </row>
    <row r="796">
      <c r="C796" s="4"/>
      <c r="E796" s="4"/>
    </row>
    <row r="797">
      <c r="C797" s="4"/>
      <c r="E797" s="4"/>
    </row>
    <row r="798">
      <c r="C798" s="4"/>
      <c r="E798" s="4"/>
    </row>
    <row r="799">
      <c r="C799" s="4"/>
      <c r="E799" s="4"/>
    </row>
    <row r="800">
      <c r="C800" s="4"/>
      <c r="E800" s="4"/>
    </row>
    <row r="801">
      <c r="C801" s="4"/>
      <c r="E801" s="4"/>
    </row>
    <row r="802">
      <c r="C802" s="4"/>
      <c r="E802" s="4"/>
    </row>
    <row r="803">
      <c r="C803" s="4"/>
      <c r="E803" s="4"/>
    </row>
    <row r="804">
      <c r="C804" s="4"/>
      <c r="E804" s="4"/>
    </row>
    <row r="805">
      <c r="C805" s="4"/>
      <c r="E805" s="4"/>
    </row>
    <row r="806">
      <c r="C806" s="4"/>
      <c r="E806" s="4"/>
    </row>
    <row r="807">
      <c r="C807" s="4"/>
      <c r="E807" s="4"/>
    </row>
    <row r="808">
      <c r="C808" s="4"/>
      <c r="E808" s="4"/>
    </row>
    <row r="809">
      <c r="C809" s="4"/>
      <c r="E809" s="4"/>
    </row>
    <row r="810">
      <c r="C810" s="4"/>
      <c r="E810" s="4"/>
    </row>
    <row r="811">
      <c r="C811" s="4"/>
      <c r="E811" s="4"/>
    </row>
    <row r="812">
      <c r="C812" s="4"/>
      <c r="E812" s="4"/>
    </row>
    <row r="813">
      <c r="C813" s="4"/>
      <c r="E813" s="4"/>
    </row>
    <row r="814">
      <c r="C814" s="4"/>
      <c r="E814" s="4"/>
    </row>
    <row r="815">
      <c r="C815" s="4"/>
      <c r="E815" s="4"/>
    </row>
    <row r="816">
      <c r="C816" s="4"/>
      <c r="E816" s="4"/>
    </row>
    <row r="817">
      <c r="C817" s="4"/>
      <c r="E817" s="4"/>
    </row>
    <row r="818">
      <c r="C818" s="4"/>
      <c r="E818" s="4"/>
    </row>
    <row r="819">
      <c r="C819" s="4"/>
      <c r="E819" s="4"/>
    </row>
    <row r="820">
      <c r="C820" s="4"/>
      <c r="E820" s="4"/>
    </row>
    <row r="821">
      <c r="C821" s="4"/>
      <c r="E821" s="4"/>
    </row>
    <row r="822">
      <c r="C822" s="4"/>
      <c r="E822" s="4"/>
    </row>
    <row r="823">
      <c r="C823" s="4"/>
      <c r="E823" s="4"/>
    </row>
    <row r="824">
      <c r="C824" s="4"/>
      <c r="E824" s="4"/>
    </row>
    <row r="825">
      <c r="C825" s="4"/>
      <c r="E825" s="4"/>
    </row>
    <row r="826">
      <c r="C826" s="4"/>
      <c r="E826" s="4"/>
    </row>
    <row r="827">
      <c r="C827" s="4"/>
      <c r="E827" s="4"/>
    </row>
    <row r="828">
      <c r="C828" s="4"/>
      <c r="E828" s="4"/>
    </row>
    <row r="829">
      <c r="C829" s="4"/>
      <c r="E829" s="4"/>
    </row>
    <row r="830">
      <c r="C830" s="4"/>
      <c r="E830" s="4"/>
    </row>
    <row r="831">
      <c r="C831" s="4"/>
      <c r="E831" s="4"/>
    </row>
    <row r="832">
      <c r="C832" s="4"/>
      <c r="E832" s="4"/>
    </row>
    <row r="833">
      <c r="C833" s="4"/>
      <c r="E833" s="4"/>
    </row>
    <row r="834">
      <c r="C834" s="4"/>
      <c r="E834" s="4"/>
    </row>
    <row r="835">
      <c r="C835" s="4"/>
      <c r="E835" s="4"/>
    </row>
    <row r="836">
      <c r="C836" s="4"/>
      <c r="E836" s="4"/>
    </row>
    <row r="837">
      <c r="C837" s="4"/>
      <c r="E837" s="4"/>
    </row>
    <row r="838">
      <c r="C838" s="4"/>
      <c r="E838" s="4"/>
    </row>
    <row r="839">
      <c r="C839" s="4"/>
      <c r="E839" s="4"/>
    </row>
    <row r="840">
      <c r="C840" s="4"/>
      <c r="E840" s="4"/>
    </row>
    <row r="841">
      <c r="C841" s="4"/>
      <c r="E841" s="4"/>
    </row>
    <row r="842">
      <c r="C842" s="4"/>
      <c r="E842" s="4"/>
    </row>
    <row r="843">
      <c r="C843" s="4"/>
      <c r="E843" s="4"/>
    </row>
    <row r="844">
      <c r="C844" s="4"/>
      <c r="E844" s="4"/>
    </row>
    <row r="845">
      <c r="C845" s="4"/>
      <c r="E845" s="4"/>
    </row>
    <row r="846">
      <c r="C846" s="4"/>
      <c r="E846" s="4"/>
    </row>
    <row r="847">
      <c r="C847" s="4"/>
      <c r="E847" s="4"/>
    </row>
    <row r="848">
      <c r="C848" s="4"/>
      <c r="E848" s="4"/>
    </row>
    <row r="849">
      <c r="C849" s="4"/>
      <c r="E849" s="4"/>
    </row>
    <row r="850">
      <c r="C850" s="4"/>
      <c r="E850" s="4"/>
    </row>
    <row r="851">
      <c r="C851" s="4"/>
      <c r="E851" s="4"/>
    </row>
    <row r="852">
      <c r="C852" s="4"/>
      <c r="E852" s="4"/>
    </row>
    <row r="853">
      <c r="C853" s="4"/>
      <c r="E853" s="4"/>
    </row>
    <row r="854">
      <c r="C854" s="4"/>
      <c r="E854" s="4"/>
    </row>
    <row r="855">
      <c r="C855" s="4"/>
      <c r="E855" s="4"/>
    </row>
    <row r="856">
      <c r="C856" s="4"/>
      <c r="E856" s="4"/>
    </row>
    <row r="857">
      <c r="C857" s="4"/>
      <c r="E857" s="4"/>
    </row>
    <row r="858">
      <c r="C858" s="4"/>
      <c r="E858" s="4"/>
    </row>
    <row r="859">
      <c r="C859" s="4"/>
      <c r="E859" s="4"/>
    </row>
    <row r="860">
      <c r="C860" s="4"/>
      <c r="E860" s="4"/>
    </row>
    <row r="861">
      <c r="C861" s="4"/>
      <c r="E861" s="4"/>
    </row>
    <row r="862">
      <c r="C862" s="4"/>
      <c r="E862" s="4"/>
    </row>
    <row r="863">
      <c r="C863" s="4"/>
      <c r="E863" s="4"/>
    </row>
    <row r="864">
      <c r="C864" s="4"/>
      <c r="E864" s="4"/>
    </row>
    <row r="865">
      <c r="C865" s="4"/>
      <c r="E865" s="4"/>
    </row>
    <row r="866">
      <c r="C866" s="4"/>
      <c r="E866" s="4"/>
    </row>
    <row r="867">
      <c r="C867" s="4"/>
      <c r="E867" s="4"/>
    </row>
    <row r="868">
      <c r="C868" s="4"/>
      <c r="E868" s="4"/>
    </row>
    <row r="869">
      <c r="C869" s="4"/>
      <c r="E869" s="4"/>
    </row>
    <row r="870">
      <c r="C870" s="4"/>
      <c r="E870" s="4"/>
    </row>
    <row r="871">
      <c r="C871" s="4"/>
      <c r="E871" s="4"/>
    </row>
    <row r="872">
      <c r="C872" s="4"/>
      <c r="E872" s="4"/>
    </row>
    <row r="873">
      <c r="C873" s="4"/>
      <c r="E873" s="4"/>
    </row>
    <row r="874">
      <c r="C874" s="4"/>
      <c r="E874" s="4"/>
    </row>
    <row r="875">
      <c r="C875" s="4"/>
      <c r="E875" s="4"/>
    </row>
    <row r="876">
      <c r="C876" s="4"/>
      <c r="E876" s="4"/>
    </row>
    <row r="877">
      <c r="C877" s="4"/>
      <c r="E877" s="4"/>
    </row>
    <row r="878">
      <c r="C878" s="4"/>
      <c r="E878" s="4"/>
    </row>
    <row r="879">
      <c r="C879" s="4"/>
      <c r="E879" s="4"/>
    </row>
    <row r="880">
      <c r="C880" s="4"/>
      <c r="E880" s="4"/>
    </row>
    <row r="881">
      <c r="C881" s="4"/>
      <c r="E881" s="4"/>
    </row>
    <row r="882">
      <c r="C882" s="4"/>
      <c r="E882" s="4"/>
    </row>
    <row r="883">
      <c r="C883" s="4"/>
      <c r="E883" s="4"/>
    </row>
    <row r="884">
      <c r="C884" s="4"/>
      <c r="E884" s="4"/>
    </row>
    <row r="885">
      <c r="C885" s="4"/>
      <c r="E885" s="4"/>
    </row>
    <row r="886">
      <c r="C886" s="4"/>
      <c r="E886" s="4"/>
    </row>
    <row r="887">
      <c r="C887" s="4"/>
      <c r="E887" s="4"/>
    </row>
    <row r="888">
      <c r="C888" s="4"/>
      <c r="E888" s="4"/>
    </row>
    <row r="889">
      <c r="C889" s="4"/>
      <c r="E889" s="4"/>
    </row>
    <row r="890">
      <c r="C890" s="4"/>
      <c r="E890" s="4"/>
    </row>
    <row r="891">
      <c r="C891" s="4"/>
      <c r="E891" s="4"/>
    </row>
    <row r="892">
      <c r="C892" s="4"/>
      <c r="E892" s="4"/>
    </row>
    <row r="893">
      <c r="C893" s="4"/>
      <c r="E893" s="4"/>
    </row>
    <row r="894">
      <c r="C894" s="4"/>
      <c r="E894" s="4"/>
    </row>
    <row r="895">
      <c r="C895" s="4"/>
      <c r="E895" s="4"/>
    </row>
    <row r="896">
      <c r="C896" s="4"/>
      <c r="E896" s="4"/>
    </row>
    <row r="897">
      <c r="C897" s="4"/>
      <c r="E897" s="4"/>
    </row>
    <row r="898">
      <c r="C898" s="4"/>
      <c r="E898" s="4"/>
    </row>
    <row r="899">
      <c r="C899" s="4"/>
      <c r="E899" s="4"/>
    </row>
    <row r="900">
      <c r="C900" s="4"/>
      <c r="E900" s="4"/>
    </row>
    <row r="901">
      <c r="C901" s="4"/>
      <c r="E901" s="4"/>
    </row>
    <row r="902">
      <c r="C902" s="4"/>
      <c r="E902" s="4"/>
    </row>
    <row r="903">
      <c r="C903" s="4"/>
      <c r="E903" s="4"/>
    </row>
    <row r="904">
      <c r="C904" s="4"/>
      <c r="E904" s="4"/>
    </row>
    <row r="905">
      <c r="C905" s="4"/>
      <c r="E905" s="4"/>
    </row>
    <row r="906">
      <c r="C906" s="4"/>
      <c r="E906" s="4"/>
    </row>
    <row r="907">
      <c r="C907" s="4"/>
      <c r="E907" s="4"/>
    </row>
    <row r="908">
      <c r="C908" s="4"/>
      <c r="E908" s="4"/>
    </row>
    <row r="909">
      <c r="C909" s="4"/>
      <c r="E909" s="4"/>
    </row>
    <row r="910">
      <c r="C910" s="4"/>
      <c r="E910" s="4"/>
    </row>
    <row r="911">
      <c r="C911" s="4"/>
      <c r="E911" s="4"/>
    </row>
    <row r="912">
      <c r="C912" s="4"/>
      <c r="E912" s="4"/>
    </row>
    <row r="913">
      <c r="C913" s="4"/>
      <c r="E913" s="4"/>
    </row>
    <row r="914">
      <c r="C914" s="4"/>
      <c r="E914" s="4"/>
    </row>
    <row r="915">
      <c r="C915" s="4"/>
      <c r="E915" s="4"/>
    </row>
    <row r="916">
      <c r="C916" s="4"/>
      <c r="E916" s="4"/>
    </row>
    <row r="917">
      <c r="C917" s="4"/>
      <c r="E917" s="4"/>
    </row>
    <row r="918">
      <c r="C918" s="4"/>
      <c r="E918" s="4"/>
    </row>
    <row r="919">
      <c r="C919" s="4"/>
      <c r="E919" s="4"/>
    </row>
    <row r="920">
      <c r="C920" s="4"/>
      <c r="E920" s="4"/>
    </row>
    <row r="921">
      <c r="C921" s="4"/>
      <c r="E921" s="4"/>
    </row>
    <row r="922">
      <c r="C922" s="4"/>
      <c r="E922" s="4"/>
    </row>
    <row r="923">
      <c r="C923" s="4"/>
      <c r="E923" s="4"/>
    </row>
    <row r="924">
      <c r="C924" s="4"/>
      <c r="E924" s="4"/>
    </row>
    <row r="925">
      <c r="C925" s="4"/>
      <c r="E925" s="4"/>
    </row>
    <row r="926">
      <c r="C926" s="4"/>
      <c r="E926" s="4"/>
    </row>
    <row r="927">
      <c r="C927" s="4"/>
      <c r="E927" s="4"/>
    </row>
    <row r="928">
      <c r="C928" s="4"/>
      <c r="E928" s="4"/>
    </row>
    <row r="929">
      <c r="C929" s="4"/>
      <c r="E929" s="4"/>
    </row>
    <row r="930">
      <c r="C930" s="4"/>
      <c r="E930" s="4"/>
    </row>
    <row r="931">
      <c r="C931" s="4"/>
      <c r="E931" s="4"/>
    </row>
    <row r="932">
      <c r="C932" s="4"/>
      <c r="E932" s="4"/>
    </row>
    <row r="933">
      <c r="C933" s="4"/>
      <c r="E933" s="4"/>
    </row>
    <row r="934">
      <c r="C934" s="4"/>
      <c r="E934" s="4"/>
    </row>
    <row r="935">
      <c r="C935" s="4"/>
      <c r="E935" s="4"/>
    </row>
    <row r="936">
      <c r="C936" s="4"/>
      <c r="E936" s="4"/>
    </row>
    <row r="937">
      <c r="C937" s="4"/>
      <c r="E937" s="4"/>
    </row>
    <row r="938">
      <c r="C938" s="4"/>
      <c r="E938" s="4"/>
    </row>
    <row r="939">
      <c r="C939" s="4"/>
      <c r="E939" s="4"/>
    </row>
    <row r="940">
      <c r="C940" s="4"/>
      <c r="E940" s="4"/>
    </row>
    <row r="941">
      <c r="C941" s="4"/>
      <c r="E941" s="4"/>
    </row>
    <row r="942">
      <c r="C942" s="4"/>
      <c r="E942" s="4"/>
    </row>
    <row r="943">
      <c r="C943" s="4"/>
      <c r="E943" s="4"/>
    </row>
    <row r="944">
      <c r="C944" s="4"/>
      <c r="E944" s="4"/>
    </row>
    <row r="945">
      <c r="C945" s="4"/>
      <c r="E945" s="4"/>
    </row>
    <row r="946">
      <c r="C946" s="4"/>
      <c r="E946" s="4"/>
    </row>
    <row r="947">
      <c r="C947" s="4"/>
      <c r="E947" s="4"/>
    </row>
    <row r="948">
      <c r="C948" s="4"/>
      <c r="E948" s="4"/>
    </row>
    <row r="949">
      <c r="C949" s="4"/>
      <c r="E949" s="4"/>
    </row>
    <row r="950">
      <c r="C950" s="4"/>
      <c r="E950" s="4"/>
    </row>
    <row r="951">
      <c r="C951" s="4"/>
      <c r="E951" s="4"/>
    </row>
    <row r="952">
      <c r="C952" s="4"/>
      <c r="E952" s="4"/>
    </row>
    <row r="953">
      <c r="C953" s="4"/>
      <c r="E953" s="4"/>
    </row>
    <row r="954">
      <c r="C954" s="4"/>
      <c r="E954" s="4"/>
    </row>
    <row r="955">
      <c r="C955" s="4"/>
      <c r="E955" s="4"/>
    </row>
    <row r="956">
      <c r="C956" s="4"/>
      <c r="E956" s="4"/>
    </row>
    <row r="957">
      <c r="C957" s="4"/>
      <c r="E957" s="4"/>
    </row>
    <row r="958">
      <c r="C958" s="4"/>
      <c r="E958" s="4"/>
    </row>
    <row r="959">
      <c r="C959" s="4"/>
      <c r="E959" s="4"/>
    </row>
    <row r="960">
      <c r="C960" s="4"/>
      <c r="E960" s="4"/>
    </row>
    <row r="961">
      <c r="C961" s="4"/>
      <c r="E961" s="4"/>
    </row>
    <row r="962">
      <c r="C962" s="4"/>
      <c r="E962" s="4"/>
    </row>
    <row r="963">
      <c r="C963" s="4"/>
      <c r="E963" s="4"/>
    </row>
    <row r="964">
      <c r="C964" s="4"/>
      <c r="E964" s="4"/>
    </row>
    <row r="965">
      <c r="C965" s="4"/>
      <c r="E965" s="4"/>
    </row>
    <row r="966">
      <c r="C966" s="4"/>
      <c r="E966" s="4"/>
    </row>
    <row r="967">
      <c r="C967" s="4"/>
      <c r="E967" s="4"/>
    </row>
    <row r="968">
      <c r="C968" s="4"/>
      <c r="E968" s="4"/>
    </row>
    <row r="969">
      <c r="C969" s="4"/>
      <c r="E969" s="4"/>
    </row>
    <row r="970">
      <c r="C970" s="4"/>
      <c r="E970" s="4"/>
    </row>
    <row r="971">
      <c r="C971" s="4"/>
      <c r="E971" s="4"/>
    </row>
    <row r="972">
      <c r="C972" s="4"/>
      <c r="E972" s="4"/>
    </row>
    <row r="973">
      <c r="C973" s="4"/>
      <c r="E973" s="4"/>
    </row>
    <row r="974">
      <c r="C974" s="4"/>
      <c r="E974" s="4"/>
    </row>
    <row r="975">
      <c r="C975" s="4"/>
      <c r="E975" s="4"/>
    </row>
    <row r="976">
      <c r="C976" s="4"/>
      <c r="E976" s="4"/>
    </row>
    <row r="977">
      <c r="C977" s="4"/>
      <c r="E977" s="4"/>
    </row>
    <row r="978">
      <c r="C978" s="4"/>
      <c r="E978" s="4"/>
    </row>
    <row r="979">
      <c r="C979" s="4"/>
      <c r="E979" s="4"/>
    </row>
    <row r="980">
      <c r="C980" s="4"/>
      <c r="E980" s="4"/>
    </row>
    <row r="981">
      <c r="C981" s="4"/>
      <c r="E981" s="4"/>
    </row>
    <row r="982">
      <c r="C982" s="4"/>
      <c r="E982" s="4"/>
    </row>
    <row r="983">
      <c r="C983" s="4"/>
      <c r="E983" s="4"/>
    </row>
    <row r="984">
      <c r="C984" s="4"/>
      <c r="E984" s="4"/>
    </row>
    <row r="985">
      <c r="C985" s="4"/>
      <c r="E985" s="4"/>
    </row>
    <row r="986">
      <c r="C986" s="4"/>
      <c r="E986" s="4"/>
    </row>
    <row r="987">
      <c r="C987" s="4"/>
      <c r="E987" s="4"/>
    </row>
    <row r="988">
      <c r="C988" s="4"/>
      <c r="E988" s="4"/>
    </row>
    <row r="989">
      <c r="C989" s="4"/>
      <c r="E989" s="4"/>
    </row>
    <row r="990">
      <c r="C990" s="4"/>
      <c r="E990" s="4"/>
    </row>
    <row r="991">
      <c r="C991" s="4"/>
      <c r="E991" s="4"/>
    </row>
    <row r="992">
      <c r="C992" s="4"/>
      <c r="E992" s="4"/>
    </row>
  </sheetData>
  <mergeCells count="352">
    <mergeCell ref="AC65:AE65"/>
    <mergeCell ref="AF65:AH65"/>
    <mergeCell ref="C63:W63"/>
    <mergeCell ref="X63:Z63"/>
    <mergeCell ref="AA63:AB63"/>
    <mergeCell ref="AC63:AE63"/>
    <mergeCell ref="AF63:AH63"/>
    <mergeCell ref="A64:AJ64"/>
    <mergeCell ref="C65:W65"/>
    <mergeCell ref="C55:W55"/>
    <mergeCell ref="X55:Z55"/>
    <mergeCell ref="AA55:AB55"/>
    <mergeCell ref="AC55:AE55"/>
    <mergeCell ref="AF55:AH55"/>
    <mergeCell ref="X56:Z56"/>
    <mergeCell ref="AF56:AH56"/>
    <mergeCell ref="C56:W56"/>
    <mergeCell ref="A57:AJ57"/>
    <mergeCell ref="C58:V58"/>
    <mergeCell ref="W58:Z58"/>
    <mergeCell ref="AA58:AB58"/>
    <mergeCell ref="AC58:AE58"/>
    <mergeCell ref="AF58:AH58"/>
    <mergeCell ref="AA60:AB60"/>
    <mergeCell ref="AC60:AE60"/>
    <mergeCell ref="AC61:AE61"/>
    <mergeCell ref="AF61:AH61"/>
    <mergeCell ref="AC62:AE62"/>
    <mergeCell ref="AF62:AH62"/>
    <mergeCell ref="C59:V59"/>
    <mergeCell ref="W59:Z59"/>
    <mergeCell ref="AA59:AB59"/>
    <mergeCell ref="AC59:AE59"/>
    <mergeCell ref="AF59:AH59"/>
    <mergeCell ref="W60:Z60"/>
    <mergeCell ref="AF60:AH60"/>
    <mergeCell ref="C60:V60"/>
    <mergeCell ref="C61:W61"/>
    <mergeCell ref="X61:Z61"/>
    <mergeCell ref="AA61:AB61"/>
    <mergeCell ref="C62:W62"/>
    <mergeCell ref="X62:Z62"/>
    <mergeCell ref="AA62:AB62"/>
    <mergeCell ref="X65:Z65"/>
    <mergeCell ref="AA65:AB65"/>
    <mergeCell ref="C66:W66"/>
    <mergeCell ref="X66:Z66"/>
    <mergeCell ref="AA66:AB66"/>
    <mergeCell ref="AC66:AE66"/>
    <mergeCell ref="AF66:AH66"/>
    <mergeCell ref="X70:Z70"/>
    <mergeCell ref="AA70:AB70"/>
    <mergeCell ref="AC70:AE70"/>
    <mergeCell ref="AF70:AH70"/>
    <mergeCell ref="A68:AJ68"/>
    <mergeCell ref="C69:W69"/>
    <mergeCell ref="X69:Z69"/>
    <mergeCell ref="AA69:AB69"/>
    <mergeCell ref="AC69:AE69"/>
    <mergeCell ref="AF69:AH69"/>
    <mergeCell ref="C70:W70"/>
    <mergeCell ref="X73:Z73"/>
    <mergeCell ref="AA73:AB73"/>
    <mergeCell ref="AC73:AE73"/>
    <mergeCell ref="AF73:AH73"/>
    <mergeCell ref="C71:W71"/>
    <mergeCell ref="X71:Z71"/>
    <mergeCell ref="AA71:AB71"/>
    <mergeCell ref="AC71:AE71"/>
    <mergeCell ref="AF71:AH71"/>
    <mergeCell ref="A72:AJ72"/>
    <mergeCell ref="C73:W73"/>
    <mergeCell ref="AA75:AB75"/>
    <mergeCell ref="AC75:AE75"/>
    <mergeCell ref="C82:V82"/>
    <mergeCell ref="C83:V83"/>
    <mergeCell ref="W83:Z83"/>
    <mergeCell ref="AA83:AB83"/>
    <mergeCell ref="AC83:AE83"/>
    <mergeCell ref="AF83:AH83"/>
    <mergeCell ref="C81:V81"/>
    <mergeCell ref="W81:Z81"/>
    <mergeCell ref="AA81:AB81"/>
    <mergeCell ref="AC81:AE81"/>
    <mergeCell ref="AF81:AH81"/>
    <mergeCell ref="W82:Z82"/>
    <mergeCell ref="AF82:AH82"/>
    <mergeCell ref="A77:B77"/>
    <mergeCell ref="A78:B78"/>
    <mergeCell ref="A80:B80"/>
    <mergeCell ref="A81:B81"/>
    <mergeCell ref="A82:B82"/>
    <mergeCell ref="A83:B83"/>
    <mergeCell ref="A85:B85"/>
    <mergeCell ref="A94:B94"/>
    <mergeCell ref="A95:C95"/>
    <mergeCell ref="A86:B86"/>
    <mergeCell ref="A87:B87"/>
    <mergeCell ref="A89:B89"/>
    <mergeCell ref="A90:B90"/>
    <mergeCell ref="A91:B91"/>
    <mergeCell ref="A92:B92"/>
    <mergeCell ref="A93:B93"/>
    <mergeCell ref="AA82:AB82"/>
    <mergeCell ref="AC82:AE82"/>
    <mergeCell ref="A84:AJ84"/>
    <mergeCell ref="X85:Z85"/>
    <mergeCell ref="AA85:AB85"/>
    <mergeCell ref="AC85:AE85"/>
    <mergeCell ref="AF85:AH85"/>
    <mergeCell ref="C85:W85"/>
    <mergeCell ref="C86:W86"/>
    <mergeCell ref="X86:Z86"/>
    <mergeCell ref="AA86:AB86"/>
    <mergeCell ref="AC86:AE86"/>
    <mergeCell ref="AF86:AH86"/>
    <mergeCell ref="C87:W87"/>
    <mergeCell ref="AC87:AE87"/>
    <mergeCell ref="AF87:AH87"/>
    <mergeCell ref="A88:AJ88"/>
    <mergeCell ref="X89:Z89"/>
    <mergeCell ref="AA89:AB89"/>
    <mergeCell ref="AC89:AE89"/>
    <mergeCell ref="AF89:AH89"/>
    <mergeCell ref="AC91:AE91"/>
    <mergeCell ref="AF91:AH91"/>
    <mergeCell ref="C89:W89"/>
    <mergeCell ref="C90:W90"/>
    <mergeCell ref="X90:Z90"/>
    <mergeCell ref="AA90:AB90"/>
    <mergeCell ref="AC90:AE90"/>
    <mergeCell ref="AF90:AH90"/>
    <mergeCell ref="C91:W91"/>
    <mergeCell ref="AA94:AB94"/>
    <mergeCell ref="AC94:AE94"/>
    <mergeCell ref="Z95:AC95"/>
    <mergeCell ref="AD95:AF95"/>
    <mergeCell ref="AG95:AI95"/>
    <mergeCell ref="C94:W94"/>
    <mergeCell ref="D95:Y95"/>
    <mergeCell ref="C93:W93"/>
    <mergeCell ref="X93:Z93"/>
    <mergeCell ref="AA93:AB93"/>
    <mergeCell ref="AC93:AE93"/>
    <mergeCell ref="AF93:AH93"/>
    <mergeCell ref="X94:Z94"/>
    <mergeCell ref="AF94:AH94"/>
    <mergeCell ref="C74:W74"/>
    <mergeCell ref="X74:Z74"/>
    <mergeCell ref="AA74:AB74"/>
    <mergeCell ref="AC74:AE74"/>
    <mergeCell ref="AF74:AH74"/>
    <mergeCell ref="X75:Z75"/>
    <mergeCell ref="AF75:AH75"/>
    <mergeCell ref="C75:W75"/>
    <mergeCell ref="A76:AJ76"/>
    <mergeCell ref="C77:W77"/>
    <mergeCell ref="X77:Z77"/>
    <mergeCell ref="AA77:AB77"/>
    <mergeCell ref="AC77:AE77"/>
    <mergeCell ref="AF77:AH77"/>
    <mergeCell ref="W80:Z80"/>
    <mergeCell ref="AA80:AB80"/>
    <mergeCell ref="AC80:AE80"/>
    <mergeCell ref="AF80:AH80"/>
    <mergeCell ref="C78:W78"/>
    <mergeCell ref="X78:Z78"/>
    <mergeCell ref="AA78:AB78"/>
    <mergeCell ref="AC78:AE78"/>
    <mergeCell ref="AF78:AH78"/>
    <mergeCell ref="A79:AJ79"/>
    <mergeCell ref="C80:V80"/>
    <mergeCell ref="X87:Z87"/>
    <mergeCell ref="AA87:AB87"/>
    <mergeCell ref="X91:Z91"/>
    <mergeCell ref="AA91:AB91"/>
    <mergeCell ref="C92:W92"/>
    <mergeCell ref="X92:Z92"/>
    <mergeCell ref="AA92:AB92"/>
    <mergeCell ref="AC92:AE92"/>
    <mergeCell ref="AF92:AH92"/>
    <mergeCell ref="C32:W32"/>
    <mergeCell ref="X32:Z32"/>
    <mergeCell ref="AA32:AB32"/>
    <mergeCell ref="AC32:AE32"/>
    <mergeCell ref="AF32:AH32"/>
    <mergeCell ref="X33:Z33"/>
    <mergeCell ref="AF33:AH33"/>
    <mergeCell ref="C33:W33"/>
    <mergeCell ref="C34:W34"/>
    <mergeCell ref="X34:Z34"/>
    <mergeCell ref="AA34:AB34"/>
    <mergeCell ref="C35:W35"/>
    <mergeCell ref="X35:Z35"/>
    <mergeCell ref="AA35:AB35"/>
    <mergeCell ref="AC38:AE38"/>
    <mergeCell ref="AF38:AH38"/>
    <mergeCell ref="C36:W36"/>
    <mergeCell ref="X36:Z36"/>
    <mergeCell ref="AA36:AB36"/>
    <mergeCell ref="AC36:AE36"/>
    <mergeCell ref="AF36:AH36"/>
    <mergeCell ref="A37:AJ37"/>
    <mergeCell ref="C38:W38"/>
    <mergeCell ref="C40:W40"/>
    <mergeCell ref="X40:Z40"/>
    <mergeCell ref="AA40:AB40"/>
    <mergeCell ref="AC40:AE40"/>
    <mergeCell ref="AF40:AH40"/>
    <mergeCell ref="X38:Z38"/>
    <mergeCell ref="AA38:AB38"/>
    <mergeCell ref="C39:W39"/>
    <mergeCell ref="X39:Z39"/>
    <mergeCell ref="AA39:AB39"/>
    <mergeCell ref="AC39:AE39"/>
    <mergeCell ref="AF39:AH39"/>
    <mergeCell ref="A31:B31"/>
    <mergeCell ref="A32:B32"/>
    <mergeCell ref="A33:B33"/>
    <mergeCell ref="A34:B34"/>
    <mergeCell ref="A35:B35"/>
    <mergeCell ref="A36:B36"/>
    <mergeCell ref="A38:B38"/>
    <mergeCell ref="A42:B42"/>
    <mergeCell ref="A44:B44"/>
    <mergeCell ref="A45:B45"/>
    <mergeCell ref="A46:B46"/>
    <mergeCell ref="A47:B47"/>
    <mergeCell ref="A48:B48"/>
    <mergeCell ref="A49:B49"/>
    <mergeCell ref="A50:B50"/>
    <mergeCell ref="A52:B52"/>
    <mergeCell ref="A53:B53"/>
    <mergeCell ref="A54:B54"/>
    <mergeCell ref="A55:B55"/>
    <mergeCell ref="A56:B56"/>
    <mergeCell ref="A58:B58"/>
    <mergeCell ref="A67:B67"/>
    <mergeCell ref="A69:B69"/>
    <mergeCell ref="A70:B70"/>
    <mergeCell ref="A71:B71"/>
    <mergeCell ref="A73:B73"/>
    <mergeCell ref="A74:B74"/>
    <mergeCell ref="A75:B75"/>
    <mergeCell ref="A59:B59"/>
    <mergeCell ref="A60:B60"/>
    <mergeCell ref="A61:B61"/>
    <mergeCell ref="A62:B62"/>
    <mergeCell ref="A63:B63"/>
    <mergeCell ref="A65:B65"/>
    <mergeCell ref="A66:B66"/>
    <mergeCell ref="AA29:AB29"/>
    <mergeCell ref="AC29:AE29"/>
    <mergeCell ref="AC30:AE30"/>
    <mergeCell ref="AF30:AH30"/>
    <mergeCell ref="A28:B28"/>
    <mergeCell ref="C28:W28"/>
    <mergeCell ref="X28:Z28"/>
    <mergeCell ref="AA28:AB28"/>
    <mergeCell ref="AC28:AE28"/>
    <mergeCell ref="AF28:AH28"/>
    <mergeCell ref="A29:B29"/>
    <mergeCell ref="AF29:AH29"/>
    <mergeCell ref="C31:W31"/>
    <mergeCell ref="X31:Z31"/>
    <mergeCell ref="AC31:AE31"/>
    <mergeCell ref="AF31:AH31"/>
    <mergeCell ref="C29:W29"/>
    <mergeCell ref="X29:Z29"/>
    <mergeCell ref="A30:B30"/>
    <mergeCell ref="C30:W30"/>
    <mergeCell ref="X30:Z30"/>
    <mergeCell ref="AA30:AB30"/>
    <mergeCell ref="AA31:AB31"/>
    <mergeCell ref="AA33:AB33"/>
    <mergeCell ref="AC33:AE33"/>
    <mergeCell ref="AC34:AE34"/>
    <mergeCell ref="AF34:AH34"/>
    <mergeCell ref="AC35:AE35"/>
    <mergeCell ref="AF35:AH35"/>
    <mergeCell ref="A39:B39"/>
    <mergeCell ref="A40:B40"/>
    <mergeCell ref="A41:B41"/>
    <mergeCell ref="X41:Z41"/>
    <mergeCell ref="AA41:AB41"/>
    <mergeCell ref="AC41:AE41"/>
    <mergeCell ref="AF41:AH41"/>
    <mergeCell ref="C41:W41"/>
    <mergeCell ref="C42:W42"/>
    <mergeCell ref="X42:Z42"/>
    <mergeCell ref="AA42:AB42"/>
    <mergeCell ref="AC42:AE42"/>
    <mergeCell ref="AF42:AH42"/>
    <mergeCell ref="A43:AJ43"/>
    <mergeCell ref="C49:W49"/>
    <mergeCell ref="C50:W50"/>
    <mergeCell ref="X50:Z50"/>
    <mergeCell ref="AA50:AB50"/>
    <mergeCell ref="A51:AJ51"/>
    <mergeCell ref="X52:Z52"/>
    <mergeCell ref="AF52:AH52"/>
    <mergeCell ref="C52:W52"/>
    <mergeCell ref="C53:W53"/>
    <mergeCell ref="X53:Z53"/>
    <mergeCell ref="AA53:AB53"/>
    <mergeCell ref="C54:W54"/>
    <mergeCell ref="X54:Z54"/>
    <mergeCell ref="AA54:AB54"/>
    <mergeCell ref="AA45:AB45"/>
    <mergeCell ref="AC45:AE45"/>
    <mergeCell ref="AC46:AE46"/>
    <mergeCell ref="AF46:AH46"/>
    <mergeCell ref="AC47:AE47"/>
    <mergeCell ref="AF47:AH47"/>
    <mergeCell ref="C44:W44"/>
    <mergeCell ref="X44:Z44"/>
    <mergeCell ref="AA44:AB44"/>
    <mergeCell ref="AC44:AE44"/>
    <mergeCell ref="AF44:AH44"/>
    <mergeCell ref="X45:Z45"/>
    <mergeCell ref="AF45:AH45"/>
    <mergeCell ref="C45:W45"/>
    <mergeCell ref="C46:W46"/>
    <mergeCell ref="X46:Z46"/>
    <mergeCell ref="AA46:AB46"/>
    <mergeCell ref="C47:W47"/>
    <mergeCell ref="X47:Z47"/>
    <mergeCell ref="AA47:AB47"/>
    <mergeCell ref="AA49:AB49"/>
    <mergeCell ref="AC49:AE49"/>
    <mergeCell ref="AC50:AE50"/>
    <mergeCell ref="AF50:AH50"/>
    <mergeCell ref="C48:W48"/>
    <mergeCell ref="X48:Z48"/>
    <mergeCell ref="AA48:AB48"/>
    <mergeCell ref="AC48:AE48"/>
    <mergeCell ref="AF48:AH48"/>
    <mergeCell ref="X49:Z49"/>
    <mergeCell ref="AF49:AH49"/>
    <mergeCell ref="AA52:AB52"/>
    <mergeCell ref="AC52:AE52"/>
    <mergeCell ref="AC53:AE53"/>
    <mergeCell ref="AF53:AH53"/>
    <mergeCell ref="AC54:AE54"/>
    <mergeCell ref="AF54:AH54"/>
    <mergeCell ref="AA56:AB56"/>
    <mergeCell ref="AC56:AE56"/>
    <mergeCell ref="C67:W67"/>
    <mergeCell ref="X67:Z67"/>
    <mergeCell ref="AA67:AB67"/>
    <mergeCell ref="AC67:AE67"/>
    <mergeCell ref="AF67:AH67"/>
  </mergeCells>
  <hyperlinks>
    <hyperlink r:id="rId1" ref="G3"/>
    <hyperlink r:id="rId2" ref="G4"/>
    <hyperlink r:id="rId3" ref="B21"/>
    <hyperlink r:id="rId4" ref="B22"/>
    <hyperlink r:id="rId5" ref="B23"/>
    <hyperlink r:id="rId6" location="tab%3DFormal_Numbering" ref="C29"/>
    <hyperlink r:id="rId7" location="tab%3DFormal_Numbering" ref="C34"/>
    <hyperlink r:id="rId8" location="tab%3DFormal_Numbering" ref="C35"/>
    <hyperlink r:id="rId9" location="tab%3DFormal_Numbering" ref="C39"/>
    <hyperlink r:id="rId10" location="tab%3DFormal_Numbering" ref="C40"/>
    <hyperlink r:id="rId11" location="tab%3DFormal_Numbering" ref="C49"/>
    <hyperlink r:id="rId12" location="tab%3DFormal_Numbering" ref="C50"/>
    <hyperlink r:id="rId13" location="tab%3DFormal_Numbering" ref="C55"/>
    <hyperlink r:id="rId14" location="tab%3DFormal_Numbering" ref="C56"/>
    <hyperlink r:id="rId15" location="tab%3DFormal_Numbering" ref="C66"/>
    <hyperlink r:id="rId16" location="tab%3DFormal_Numbering" ref="C67"/>
    <hyperlink r:id="rId17" location="tab%3DFormal_Numbering" ref="C74"/>
    <hyperlink r:id="rId18" location="tab%3DFormal_Numbering" ref="C94"/>
  </hyperlinks>
  <drawing r:id="rId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4" max="4" width="33.43"/>
    <col customWidth="1" min="5" max="5" width="34.43"/>
    <col customWidth="1" min="13" max="13" width="29.43"/>
    <col customWidth="1" min="14" max="14" width="33.0"/>
  </cols>
  <sheetData>
    <row r="1" ht="51.0" customHeight="1">
      <c r="A1" s="79" t="s">
        <v>3088</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row>
    <row r="2" ht="51.0" customHeight="1">
      <c r="A2" s="150" t="s">
        <v>0</v>
      </c>
      <c r="B2" s="150" t="s">
        <v>1500</v>
      </c>
      <c r="C2" s="151" t="s">
        <v>3</v>
      </c>
      <c r="D2" s="151" t="s">
        <v>4</v>
      </c>
      <c r="E2" s="151" t="s">
        <v>5</v>
      </c>
      <c r="F2" s="150" t="s">
        <v>6</v>
      </c>
      <c r="G2" s="150" t="s">
        <v>3090</v>
      </c>
      <c r="H2" s="152" t="s">
        <v>1502</v>
      </c>
      <c r="I2" s="151" t="s">
        <v>1503</v>
      </c>
      <c r="J2" s="153" t="s">
        <v>3092</v>
      </c>
      <c r="K2" s="150" t="s">
        <v>3093</v>
      </c>
      <c r="L2" s="154" t="s">
        <v>3094</v>
      </c>
      <c r="M2" s="151" t="s">
        <v>15</v>
      </c>
      <c r="N2" s="151" t="s">
        <v>3095</v>
      </c>
      <c r="O2" s="150" t="s">
        <v>16</v>
      </c>
      <c r="P2" s="151" t="s">
        <v>3096</v>
      </c>
      <c r="Q2" s="151" t="s">
        <v>3097</v>
      </c>
      <c r="R2" s="151" t="s">
        <v>3098</v>
      </c>
      <c r="S2" s="151" t="s">
        <v>3099</v>
      </c>
      <c r="T2" s="151" t="s">
        <v>3100</v>
      </c>
      <c r="U2" s="151" t="s">
        <v>3101</v>
      </c>
      <c r="V2" s="151" t="s">
        <v>1503</v>
      </c>
      <c r="W2" s="151"/>
      <c r="X2" s="151"/>
      <c r="Y2" s="151"/>
      <c r="Z2" s="151"/>
      <c r="AA2" s="151"/>
      <c r="AB2" s="151"/>
      <c r="AC2" s="151"/>
      <c r="AD2" s="151"/>
      <c r="AE2" s="151"/>
      <c r="AF2" s="151"/>
      <c r="AG2" s="151"/>
      <c r="AH2" s="151"/>
      <c r="AI2" s="151"/>
      <c r="AJ2" s="151"/>
      <c r="AK2" s="79"/>
      <c r="AL2" s="79"/>
      <c r="AM2" s="155"/>
    </row>
    <row r="3">
      <c r="A3" s="79" t="s">
        <v>0</v>
      </c>
      <c r="B3" s="79"/>
      <c r="C3" s="79" t="s">
        <v>3103</v>
      </c>
      <c r="D3" s="156" t="s">
        <v>3104</v>
      </c>
      <c r="E3" s="156" t="s">
        <v>1508</v>
      </c>
      <c r="F3" s="157"/>
      <c r="G3" s="157"/>
      <c r="H3" s="157"/>
      <c r="I3" s="157"/>
      <c r="J3" s="157"/>
      <c r="K3" s="157"/>
      <c r="L3" s="157"/>
      <c r="M3" s="157"/>
      <c r="N3" s="157"/>
      <c r="O3" s="157"/>
      <c r="P3" s="157"/>
      <c r="Q3" s="157"/>
      <c r="R3" s="157"/>
      <c r="S3" s="157"/>
      <c r="T3" s="157"/>
      <c r="U3" s="157"/>
      <c r="V3" s="157"/>
      <c r="W3" s="157"/>
      <c r="X3" s="157"/>
      <c r="Y3" s="157"/>
      <c r="Z3" s="157"/>
      <c r="AA3" s="157"/>
      <c r="AB3" s="157"/>
      <c r="AC3" s="79"/>
      <c r="AD3" s="79"/>
      <c r="AE3" s="79"/>
      <c r="AF3" s="79"/>
      <c r="AG3" s="79"/>
      <c r="AH3" s="79"/>
      <c r="AI3" s="79"/>
      <c r="AJ3" s="79"/>
      <c r="AK3" s="79"/>
      <c r="AL3" s="79"/>
    </row>
    <row r="4">
      <c r="A4" s="79">
        <v>1.0</v>
      </c>
      <c r="B4" s="79"/>
      <c r="C4" s="79" t="s">
        <v>1124</v>
      </c>
      <c r="D4" s="79" t="s">
        <v>1125</v>
      </c>
      <c r="E4" s="79" t="s">
        <v>3107</v>
      </c>
      <c r="F4" s="157"/>
      <c r="G4" s="157" t="s">
        <v>2305</v>
      </c>
      <c r="H4" s="157"/>
      <c r="I4" s="157"/>
      <c r="J4" s="157"/>
      <c r="K4" s="157"/>
      <c r="L4" s="157"/>
      <c r="M4" s="157"/>
      <c r="N4" s="157"/>
      <c r="O4" s="157"/>
      <c r="P4" s="157"/>
      <c r="Q4" s="157"/>
      <c r="R4" s="157"/>
      <c r="S4" s="157"/>
      <c r="T4" s="157"/>
      <c r="U4" s="157"/>
      <c r="V4" s="157"/>
      <c r="W4" s="157"/>
      <c r="X4" s="157" t="str">
        <f>IFERROR(__xludf.DUMMYFUNCTION("UNIQUE(C4:C293)"),"Architecture, Design and Threat Modeling")</f>
        <v>Architecture, Design and Threat Modeling</v>
      </c>
      <c r="Y4" s="157"/>
      <c r="Z4" s="157"/>
      <c r="AA4" s="157"/>
      <c r="AB4" s="157"/>
      <c r="AC4" s="79"/>
      <c r="AD4" s="79"/>
      <c r="AE4" s="79"/>
      <c r="AF4" s="79"/>
      <c r="AG4" s="79"/>
      <c r="AH4" s="79"/>
      <c r="AI4" s="79"/>
      <c r="AJ4" s="79"/>
      <c r="AK4" s="79"/>
      <c r="AL4" s="79"/>
    </row>
    <row r="5">
      <c r="A5" s="79">
        <v>2.0</v>
      </c>
      <c r="B5" s="79"/>
      <c r="C5" s="79" t="s">
        <v>1124</v>
      </c>
      <c r="D5" s="79" t="s">
        <v>1125</v>
      </c>
      <c r="E5" s="79" t="s">
        <v>2306</v>
      </c>
      <c r="F5" s="157"/>
      <c r="G5" s="157" t="s">
        <v>2307</v>
      </c>
      <c r="H5" s="157"/>
      <c r="I5" s="157"/>
      <c r="J5" s="157"/>
      <c r="K5" s="157"/>
      <c r="L5" s="157"/>
      <c r="M5" s="157"/>
      <c r="N5" s="157"/>
      <c r="O5" s="157"/>
      <c r="P5" s="157"/>
      <c r="Q5" s="157"/>
      <c r="R5" s="157"/>
      <c r="S5" s="157"/>
      <c r="T5" s="157"/>
      <c r="U5" s="157"/>
      <c r="V5" s="157"/>
      <c r="W5" s="157"/>
      <c r="X5" s="157" t="str">
        <f>IFERROR(__xludf.DUMMYFUNCTION("""COMPUTED_VALUE"""),"Authentication Verification")</f>
        <v>Authentication Verification</v>
      </c>
      <c r="Y5" s="157"/>
      <c r="Z5" s="157"/>
      <c r="AA5" s="157"/>
      <c r="AB5" s="157"/>
      <c r="AC5" s="79"/>
      <c r="AD5" s="79"/>
      <c r="AE5" s="79"/>
      <c r="AF5" s="79"/>
      <c r="AG5" s="79"/>
      <c r="AH5" s="79"/>
      <c r="AI5" s="79"/>
      <c r="AJ5" s="79"/>
      <c r="AK5" s="79"/>
      <c r="AL5" s="79"/>
    </row>
    <row r="6">
      <c r="A6" s="79">
        <v>3.0</v>
      </c>
      <c r="B6" s="79"/>
      <c r="C6" s="79" t="s">
        <v>1124</v>
      </c>
      <c r="D6" s="79" t="s">
        <v>1125</v>
      </c>
      <c r="E6" s="79" t="s">
        <v>2308</v>
      </c>
      <c r="F6" s="157"/>
      <c r="G6" s="157" t="s">
        <v>2309</v>
      </c>
      <c r="H6" s="157"/>
      <c r="I6" s="157"/>
      <c r="J6" s="157"/>
      <c r="K6" s="157"/>
      <c r="L6" s="157"/>
      <c r="M6" s="157"/>
      <c r="N6" s="157"/>
      <c r="O6" s="157"/>
      <c r="P6" s="157"/>
      <c r="Q6" s="157"/>
      <c r="R6" s="157"/>
      <c r="S6" s="157"/>
      <c r="T6" s="157"/>
      <c r="U6" s="157"/>
      <c r="V6" s="157"/>
      <c r="W6" s="157"/>
      <c r="X6" s="157" t="str">
        <f>IFERROR(__xludf.DUMMYFUNCTION("""COMPUTED_VALUE"""),"Session Management Verification")</f>
        <v>Session Management Verification</v>
      </c>
      <c r="Y6" s="157"/>
      <c r="Z6" s="157"/>
      <c r="AA6" s="157"/>
      <c r="AB6" s="157"/>
      <c r="AC6" s="79"/>
      <c r="AD6" s="79"/>
      <c r="AE6" s="79"/>
      <c r="AF6" s="79"/>
      <c r="AG6" s="79"/>
      <c r="AH6" s="79"/>
      <c r="AI6" s="79"/>
      <c r="AJ6" s="79"/>
      <c r="AK6" s="79"/>
      <c r="AL6" s="79"/>
    </row>
    <row r="7">
      <c r="A7" s="79">
        <v>4.0</v>
      </c>
      <c r="B7" s="79"/>
      <c r="C7" s="79" t="s">
        <v>1124</v>
      </c>
      <c r="D7" s="79" t="s">
        <v>1125</v>
      </c>
      <c r="E7" s="79" t="s">
        <v>2310</v>
      </c>
      <c r="F7" s="157"/>
      <c r="G7" s="157" t="s">
        <v>2311</v>
      </c>
      <c r="H7" s="157"/>
      <c r="I7" s="157"/>
      <c r="J7" s="157"/>
      <c r="K7" s="157"/>
      <c r="L7" s="157"/>
      <c r="M7" s="157"/>
      <c r="N7" s="157"/>
      <c r="O7" s="157"/>
      <c r="P7" s="157"/>
      <c r="Q7" s="157"/>
      <c r="R7" s="157"/>
      <c r="S7" s="157"/>
      <c r="T7" s="157"/>
      <c r="U7" s="157"/>
      <c r="V7" s="157"/>
      <c r="W7" s="157"/>
      <c r="X7" s="157" t="str">
        <f>IFERROR(__xludf.DUMMYFUNCTION("""COMPUTED_VALUE"""),"Access Control Verification")</f>
        <v>Access Control Verification</v>
      </c>
      <c r="Y7" s="157"/>
      <c r="Z7" s="157"/>
      <c r="AA7" s="157"/>
      <c r="AB7" s="157"/>
      <c r="AC7" s="79"/>
      <c r="AD7" s="79"/>
      <c r="AE7" s="79"/>
      <c r="AF7" s="79"/>
      <c r="AG7" s="79"/>
      <c r="AH7" s="79"/>
      <c r="AI7" s="79"/>
      <c r="AJ7" s="79"/>
      <c r="AK7" s="79"/>
      <c r="AL7" s="79"/>
    </row>
    <row r="8">
      <c r="A8" s="79">
        <v>5.0</v>
      </c>
      <c r="B8" s="79"/>
      <c r="C8" s="79" t="s">
        <v>1124</v>
      </c>
      <c r="D8" s="79" t="s">
        <v>1125</v>
      </c>
      <c r="E8" s="79" t="s">
        <v>3110</v>
      </c>
      <c r="F8" s="158"/>
      <c r="G8" s="158" t="s">
        <v>2313</v>
      </c>
      <c r="H8" s="157"/>
      <c r="I8" s="157"/>
      <c r="J8" s="157"/>
      <c r="K8" s="157"/>
      <c r="L8" s="157"/>
      <c r="M8" s="157"/>
      <c r="N8" s="157"/>
      <c r="O8" s="157"/>
      <c r="P8" s="157"/>
      <c r="Q8" s="157"/>
      <c r="R8" s="157"/>
      <c r="S8" s="157"/>
      <c r="T8" s="157"/>
      <c r="U8" s="157"/>
      <c r="V8" s="157"/>
      <c r="W8" s="157"/>
      <c r="X8" s="157" t="str">
        <f>IFERROR(__xludf.DUMMYFUNCTION("""COMPUTED_VALUE"""),"Validation, Sanitization and Encoding Verification")</f>
        <v>Validation, Sanitization and Encoding Verification</v>
      </c>
      <c r="Y8" s="157"/>
      <c r="Z8" s="157"/>
      <c r="AA8" s="157"/>
      <c r="AB8" s="157"/>
      <c r="AC8" s="79"/>
      <c r="AD8" s="79"/>
      <c r="AE8" s="79"/>
      <c r="AF8" s="79"/>
      <c r="AG8" s="79"/>
      <c r="AH8" s="79"/>
      <c r="AI8" s="79"/>
      <c r="AJ8" s="79"/>
      <c r="AK8" s="79"/>
      <c r="AL8" s="79"/>
    </row>
    <row r="9">
      <c r="A9" s="79">
        <v>6.0</v>
      </c>
      <c r="B9" s="79"/>
      <c r="C9" s="79" t="s">
        <v>1124</v>
      </c>
      <c r="D9" s="79" t="s">
        <v>1125</v>
      </c>
      <c r="E9" s="79" t="s">
        <v>3113</v>
      </c>
      <c r="F9" s="158"/>
      <c r="G9" s="158" t="s">
        <v>2315</v>
      </c>
      <c r="H9" s="157"/>
      <c r="I9" s="157"/>
      <c r="J9" s="157"/>
      <c r="K9" s="157"/>
      <c r="L9" s="157"/>
      <c r="M9" s="157"/>
      <c r="N9" s="157"/>
      <c r="O9" s="157"/>
      <c r="P9" s="157"/>
      <c r="Q9" s="157"/>
      <c r="R9" s="157"/>
      <c r="S9" s="157"/>
      <c r="T9" s="157"/>
      <c r="U9" s="157"/>
      <c r="V9" s="157"/>
      <c r="W9" s="157"/>
      <c r="X9" s="157" t="str">
        <f>IFERROR(__xludf.DUMMYFUNCTION("""COMPUTED_VALUE"""),"Stored Cryptography Verification ")</f>
        <v>Stored Cryptography Verification </v>
      </c>
      <c r="Y9" s="157"/>
      <c r="Z9" s="157"/>
      <c r="AA9" s="157"/>
      <c r="AB9" s="157"/>
      <c r="AC9" s="79"/>
      <c r="AD9" s="79"/>
      <c r="AE9" s="79"/>
      <c r="AF9" s="79"/>
      <c r="AG9" s="79"/>
      <c r="AH9" s="79"/>
      <c r="AI9" s="79"/>
      <c r="AJ9" s="79"/>
      <c r="AK9" s="79"/>
      <c r="AL9" s="79"/>
    </row>
    <row r="10">
      <c r="A10" s="79">
        <v>7.0</v>
      </c>
      <c r="B10" s="79"/>
      <c r="C10" s="79" t="s">
        <v>1124</v>
      </c>
      <c r="D10" s="79" t="s">
        <v>1125</v>
      </c>
      <c r="E10" s="79" t="s">
        <v>2316</v>
      </c>
      <c r="F10" s="158"/>
      <c r="G10" s="158" t="s">
        <v>2317</v>
      </c>
      <c r="H10" s="157"/>
      <c r="I10" s="157"/>
      <c r="J10" s="157"/>
      <c r="K10" s="157"/>
      <c r="L10" s="157"/>
      <c r="M10" s="157"/>
      <c r="N10" s="157"/>
      <c r="O10" s="157"/>
      <c r="P10" s="157"/>
      <c r="Q10" s="157"/>
      <c r="R10" s="157"/>
      <c r="S10" s="157"/>
      <c r="T10" s="157"/>
      <c r="U10" s="157"/>
      <c r="V10" s="157"/>
      <c r="W10" s="157"/>
      <c r="X10" s="157" t="str">
        <f>IFERROR(__xludf.DUMMYFUNCTION("""COMPUTED_VALUE"""),"Error Handling and Logging Verification")</f>
        <v>Error Handling and Logging Verification</v>
      </c>
      <c r="Y10" s="157"/>
      <c r="Z10" s="157"/>
      <c r="AA10" s="157"/>
      <c r="AB10" s="157"/>
      <c r="AC10" s="79"/>
      <c r="AD10" s="79"/>
      <c r="AE10" s="79"/>
      <c r="AF10" s="79"/>
      <c r="AG10" s="79"/>
      <c r="AH10" s="79"/>
      <c r="AI10" s="79"/>
      <c r="AJ10" s="79"/>
      <c r="AK10" s="79"/>
      <c r="AL10" s="79"/>
    </row>
    <row r="11">
      <c r="A11" s="79">
        <v>8.0</v>
      </c>
      <c r="B11" s="79"/>
      <c r="C11" s="79" t="s">
        <v>1124</v>
      </c>
      <c r="D11" s="90" t="s">
        <v>1143</v>
      </c>
      <c r="E11" s="79" t="s">
        <v>3118</v>
      </c>
      <c r="F11" s="158"/>
      <c r="G11" s="158" t="s">
        <v>2319</v>
      </c>
      <c r="H11" s="157"/>
      <c r="I11" s="157"/>
      <c r="J11" s="157"/>
      <c r="K11" s="157"/>
      <c r="L11" s="158"/>
      <c r="M11" s="157"/>
      <c r="N11" s="157"/>
      <c r="O11" s="157"/>
      <c r="P11" s="157"/>
      <c r="Q11" s="157"/>
      <c r="R11" s="157"/>
      <c r="S11" s="157"/>
      <c r="T11" s="157"/>
      <c r="U11" s="157"/>
      <c r="V11" s="157"/>
      <c r="W11" s="157"/>
      <c r="X11" s="157" t="str">
        <f>IFERROR(__xludf.DUMMYFUNCTION("""COMPUTED_VALUE"""),"Data Protection Verification")</f>
        <v>Data Protection Verification</v>
      </c>
      <c r="Y11" s="157"/>
      <c r="Z11" s="157"/>
      <c r="AA11" s="157"/>
      <c r="AB11" s="157"/>
      <c r="AC11" s="79"/>
      <c r="AD11" s="79"/>
      <c r="AE11" s="79"/>
      <c r="AF11" s="79"/>
      <c r="AG11" s="79"/>
      <c r="AH11" s="79"/>
      <c r="AI11" s="79"/>
      <c r="AJ11" s="79"/>
      <c r="AK11" s="79"/>
      <c r="AL11" s="79"/>
    </row>
    <row r="12">
      <c r="A12" s="79">
        <v>9.0</v>
      </c>
      <c r="B12" s="79"/>
      <c r="C12" s="79" t="s">
        <v>1124</v>
      </c>
      <c r="D12" s="90" t="s">
        <v>1143</v>
      </c>
      <c r="E12" s="79" t="s">
        <v>3120</v>
      </c>
      <c r="F12" s="158"/>
      <c r="G12" s="158" t="s">
        <v>2321</v>
      </c>
      <c r="H12" s="157"/>
      <c r="I12" s="157"/>
      <c r="J12" s="157"/>
      <c r="K12" s="157"/>
      <c r="L12" s="158"/>
      <c r="M12" s="157"/>
      <c r="N12" s="157"/>
      <c r="O12" s="157"/>
      <c r="P12" s="157"/>
      <c r="Q12" s="157"/>
      <c r="R12" s="157"/>
      <c r="S12" s="157"/>
      <c r="T12" s="157"/>
      <c r="U12" s="157"/>
      <c r="V12" s="157"/>
      <c r="W12" s="157"/>
      <c r="X12" s="157" t="str">
        <f>IFERROR(__xludf.DUMMYFUNCTION("""COMPUTED_VALUE"""),"Communications Verification")</f>
        <v>Communications Verification</v>
      </c>
      <c r="Y12" s="157"/>
      <c r="Z12" s="157"/>
      <c r="AA12" s="157"/>
      <c r="AB12" s="157"/>
      <c r="AC12" s="79"/>
      <c r="AD12" s="79"/>
      <c r="AE12" s="79"/>
      <c r="AF12" s="79"/>
      <c r="AG12" s="79"/>
      <c r="AH12" s="79"/>
      <c r="AI12" s="79"/>
      <c r="AJ12" s="79"/>
      <c r="AK12" s="79"/>
      <c r="AL12" s="79"/>
    </row>
    <row r="13">
      <c r="A13" s="79">
        <v>10.0</v>
      </c>
      <c r="B13" s="79"/>
      <c r="C13" s="79" t="s">
        <v>1124</v>
      </c>
      <c r="D13" s="90" t="s">
        <v>1143</v>
      </c>
      <c r="E13" s="79" t="s">
        <v>2322</v>
      </c>
      <c r="F13" s="158"/>
      <c r="G13" s="158" t="s">
        <v>2323</v>
      </c>
      <c r="H13" s="157"/>
      <c r="I13" s="157"/>
      <c r="J13" s="157"/>
      <c r="K13" s="157"/>
      <c r="L13" s="158"/>
      <c r="M13" s="157"/>
      <c r="N13" s="157"/>
      <c r="O13" s="157"/>
      <c r="P13" s="157"/>
      <c r="Q13" s="157"/>
      <c r="R13" s="157"/>
      <c r="S13" s="157"/>
      <c r="T13" s="157"/>
      <c r="U13" s="157"/>
      <c r="V13" s="157"/>
      <c r="W13" s="157"/>
      <c r="X13" s="157" t="str">
        <f>IFERROR(__xludf.DUMMYFUNCTION("""COMPUTED_VALUE"""),"Malicious Code Verification")</f>
        <v>Malicious Code Verification</v>
      </c>
      <c r="Y13" s="157"/>
      <c r="Z13" s="157"/>
      <c r="AA13" s="157"/>
      <c r="AB13" s="157"/>
      <c r="AC13" s="79"/>
      <c r="AD13" s="79"/>
      <c r="AE13" s="79"/>
      <c r="AF13" s="79"/>
      <c r="AG13" s="79"/>
      <c r="AH13" s="79"/>
      <c r="AI13" s="79"/>
      <c r="AJ13" s="79"/>
      <c r="AK13" s="79"/>
      <c r="AL13" s="79"/>
    </row>
    <row r="14">
      <c r="A14" s="79">
        <v>11.0</v>
      </c>
      <c r="B14" s="79"/>
      <c r="C14" s="79" t="s">
        <v>1124</v>
      </c>
      <c r="D14" s="90" t="s">
        <v>1144</v>
      </c>
      <c r="E14" s="79" t="s">
        <v>2324</v>
      </c>
      <c r="F14" s="158"/>
      <c r="G14" s="158" t="s">
        <v>2325</v>
      </c>
      <c r="H14" s="157"/>
      <c r="I14" s="157"/>
      <c r="J14" s="157"/>
      <c r="K14" s="157"/>
      <c r="L14" s="158"/>
      <c r="M14" s="157"/>
      <c r="N14" s="157"/>
      <c r="O14" s="157"/>
      <c r="P14" s="157"/>
      <c r="Q14" s="157"/>
      <c r="R14" s="157"/>
      <c r="S14" s="157"/>
      <c r="T14" s="157"/>
      <c r="U14" s="157"/>
      <c r="V14" s="157"/>
      <c r="W14" s="157"/>
      <c r="X14" s="157" t="str">
        <f>IFERROR(__xludf.DUMMYFUNCTION("""COMPUTED_VALUE"""),"Business Logic Verification")</f>
        <v>Business Logic Verification</v>
      </c>
      <c r="Y14" s="157"/>
      <c r="Z14" s="157"/>
      <c r="AA14" s="157"/>
      <c r="AB14" s="157"/>
      <c r="AC14" s="79"/>
      <c r="AD14" s="79"/>
      <c r="AE14" s="79"/>
      <c r="AF14" s="79"/>
      <c r="AG14" s="79"/>
      <c r="AH14" s="79"/>
      <c r="AI14" s="79"/>
      <c r="AJ14" s="79"/>
      <c r="AK14" s="79"/>
      <c r="AL14" s="79"/>
    </row>
    <row r="15">
      <c r="A15" s="79">
        <v>12.0</v>
      </c>
      <c r="B15" s="79"/>
      <c r="C15" s="79" t="s">
        <v>1124</v>
      </c>
      <c r="D15" s="90" t="s">
        <v>1143</v>
      </c>
      <c r="E15" s="79" t="s">
        <v>2326</v>
      </c>
      <c r="F15" s="158"/>
      <c r="G15" s="158" t="s">
        <v>2327</v>
      </c>
      <c r="H15" s="157"/>
      <c r="I15" s="157"/>
      <c r="J15" s="157"/>
      <c r="K15" s="157"/>
      <c r="L15" s="157"/>
      <c r="M15" s="157"/>
      <c r="N15" s="157"/>
      <c r="O15" s="157"/>
      <c r="P15" s="157"/>
      <c r="Q15" s="157"/>
      <c r="R15" s="157"/>
      <c r="S15" s="157"/>
      <c r="T15" s="157"/>
      <c r="U15" s="157"/>
      <c r="V15" s="157"/>
      <c r="W15" s="157"/>
      <c r="X15" s="157" t="str">
        <f>IFERROR(__xludf.DUMMYFUNCTION("""COMPUTED_VALUE"""),"File and Resources Verification")</f>
        <v>File and Resources Verification</v>
      </c>
      <c r="Y15" s="157"/>
      <c r="Z15" s="157"/>
      <c r="AA15" s="157"/>
      <c r="AB15" s="157"/>
      <c r="AC15" s="79"/>
      <c r="AD15" s="79"/>
      <c r="AE15" s="79"/>
      <c r="AF15" s="79"/>
      <c r="AG15" s="79"/>
      <c r="AH15" s="79"/>
      <c r="AI15" s="79"/>
      <c r="AJ15" s="79"/>
      <c r="AK15" s="79"/>
      <c r="AL15" s="79"/>
    </row>
    <row r="16">
      <c r="A16" s="79">
        <v>13.0</v>
      </c>
      <c r="B16" s="79"/>
      <c r="C16" s="79" t="s">
        <v>1124</v>
      </c>
      <c r="D16" s="90" t="s">
        <v>1145</v>
      </c>
      <c r="E16" s="79" t="s">
        <v>2328</v>
      </c>
      <c r="F16" s="158"/>
      <c r="G16" s="158" t="s">
        <v>2329</v>
      </c>
      <c r="H16" s="157"/>
      <c r="I16" s="157"/>
      <c r="J16" s="157"/>
      <c r="K16" s="157"/>
      <c r="L16" s="157"/>
      <c r="M16" s="157"/>
      <c r="N16" s="157"/>
      <c r="O16" s="157"/>
      <c r="P16" s="157"/>
      <c r="Q16" s="157"/>
      <c r="R16" s="157"/>
      <c r="S16" s="157"/>
      <c r="T16" s="157"/>
      <c r="U16" s="157"/>
      <c r="V16" s="157"/>
      <c r="W16" s="157"/>
      <c r="X16" s="157" t="str">
        <f>IFERROR(__xludf.DUMMYFUNCTION("""COMPUTED_VALUE"""),"API and Web Service Verification")</f>
        <v>API and Web Service Verification</v>
      </c>
      <c r="Y16" s="157"/>
      <c r="Z16" s="157"/>
      <c r="AA16" s="157"/>
      <c r="AB16" s="157"/>
      <c r="AC16" s="79"/>
      <c r="AD16" s="79"/>
      <c r="AE16" s="79"/>
      <c r="AF16" s="79"/>
      <c r="AG16" s="79"/>
      <c r="AH16" s="79"/>
      <c r="AI16" s="79"/>
      <c r="AJ16" s="79"/>
      <c r="AK16" s="79"/>
      <c r="AL16" s="79"/>
    </row>
    <row r="17">
      <c r="A17" s="79">
        <v>14.0</v>
      </c>
      <c r="B17" s="79"/>
      <c r="C17" s="79" t="s">
        <v>1124</v>
      </c>
      <c r="D17" s="90" t="s">
        <v>1145</v>
      </c>
      <c r="E17" s="79" t="s">
        <v>2330</v>
      </c>
      <c r="F17" s="158"/>
      <c r="G17" s="158" t="s">
        <v>2331</v>
      </c>
      <c r="H17" s="157"/>
      <c r="I17" s="157"/>
      <c r="J17" s="157"/>
      <c r="K17" s="157"/>
      <c r="L17" s="157"/>
      <c r="M17" s="157"/>
      <c r="N17" s="157"/>
      <c r="O17" s="157"/>
      <c r="P17" s="157"/>
      <c r="Q17" s="157"/>
      <c r="R17" s="157"/>
      <c r="S17" s="157"/>
      <c r="T17" s="157"/>
      <c r="U17" s="157"/>
      <c r="V17" s="157"/>
      <c r="W17" s="157"/>
      <c r="X17" s="157" t="str">
        <f>IFERROR(__xludf.DUMMYFUNCTION("""COMPUTED_VALUE"""),"Configuration Verification")</f>
        <v>Configuration Verification</v>
      </c>
      <c r="Y17" s="157"/>
      <c r="Z17" s="157"/>
      <c r="AA17" s="157"/>
      <c r="AB17" s="157"/>
      <c r="AC17" s="79"/>
      <c r="AD17" s="79"/>
      <c r="AE17" s="79"/>
      <c r="AF17" s="79"/>
      <c r="AG17" s="79"/>
      <c r="AH17" s="79"/>
      <c r="AI17" s="79"/>
      <c r="AJ17" s="79"/>
      <c r="AK17" s="79"/>
      <c r="AL17" s="79"/>
    </row>
    <row r="18">
      <c r="A18" s="79">
        <v>15.0</v>
      </c>
      <c r="B18" s="79"/>
      <c r="C18" s="79" t="s">
        <v>1124</v>
      </c>
      <c r="D18" s="90" t="s">
        <v>1145</v>
      </c>
      <c r="E18" s="79" t="s">
        <v>2332</v>
      </c>
      <c r="F18" s="158"/>
      <c r="G18" s="158" t="s">
        <v>2333</v>
      </c>
      <c r="H18" s="157"/>
      <c r="I18" s="157"/>
      <c r="J18" s="157"/>
      <c r="K18" s="157"/>
      <c r="L18" s="157"/>
      <c r="M18" s="157"/>
      <c r="N18" s="157"/>
      <c r="O18" s="157"/>
      <c r="P18" s="157"/>
      <c r="Q18" s="157"/>
      <c r="R18" s="157"/>
      <c r="S18" s="157"/>
      <c r="T18" s="157"/>
      <c r="U18" s="157"/>
      <c r="V18" s="157"/>
      <c r="W18" s="157"/>
      <c r="X18" s="157"/>
      <c r="Y18" s="157"/>
      <c r="Z18" s="157"/>
      <c r="AA18" s="157"/>
      <c r="AB18" s="157"/>
      <c r="AC18" s="79"/>
      <c r="AD18" s="79"/>
      <c r="AE18" s="79"/>
      <c r="AF18" s="79"/>
      <c r="AG18" s="79"/>
      <c r="AH18" s="79"/>
      <c r="AI18" s="79"/>
      <c r="AJ18" s="79"/>
      <c r="AK18" s="79"/>
      <c r="AL18" s="79"/>
    </row>
    <row r="19">
      <c r="A19" s="79">
        <v>16.0</v>
      </c>
      <c r="B19" s="79"/>
      <c r="C19" s="79" t="s">
        <v>1124</v>
      </c>
      <c r="D19" s="90" t="s">
        <v>1145</v>
      </c>
      <c r="E19" s="79" t="s">
        <v>3124</v>
      </c>
      <c r="F19" s="158"/>
      <c r="G19" s="158" t="s">
        <v>2335</v>
      </c>
      <c r="H19" s="157"/>
      <c r="I19" s="157"/>
      <c r="J19" s="157"/>
      <c r="K19" s="157"/>
      <c r="L19" s="157"/>
      <c r="M19" s="157"/>
      <c r="N19" s="157"/>
      <c r="O19" s="157"/>
      <c r="P19" s="157"/>
      <c r="Q19" s="157"/>
      <c r="R19" s="157"/>
      <c r="S19" s="157"/>
      <c r="T19" s="157"/>
      <c r="U19" s="157"/>
      <c r="V19" s="157"/>
      <c r="W19" s="157"/>
      <c r="X19" s="157"/>
      <c r="Y19" s="157"/>
      <c r="Z19" s="157"/>
      <c r="AA19" s="157"/>
      <c r="AB19" s="157"/>
      <c r="AC19" s="79"/>
      <c r="AD19" s="79"/>
      <c r="AE19" s="79"/>
      <c r="AF19" s="79"/>
      <c r="AG19" s="79"/>
      <c r="AH19" s="79"/>
      <c r="AI19" s="79"/>
      <c r="AJ19" s="79"/>
      <c r="AK19" s="79"/>
      <c r="AL19" s="79"/>
    </row>
    <row r="20">
      <c r="A20" s="79">
        <v>17.0</v>
      </c>
      <c r="B20" s="79"/>
      <c r="C20" s="79" t="s">
        <v>1124</v>
      </c>
      <c r="D20" s="90" t="s">
        <v>1145</v>
      </c>
      <c r="E20" s="79" t="s">
        <v>3126</v>
      </c>
      <c r="F20" s="158"/>
      <c r="G20" s="158" t="s">
        <v>2337</v>
      </c>
      <c r="H20" s="157"/>
      <c r="I20" s="157"/>
      <c r="J20" s="157"/>
      <c r="K20" s="157"/>
      <c r="L20" s="157"/>
      <c r="M20" s="157"/>
      <c r="N20" s="157"/>
      <c r="O20" s="157"/>
      <c r="P20" s="157"/>
      <c r="Q20" s="157"/>
      <c r="R20" s="157"/>
      <c r="S20" s="157"/>
      <c r="T20" s="157"/>
      <c r="U20" s="157"/>
      <c r="V20" s="157"/>
      <c r="W20" s="157"/>
      <c r="X20" s="157"/>
      <c r="Y20" s="157"/>
      <c r="Z20" s="157"/>
      <c r="AA20" s="157"/>
      <c r="AB20" s="157"/>
      <c r="AC20" s="79"/>
      <c r="AD20" s="79"/>
      <c r="AE20" s="79"/>
      <c r="AF20" s="79"/>
      <c r="AG20" s="79"/>
      <c r="AH20" s="79"/>
      <c r="AI20" s="79"/>
      <c r="AJ20" s="79"/>
      <c r="AK20" s="79"/>
      <c r="AL20" s="79"/>
    </row>
    <row r="21">
      <c r="A21" s="79">
        <v>18.0</v>
      </c>
      <c r="B21" s="79"/>
      <c r="C21" s="79" t="s">
        <v>1124</v>
      </c>
      <c r="D21" s="90" t="s">
        <v>1146</v>
      </c>
      <c r="E21" s="79" t="s">
        <v>2338</v>
      </c>
      <c r="F21" s="158"/>
      <c r="G21" s="158" t="s">
        <v>2339</v>
      </c>
      <c r="H21" s="157"/>
      <c r="I21" s="157"/>
      <c r="J21" s="157"/>
      <c r="K21" s="157"/>
      <c r="L21" s="157"/>
      <c r="M21" s="157"/>
      <c r="N21" s="157"/>
      <c r="O21" s="157"/>
      <c r="P21" s="157"/>
      <c r="Q21" s="157"/>
      <c r="R21" s="157"/>
      <c r="S21" s="157"/>
      <c r="T21" s="157"/>
      <c r="U21" s="157"/>
      <c r="V21" s="157"/>
      <c r="W21" s="157"/>
      <c r="X21" s="157"/>
      <c r="Y21" s="157"/>
      <c r="Z21" s="157"/>
      <c r="AA21" s="157"/>
      <c r="AB21" s="157"/>
      <c r="AC21" s="79"/>
      <c r="AD21" s="79"/>
      <c r="AE21" s="79"/>
      <c r="AF21" s="79"/>
      <c r="AG21" s="79"/>
      <c r="AH21" s="79"/>
      <c r="AI21" s="79"/>
      <c r="AJ21" s="79"/>
      <c r="AK21" s="79"/>
      <c r="AL21" s="79"/>
    </row>
    <row r="22">
      <c r="A22" s="79">
        <v>19.0</v>
      </c>
      <c r="B22" s="79"/>
      <c r="C22" s="79" t="s">
        <v>1124</v>
      </c>
      <c r="D22" s="90" t="s">
        <v>1146</v>
      </c>
      <c r="E22" s="79" t="s">
        <v>2340</v>
      </c>
      <c r="F22" s="158"/>
      <c r="G22" s="158" t="s">
        <v>2341</v>
      </c>
      <c r="H22" s="157"/>
      <c r="I22" s="157"/>
      <c r="J22" s="157"/>
      <c r="K22" s="157"/>
      <c r="L22" s="157"/>
      <c r="M22" s="157"/>
      <c r="N22" s="157"/>
      <c r="O22" s="157"/>
      <c r="P22" s="157"/>
      <c r="Q22" s="157"/>
      <c r="R22" s="157"/>
      <c r="S22" s="157"/>
      <c r="T22" s="157"/>
      <c r="U22" s="157"/>
      <c r="V22" s="157"/>
      <c r="W22" s="157"/>
      <c r="X22" s="157"/>
      <c r="Y22" s="157"/>
      <c r="Z22" s="157"/>
      <c r="AA22" s="157"/>
      <c r="AB22" s="157"/>
      <c r="AC22" s="79"/>
      <c r="AD22" s="79"/>
      <c r="AE22" s="79"/>
      <c r="AF22" s="79"/>
      <c r="AG22" s="79"/>
      <c r="AH22" s="79"/>
      <c r="AI22" s="79"/>
      <c r="AJ22" s="79"/>
      <c r="AK22" s="79"/>
      <c r="AL22" s="79"/>
    </row>
    <row r="23">
      <c r="A23" s="79">
        <v>20.0</v>
      </c>
      <c r="B23" s="79"/>
      <c r="C23" s="79" t="s">
        <v>1124</v>
      </c>
      <c r="D23" s="90" t="s">
        <v>1146</v>
      </c>
      <c r="E23" s="79" t="s">
        <v>3128</v>
      </c>
      <c r="F23" s="158"/>
      <c r="G23" s="158" t="s">
        <v>2343</v>
      </c>
      <c r="H23" s="157"/>
      <c r="I23" s="157"/>
      <c r="J23" s="157"/>
      <c r="K23" s="157"/>
      <c r="L23" s="157"/>
      <c r="M23" s="157"/>
      <c r="N23" s="157"/>
      <c r="O23" s="157"/>
      <c r="P23" s="157"/>
      <c r="Q23" s="157"/>
      <c r="R23" s="157"/>
      <c r="S23" s="157"/>
      <c r="T23" s="157"/>
      <c r="U23" s="157"/>
      <c r="V23" s="157"/>
      <c r="W23" s="157"/>
      <c r="X23" s="157"/>
      <c r="Y23" s="157"/>
      <c r="Z23" s="157"/>
      <c r="AA23" s="157"/>
      <c r="AB23" s="157"/>
      <c r="AC23" s="79"/>
      <c r="AD23" s="79"/>
      <c r="AE23" s="79"/>
      <c r="AF23" s="79"/>
      <c r="AG23" s="79"/>
      <c r="AH23" s="79"/>
      <c r="AI23" s="79"/>
      <c r="AJ23" s="79"/>
      <c r="AK23" s="79"/>
      <c r="AL23" s="79"/>
    </row>
    <row r="24">
      <c r="A24" s="79">
        <v>21.0</v>
      </c>
      <c r="B24" s="79"/>
      <c r="C24" s="79" t="s">
        <v>1124</v>
      </c>
      <c r="D24" s="90" t="s">
        <v>1146</v>
      </c>
      <c r="E24" s="79" t="s">
        <v>3130</v>
      </c>
      <c r="F24" s="158"/>
      <c r="G24" s="158" t="s">
        <v>2345</v>
      </c>
      <c r="H24" s="157"/>
      <c r="I24" s="157"/>
      <c r="J24" s="157"/>
      <c r="K24" s="157"/>
      <c r="L24" s="157"/>
      <c r="M24" s="157"/>
      <c r="N24" s="157"/>
      <c r="O24" s="157"/>
      <c r="P24" s="157"/>
      <c r="Q24" s="157"/>
      <c r="R24" s="157"/>
      <c r="S24" s="157"/>
      <c r="T24" s="157"/>
      <c r="U24" s="157"/>
      <c r="V24" s="157"/>
      <c r="W24" s="157"/>
      <c r="X24" s="157"/>
      <c r="Y24" s="157"/>
      <c r="Z24" s="157"/>
      <c r="AA24" s="157"/>
      <c r="AB24" s="157"/>
      <c r="AC24" s="79"/>
      <c r="AD24" s="79"/>
      <c r="AE24" s="79"/>
      <c r="AF24" s="79"/>
      <c r="AG24" s="79"/>
      <c r="AH24" s="79"/>
      <c r="AI24" s="79"/>
      <c r="AJ24" s="79"/>
      <c r="AK24" s="79"/>
      <c r="AL24" s="79"/>
    </row>
    <row r="25">
      <c r="A25" s="79">
        <v>22.0</v>
      </c>
      <c r="B25" s="79"/>
      <c r="C25" s="79" t="s">
        <v>1124</v>
      </c>
      <c r="D25" s="90" t="s">
        <v>1147</v>
      </c>
      <c r="E25" s="79" t="s">
        <v>2346</v>
      </c>
      <c r="F25" s="158"/>
      <c r="G25" s="158" t="s">
        <v>2347</v>
      </c>
      <c r="H25" s="157"/>
      <c r="I25" s="157"/>
      <c r="J25" s="157"/>
      <c r="K25" s="157"/>
      <c r="L25" s="157"/>
      <c r="M25" s="157"/>
      <c r="N25" s="157"/>
      <c r="O25" s="157"/>
      <c r="P25" s="157"/>
      <c r="Q25" s="157"/>
      <c r="R25" s="157"/>
      <c r="S25" s="157"/>
      <c r="T25" s="157"/>
      <c r="U25" s="157"/>
      <c r="V25" s="157"/>
      <c r="W25" s="157"/>
      <c r="X25" s="157"/>
      <c r="Y25" s="157"/>
      <c r="Z25" s="157"/>
      <c r="AA25" s="157"/>
      <c r="AB25" s="157"/>
      <c r="AC25" s="79"/>
      <c r="AD25" s="79"/>
      <c r="AE25" s="79"/>
      <c r="AF25" s="79"/>
      <c r="AG25" s="79"/>
      <c r="AH25" s="79"/>
      <c r="AI25" s="79"/>
      <c r="AJ25" s="79"/>
      <c r="AK25" s="79"/>
      <c r="AL25" s="79"/>
    </row>
    <row r="26">
      <c r="A26" s="79">
        <v>23.0</v>
      </c>
      <c r="B26" s="79"/>
      <c r="C26" s="79" t="s">
        <v>1124</v>
      </c>
      <c r="D26" s="90" t="s">
        <v>1147</v>
      </c>
      <c r="E26" s="79" t="s">
        <v>2348</v>
      </c>
      <c r="F26" s="158"/>
      <c r="G26" s="158" t="s">
        <v>2349</v>
      </c>
      <c r="H26" s="157"/>
      <c r="I26" s="157"/>
      <c r="J26" s="157"/>
      <c r="K26" s="157"/>
      <c r="L26" s="157"/>
      <c r="M26" s="157"/>
      <c r="N26" s="157"/>
      <c r="O26" s="157"/>
      <c r="P26" s="157"/>
      <c r="Q26" s="157"/>
      <c r="R26" s="157"/>
      <c r="S26" s="157"/>
      <c r="T26" s="157"/>
      <c r="U26" s="157"/>
      <c r="V26" s="157"/>
      <c r="W26" s="157"/>
      <c r="X26" s="157"/>
      <c r="Y26" s="157"/>
      <c r="Z26" s="157"/>
      <c r="AA26" s="157"/>
      <c r="AB26" s="157"/>
      <c r="AC26" s="79"/>
      <c r="AD26" s="79"/>
      <c r="AE26" s="79"/>
      <c r="AF26" s="79"/>
      <c r="AG26" s="79"/>
      <c r="AH26" s="79"/>
      <c r="AI26" s="79"/>
      <c r="AJ26" s="79"/>
      <c r="AK26" s="79"/>
      <c r="AL26" s="79"/>
    </row>
    <row r="27">
      <c r="A27" s="79">
        <v>24.0</v>
      </c>
      <c r="B27" s="79"/>
      <c r="C27" s="79" t="s">
        <v>1124</v>
      </c>
      <c r="D27" s="90" t="s">
        <v>1147</v>
      </c>
      <c r="E27" s="79" t="s">
        <v>2350</v>
      </c>
      <c r="F27" s="158"/>
      <c r="G27" s="158" t="s">
        <v>2351</v>
      </c>
      <c r="H27" s="157"/>
      <c r="I27" s="157"/>
      <c r="J27" s="157"/>
      <c r="K27" s="157"/>
      <c r="L27" s="157"/>
      <c r="M27" s="157"/>
      <c r="N27" s="157"/>
      <c r="O27" s="157"/>
      <c r="P27" s="157"/>
      <c r="Q27" s="157"/>
      <c r="R27" s="157"/>
      <c r="S27" s="157"/>
      <c r="T27" s="157"/>
      <c r="U27" s="157"/>
      <c r="V27" s="157"/>
      <c r="W27" s="157"/>
      <c r="X27" s="157"/>
      <c r="Y27" s="157"/>
      <c r="Z27" s="157"/>
      <c r="AA27" s="157"/>
      <c r="AB27" s="157"/>
      <c r="AC27" s="79"/>
      <c r="AD27" s="79"/>
      <c r="AE27" s="79"/>
      <c r="AF27" s="79"/>
      <c r="AG27" s="79"/>
      <c r="AH27" s="79"/>
      <c r="AI27" s="79"/>
      <c r="AJ27" s="79"/>
      <c r="AK27" s="79"/>
      <c r="AL27" s="79"/>
    </row>
    <row r="28">
      <c r="A28" s="79">
        <v>25.0</v>
      </c>
      <c r="B28" s="79"/>
      <c r="C28" s="79" t="s">
        <v>1124</v>
      </c>
      <c r="D28" s="90" t="s">
        <v>1147</v>
      </c>
      <c r="E28" s="79" t="s">
        <v>2352</v>
      </c>
      <c r="F28" s="158"/>
      <c r="G28" s="158" t="s">
        <v>2353</v>
      </c>
      <c r="H28" s="157"/>
      <c r="I28" s="157"/>
      <c r="J28" s="157"/>
      <c r="K28" s="157"/>
      <c r="L28" s="157"/>
      <c r="M28" s="157"/>
      <c r="N28" s="157"/>
      <c r="O28" s="157"/>
      <c r="P28" s="157"/>
      <c r="Q28" s="157"/>
      <c r="R28" s="157"/>
      <c r="S28" s="157"/>
      <c r="T28" s="157"/>
      <c r="U28" s="157"/>
      <c r="V28" s="157"/>
      <c r="W28" s="157"/>
      <c r="X28" s="157"/>
      <c r="Y28" s="157"/>
      <c r="Z28" s="157"/>
      <c r="AA28" s="157"/>
      <c r="AB28" s="157"/>
      <c r="AC28" s="79"/>
      <c r="AD28" s="79"/>
      <c r="AE28" s="79"/>
      <c r="AF28" s="79"/>
      <c r="AG28" s="79"/>
      <c r="AH28" s="79"/>
      <c r="AI28" s="79"/>
      <c r="AJ28" s="79"/>
      <c r="AK28" s="79"/>
      <c r="AL28" s="79"/>
    </row>
    <row r="29">
      <c r="A29" s="79">
        <v>26.0</v>
      </c>
      <c r="B29" s="79"/>
      <c r="C29" s="79" t="s">
        <v>1124</v>
      </c>
      <c r="D29" s="90" t="s">
        <v>1148</v>
      </c>
      <c r="E29" s="79" t="s">
        <v>3131</v>
      </c>
      <c r="F29" s="158"/>
      <c r="G29" s="158" t="s">
        <v>2355</v>
      </c>
      <c r="H29" s="157"/>
      <c r="I29" s="157"/>
      <c r="J29" s="157"/>
      <c r="K29" s="157"/>
      <c r="L29" s="157"/>
      <c r="M29" s="157"/>
      <c r="N29" s="157"/>
      <c r="O29" s="157"/>
      <c r="P29" s="157"/>
      <c r="Q29" s="157"/>
      <c r="R29" s="157"/>
      <c r="S29" s="157"/>
      <c r="T29" s="157"/>
      <c r="U29" s="157"/>
      <c r="V29" s="157"/>
      <c r="W29" s="157"/>
      <c r="X29" s="157"/>
      <c r="Y29" s="157"/>
      <c r="Z29" s="157"/>
      <c r="AA29" s="157"/>
      <c r="AB29" s="157"/>
      <c r="AC29" s="155"/>
      <c r="AD29" s="155"/>
      <c r="AE29" s="155"/>
      <c r="AF29" s="79"/>
      <c r="AG29" s="79"/>
      <c r="AH29" s="79"/>
      <c r="AI29" s="79"/>
      <c r="AJ29" s="79"/>
      <c r="AK29" s="79"/>
      <c r="AL29" s="79"/>
    </row>
    <row r="30">
      <c r="A30" s="79">
        <v>27.0</v>
      </c>
      <c r="B30" s="79"/>
      <c r="C30" s="79" t="s">
        <v>1124</v>
      </c>
      <c r="D30" s="90" t="s">
        <v>1148</v>
      </c>
      <c r="E30" s="79" t="s">
        <v>3132</v>
      </c>
      <c r="F30" s="158"/>
      <c r="G30" s="158" t="s">
        <v>2357</v>
      </c>
      <c r="H30" s="157"/>
      <c r="I30" s="157"/>
      <c r="J30" s="157"/>
      <c r="K30" s="157"/>
      <c r="L30" s="157"/>
      <c r="M30" s="157"/>
      <c r="N30" s="157"/>
      <c r="O30" s="157"/>
      <c r="P30" s="157"/>
      <c r="Q30" s="157"/>
      <c r="R30" s="157"/>
      <c r="S30" s="157"/>
      <c r="T30" s="157"/>
      <c r="U30" s="157"/>
      <c r="V30" s="157"/>
      <c r="W30" s="157"/>
      <c r="X30" s="157"/>
      <c r="Y30" s="157"/>
      <c r="Z30" s="157"/>
      <c r="AA30" s="157"/>
      <c r="AB30" s="157"/>
      <c r="AC30" s="79"/>
      <c r="AD30" s="79"/>
      <c r="AE30" s="79"/>
      <c r="AF30" s="79"/>
      <c r="AG30" s="79"/>
      <c r="AH30" s="79"/>
      <c r="AI30" s="79"/>
      <c r="AJ30" s="79"/>
      <c r="AK30" s="79"/>
      <c r="AL30" s="79"/>
    </row>
    <row r="31">
      <c r="A31" s="79">
        <v>28.0</v>
      </c>
      <c r="B31" s="79"/>
      <c r="C31" s="79" t="s">
        <v>1124</v>
      </c>
      <c r="D31" s="79" t="s">
        <v>1149</v>
      </c>
      <c r="E31" s="79" t="s">
        <v>2358</v>
      </c>
      <c r="F31" s="157"/>
      <c r="G31" s="157" t="s">
        <v>2359</v>
      </c>
      <c r="H31" s="157"/>
      <c r="I31" s="157"/>
      <c r="J31" s="157"/>
      <c r="K31" s="157"/>
      <c r="L31" s="157"/>
      <c r="M31" s="157"/>
      <c r="N31" s="157"/>
      <c r="O31" s="157"/>
      <c r="P31" s="157"/>
      <c r="Q31" s="157"/>
      <c r="R31" s="157"/>
      <c r="S31" s="157"/>
      <c r="T31" s="157"/>
      <c r="U31" s="157"/>
      <c r="V31" s="157"/>
      <c r="W31" s="157"/>
      <c r="X31" s="157"/>
      <c r="Y31" s="157"/>
      <c r="Z31" s="157"/>
      <c r="AA31" s="157"/>
      <c r="AB31" s="157"/>
      <c r="AC31" s="79"/>
      <c r="AD31" s="79"/>
      <c r="AE31" s="79"/>
      <c r="AF31" s="79"/>
      <c r="AG31" s="79"/>
      <c r="AH31" s="79"/>
      <c r="AI31" s="79"/>
      <c r="AJ31" s="79"/>
      <c r="AK31" s="79"/>
      <c r="AL31" s="79"/>
    </row>
    <row r="32">
      <c r="A32" s="79">
        <v>29.0</v>
      </c>
      <c r="B32" s="79"/>
      <c r="C32" s="79" t="s">
        <v>1124</v>
      </c>
      <c r="D32" s="79" t="s">
        <v>1149</v>
      </c>
      <c r="E32" s="79" t="s">
        <v>2360</v>
      </c>
      <c r="F32" s="157"/>
      <c r="G32" s="157" t="s">
        <v>2361</v>
      </c>
      <c r="H32" s="157"/>
      <c r="I32" s="157"/>
      <c r="J32" s="157"/>
      <c r="K32" s="157"/>
      <c r="L32" s="157"/>
      <c r="M32" s="157"/>
      <c r="N32" s="157"/>
      <c r="O32" s="157"/>
      <c r="P32" s="157"/>
      <c r="Q32" s="157"/>
      <c r="R32" s="157"/>
      <c r="S32" s="157"/>
      <c r="T32" s="157"/>
      <c r="U32" s="157"/>
      <c r="V32" s="157"/>
      <c r="W32" s="157"/>
      <c r="X32" s="157"/>
      <c r="Y32" s="157"/>
      <c r="Z32" s="157"/>
      <c r="AA32" s="157"/>
      <c r="AB32" s="157"/>
      <c r="AC32" s="79"/>
      <c r="AD32" s="79"/>
      <c r="AE32" s="79"/>
      <c r="AF32" s="79"/>
      <c r="AG32" s="79"/>
      <c r="AH32" s="79"/>
      <c r="AI32" s="79"/>
      <c r="AJ32" s="79"/>
      <c r="AK32" s="79"/>
      <c r="AL32" s="79"/>
    </row>
    <row r="33">
      <c r="A33" s="79">
        <v>30.0</v>
      </c>
      <c r="B33" s="79"/>
      <c r="C33" s="79" t="s">
        <v>1124</v>
      </c>
      <c r="D33" s="79" t="s">
        <v>1150</v>
      </c>
      <c r="E33" s="79" t="s">
        <v>3135</v>
      </c>
      <c r="F33" s="157"/>
      <c r="G33" s="157" t="s">
        <v>2363</v>
      </c>
      <c r="H33" s="157"/>
      <c r="I33" s="157"/>
      <c r="J33" s="157"/>
      <c r="K33" s="157"/>
      <c r="L33" s="157"/>
      <c r="M33" s="157"/>
      <c r="N33" s="157"/>
      <c r="O33" s="157"/>
      <c r="P33" s="157"/>
      <c r="Q33" s="157"/>
      <c r="R33" s="157"/>
      <c r="S33" s="157"/>
      <c r="T33" s="157"/>
      <c r="U33" s="157"/>
      <c r="V33" s="157"/>
      <c r="W33" s="157"/>
      <c r="X33" s="157"/>
      <c r="Y33" s="157"/>
      <c r="Z33" s="157"/>
      <c r="AA33" s="157"/>
      <c r="AB33" s="157"/>
      <c r="AC33" s="79"/>
      <c r="AD33" s="79"/>
      <c r="AE33" s="79"/>
      <c r="AF33" s="79"/>
      <c r="AG33" s="79"/>
      <c r="AH33" s="79"/>
      <c r="AI33" s="79"/>
      <c r="AJ33" s="79"/>
      <c r="AK33" s="79"/>
      <c r="AL33" s="79"/>
    </row>
    <row r="34">
      <c r="A34" s="79">
        <v>31.0</v>
      </c>
      <c r="B34" s="79"/>
      <c r="C34" s="79" t="s">
        <v>1124</v>
      </c>
      <c r="D34" s="79" t="s">
        <v>1150</v>
      </c>
      <c r="E34" s="79" t="s">
        <v>2364</v>
      </c>
      <c r="F34" s="157"/>
      <c r="G34" s="157" t="s">
        <v>2365</v>
      </c>
      <c r="H34" s="157"/>
      <c r="I34" s="157"/>
      <c r="J34" s="157"/>
      <c r="K34" s="157"/>
      <c r="L34" s="157"/>
      <c r="M34" s="157"/>
      <c r="N34" s="157"/>
      <c r="O34" s="157"/>
      <c r="P34" s="157"/>
      <c r="Q34" s="157"/>
      <c r="R34" s="157"/>
      <c r="S34" s="157"/>
      <c r="T34" s="157"/>
      <c r="U34" s="157"/>
      <c r="V34" s="157"/>
      <c r="W34" s="157"/>
      <c r="X34" s="157"/>
      <c r="Y34" s="157"/>
      <c r="Z34" s="157"/>
      <c r="AA34" s="157"/>
      <c r="AB34" s="157"/>
      <c r="AC34" s="79"/>
      <c r="AD34" s="79"/>
      <c r="AE34" s="79"/>
      <c r="AF34" s="79"/>
      <c r="AG34" s="79"/>
      <c r="AH34" s="79"/>
      <c r="AI34" s="79"/>
      <c r="AJ34" s="79"/>
      <c r="AK34" s="79"/>
      <c r="AL34" s="79"/>
    </row>
    <row r="35">
      <c r="A35" s="79">
        <v>32.0</v>
      </c>
      <c r="B35" s="79"/>
      <c r="C35" s="79" t="s">
        <v>1124</v>
      </c>
      <c r="D35" s="79" t="s">
        <v>1151</v>
      </c>
      <c r="E35" s="79" t="s">
        <v>2366</v>
      </c>
      <c r="F35" s="157"/>
      <c r="G35" s="157" t="s">
        <v>2367</v>
      </c>
      <c r="H35" s="157"/>
      <c r="I35" s="157"/>
      <c r="J35" s="157"/>
      <c r="K35" s="157"/>
      <c r="L35" s="157"/>
      <c r="M35" s="157"/>
      <c r="N35" s="157"/>
      <c r="O35" s="157"/>
      <c r="P35" s="157"/>
      <c r="Q35" s="157"/>
      <c r="R35" s="157"/>
      <c r="S35" s="157"/>
      <c r="T35" s="157"/>
      <c r="U35" s="157"/>
      <c r="V35" s="157"/>
      <c r="W35" s="157"/>
      <c r="X35" s="157"/>
      <c r="Y35" s="157"/>
      <c r="Z35" s="157"/>
      <c r="AA35" s="157"/>
      <c r="AB35" s="157"/>
      <c r="AC35" s="79"/>
      <c r="AD35" s="79"/>
      <c r="AE35" s="79"/>
      <c r="AF35" s="79"/>
      <c r="AG35" s="79"/>
      <c r="AH35" s="79"/>
      <c r="AI35" s="79"/>
      <c r="AJ35" s="79"/>
      <c r="AK35" s="79"/>
      <c r="AL35" s="79"/>
    </row>
    <row r="36">
      <c r="A36" s="79">
        <v>33.0</v>
      </c>
      <c r="B36" s="79"/>
      <c r="C36" s="79" t="s">
        <v>1124</v>
      </c>
      <c r="D36" s="79" t="s">
        <v>1152</v>
      </c>
      <c r="E36" s="79" t="s">
        <v>2368</v>
      </c>
      <c r="F36" s="157"/>
      <c r="G36" s="157" t="s">
        <v>2369</v>
      </c>
      <c r="H36" s="157"/>
      <c r="I36" s="157"/>
      <c r="J36" s="157"/>
      <c r="K36" s="157"/>
      <c r="L36" s="157"/>
      <c r="M36" s="157"/>
      <c r="N36" s="157"/>
      <c r="O36" s="157"/>
      <c r="P36" s="157"/>
      <c r="Q36" s="157"/>
      <c r="R36" s="157"/>
      <c r="S36" s="157"/>
      <c r="T36" s="157"/>
      <c r="U36" s="157"/>
      <c r="V36" s="157"/>
      <c r="W36" s="157"/>
      <c r="X36" s="157"/>
      <c r="Y36" s="157"/>
      <c r="Z36" s="157"/>
      <c r="AA36" s="157"/>
      <c r="AB36" s="157"/>
      <c r="AC36" s="79"/>
      <c r="AD36" s="79"/>
      <c r="AE36" s="79"/>
      <c r="AF36" s="79"/>
      <c r="AG36" s="79"/>
      <c r="AH36" s="79"/>
      <c r="AI36" s="79"/>
      <c r="AJ36" s="79"/>
      <c r="AK36" s="79"/>
      <c r="AL36" s="79"/>
    </row>
    <row r="37">
      <c r="A37" s="79">
        <v>34.0</v>
      </c>
      <c r="B37" s="79"/>
      <c r="C37" s="79" t="s">
        <v>1124</v>
      </c>
      <c r="D37" s="79" t="s">
        <v>1152</v>
      </c>
      <c r="E37" s="79" t="s">
        <v>2370</v>
      </c>
      <c r="F37" s="157"/>
      <c r="G37" s="157" t="s">
        <v>2371</v>
      </c>
      <c r="H37" s="157"/>
      <c r="I37" s="157"/>
      <c r="J37" s="157"/>
      <c r="K37" s="157"/>
      <c r="L37" s="157"/>
      <c r="M37" s="157"/>
      <c r="N37" s="157"/>
      <c r="O37" s="157"/>
      <c r="P37" s="157"/>
      <c r="Q37" s="157"/>
      <c r="R37" s="157"/>
      <c r="S37" s="157"/>
      <c r="T37" s="157"/>
      <c r="U37" s="157"/>
      <c r="V37" s="157"/>
      <c r="W37" s="157"/>
      <c r="X37" s="157"/>
      <c r="Y37" s="157"/>
      <c r="Z37" s="157"/>
      <c r="AA37" s="157"/>
      <c r="AB37" s="157"/>
      <c r="AC37" s="79"/>
      <c r="AD37" s="79"/>
      <c r="AE37" s="79"/>
      <c r="AF37" s="79"/>
      <c r="AG37" s="79"/>
      <c r="AH37" s="79"/>
      <c r="AI37" s="79"/>
      <c r="AJ37" s="79"/>
      <c r="AK37" s="79"/>
      <c r="AL37" s="79"/>
    </row>
    <row r="38">
      <c r="A38" s="79">
        <v>35.0</v>
      </c>
      <c r="B38" s="79"/>
      <c r="C38" s="79" t="s">
        <v>1124</v>
      </c>
      <c r="D38" s="79" t="s">
        <v>1152</v>
      </c>
      <c r="E38" s="79" t="s">
        <v>2372</v>
      </c>
      <c r="F38" s="157"/>
      <c r="G38" s="157" t="s">
        <v>2373</v>
      </c>
      <c r="H38" s="157"/>
      <c r="I38" s="157"/>
      <c r="J38" s="157"/>
      <c r="K38" s="157"/>
      <c r="L38" s="157"/>
      <c r="M38" s="157"/>
      <c r="N38" s="157"/>
      <c r="O38" s="157"/>
      <c r="P38" s="157"/>
      <c r="Q38" s="157"/>
      <c r="R38" s="157"/>
      <c r="S38" s="157"/>
      <c r="T38" s="157"/>
      <c r="U38" s="157"/>
      <c r="V38" s="157"/>
      <c r="W38" s="157"/>
      <c r="X38" s="157"/>
      <c r="Y38" s="157"/>
      <c r="Z38" s="157"/>
      <c r="AA38" s="157"/>
      <c r="AB38" s="157"/>
      <c r="AC38" s="79"/>
      <c r="AD38" s="79"/>
      <c r="AE38" s="79"/>
      <c r="AF38" s="79"/>
      <c r="AG38" s="79"/>
      <c r="AH38" s="79"/>
      <c r="AI38" s="79"/>
      <c r="AJ38" s="79"/>
      <c r="AK38" s="79"/>
      <c r="AL38" s="79"/>
    </row>
    <row r="39">
      <c r="A39" s="79">
        <v>36.0</v>
      </c>
      <c r="B39" s="79"/>
      <c r="C39" s="79" t="s">
        <v>1124</v>
      </c>
      <c r="D39" s="79" t="s">
        <v>1153</v>
      </c>
      <c r="E39" s="79" t="s">
        <v>2374</v>
      </c>
      <c r="F39" s="157"/>
      <c r="G39" s="157" t="s">
        <v>2375</v>
      </c>
      <c r="H39" s="157"/>
      <c r="I39" s="157"/>
      <c r="J39" s="157"/>
      <c r="K39" s="157"/>
      <c r="L39" s="157"/>
      <c r="M39" s="157"/>
      <c r="N39" s="157"/>
      <c r="O39" s="157"/>
      <c r="P39" s="157"/>
      <c r="Q39" s="157"/>
      <c r="R39" s="157"/>
      <c r="S39" s="157"/>
      <c r="T39" s="157"/>
      <c r="U39" s="157"/>
      <c r="V39" s="157"/>
      <c r="W39" s="157"/>
      <c r="X39" s="157"/>
      <c r="Y39" s="157"/>
      <c r="Z39" s="157"/>
      <c r="AA39" s="157"/>
      <c r="AB39" s="157"/>
      <c r="AC39" s="79"/>
      <c r="AD39" s="79"/>
      <c r="AE39" s="79"/>
      <c r="AF39" s="79"/>
      <c r="AG39" s="79"/>
      <c r="AH39" s="79"/>
      <c r="AI39" s="79"/>
      <c r="AJ39" s="79"/>
      <c r="AK39" s="79"/>
      <c r="AL39" s="79"/>
    </row>
    <row r="40">
      <c r="A40" s="79">
        <v>37.0</v>
      </c>
      <c r="B40" s="79"/>
      <c r="C40" s="79" t="s">
        <v>1124</v>
      </c>
      <c r="D40" s="79" t="s">
        <v>1153</v>
      </c>
      <c r="E40" s="79" t="s">
        <v>2376</v>
      </c>
      <c r="F40" s="157"/>
      <c r="G40" s="157" t="s">
        <v>2377</v>
      </c>
      <c r="H40" s="157"/>
      <c r="I40" s="157"/>
      <c r="J40" s="157"/>
      <c r="K40" s="157"/>
      <c r="L40" s="157"/>
      <c r="M40" s="157"/>
      <c r="N40" s="157"/>
      <c r="O40" s="157"/>
      <c r="P40" s="157"/>
      <c r="Q40" s="157"/>
      <c r="R40" s="157"/>
      <c r="S40" s="157"/>
      <c r="T40" s="157"/>
      <c r="U40" s="157"/>
      <c r="V40" s="157"/>
      <c r="W40" s="157"/>
      <c r="X40" s="157"/>
      <c r="Y40" s="157"/>
      <c r="Z40" s="157"/>
      <c r="AA40" s="157"/>
      <c r="AB40" s="157"/>
      <c r="AC40" s="79"/>
      <c r="AD40" s="79"/>
      <c r="AE40" s="79"/>
      <c r="AF40" s="79"/>
      <c r="AG40" s="79"/>
      <c r="AH40" s="79"/>
      <c r="AI40" s="79"/>
      <c r="AJ40" s="79"/>
      <c r="AK40" s="79"/>
      <c r="AL40" s="79"/>
    </row>
    <row r="41">
      <c r="A41" s="79">
        <v>38.0</v>
      </c>
      <c r="B41" s="79"/>
      <c r="C41" s="79" t="s">
        <v>1124</v>
      </c>
      <c r="D41" s="79" t="s">
        <v>1154</v>
      </c>
      <c r="E41" s="79" t="s">
        <v>2378</v>
      </c>
      <c r="F41" s="157"/>
      <c r="G41" s="157" t="s">
        <v>2379</v>
      </c>
      <c r="H41" s="157"/>
      <c r="I41" s="157"/>
      <c r="J41" s="157"/>
      <c r="K41" s="157"/>
      <c r="L41" s="157"/>
      <c r="M41" s="157"/>
      <c r="N41" s="157"/>
      <c r="O41" s="157"/>
      <c r="P41" s="157"/>
      <c r="Q41" s="157"/>
      <c r="R41" s="157"/>
      <c r="S41" s="157"/>
      <c r="T41" s="157"/>
      <c r="U41" s="157"/>
      <c r="V41" s="157"/>
      <c r="W41" s="157"/>
      <c r="X41" s="157"/>
      <c r="Y41" s="157"/>
      <c r="Z41" s="157"/>
      <c r="AA41" s="157"/>
      <c r="AB41" s="157"/>
      <c r="AC41" s="79"/>
      <c r="AD41" s="79"/>
      <c r="AE41" s="79"/>
      <c r="AF41" s="79"/>
      <c r="AG41" s="79"/>
      <c r="AH41" s="79"/>
      <c r="AI41" s="79"/>
      <c r="AJ41" s="79"/>
      <c r="AK41" s="79"/>
      <c r="AL41" s="79"/>
    </row>
    <row r="42">
      <c r="A42" s="79">
        <v>39.0</v>
      </c>
      <c r="B42" s="79"/>
      <c r="C42" s="79" t="s">
        <v>1124</v>
      </c>
      <c r="D42" s="79" t="s">
        <v>1155</v>
      </c>
      <c r="E42" s="79" t="s">
        <v>2380</v>
      </c>
      <c r="F42" s="157"/>
      <c r="G42" s="157" t="s">
        <v>2381</v>
      </c>
      <c r="H42" s="157"/>
      <c r="I42" s="157"/>
      <c r="J42" s="157"/>
      <c r="K42" s="157"/>
      <c r="L42" s="157"/>
      <c r="M42" s="157"/>
      <c r="N42" s="157"/>
      <c r="O42" s="157"/>
      <c r="P42" s="157"/>
      <c r="Q42" s="157"/>
      <c r="R42" s="157"/>
      <c r="S42" s="157"/>
      <c r="T42" s="157"/>
      <c r="U42" s="157"/>
      <c r="V42" s="157"/>
      <c r="W42" s="157"/>
      <c r="X42" s="157"/>
      <c r="Y42" s="157"/>
      <c r="Z42" s="157"/>
      <c r="AA42" s="157"/>
      <c r="AB42" s="157"/>
      <c r="AC42" s="79"/>
      <c r="AD42" s="79"/>
      <c r="AE42" s="79"/>
      <c r="AF42" s="79"/>
      <c r="AG42" s="79"/>
      <c r="AH42" s="79"/>
      <c r="AI42" s="79"/>
      <c r="AJ42" s="79"/>
      <c r="AK42" s="79"/>
      <c r="AL42" s="79"/>
    </row>
    <row r="43">
      <c r="A43" s="79">
        <v>40.0</v>
      </c>
      <c r="B43" s="79"/>
      <c r="C43" s="79" t="s">
        <v>1124</v>
      </c>
      <c r="D43" s="79" t="s">
        <v>1155</v>
      </c>
      <c r="E43" s="79" t="s">
        <v>2382</v>
      </c>
      <c r="F43" s="157"/>
      <c r="G43" s="157" t="s">
        <v>2383</v>
      </c>
      <c r="H43" s="157"/>
      <c r="I43" s="157"/>
      <c r="J43" s="157"/>
      <c r="K43" s="157"/>
      <c r="L43" s="157"/>
      <c r="M43" s="157"/>
      <c r="N43" s="157"/>
      <c r="O43" s="157"/>
      <c r="P43" s="157"/>
      <c r="Q43" s="157"/>
      <c r="R43" s="157"/>
      <c r="S43" s="157"/>
      <c r="T43" s="157"/>
      <c r="U43" s="157"/>
      <c r="V43" s="157"/>
      <c r="W43" s="157"/>
      <c r="X43" s="157"/>
      <c r="Y43" s="157"/>
      <c r="Z43" s="157"/>
      <c r="AA43" s="157"/>
      <c r="AB43" s="157"/>
      <c r="AC43" s="79"/>
      <c r="AD43" s="79"/>
      <c r="AE43" s="79"/>
      <c r="AF43" s="79"/>
      <c r="AG43" s="79"/>
      <c r="AH43" s="79"/>
      <c r="AI43" s="79"/>
      <c r="AJ43" s="79"/>
      <c r="AK43" s="79"/>
      <c r="AL43" s="79"/>
    </row>
    <row r="44">
      <c r="A44" s="79">
        <v>41.0</v>
      </c>
      <c r="B44" s="79"/>
      <c r="C44" s="79" t="s">
        <v>1124</v>
      </c>
      <c r="D44" s="79" t="s">
        <v>1155</v>
      </c>
      <c r="E44" s="79" t="s">
        <v>2384</v>
      </c>
      <c r="F44" s="157"/>
      <c r="G44" s="157" t="s">
        <v>2385</v>
      </c>
      <c r="H44" s="157"/>
      <c r="I44" s="157"/>
      <c r="J44" s="157"/>
      <c r="K44" s="157"/>
      <c r="L44" s="157"/>
      <c r="M44" s="157"/>
      <c r="N44" s="157"/>
      <c r="O44" s="157"/>
      <c r="P44" s="157"/>
      <c r="Q44" s="157"/>
      <c r="R44" s="157"/>
      <c r="S44" s="157"/>
      <c r="T44" s="157"/>
      <c r="U44" s="157"/>
      <c r="V44" s="157"/>
      <c r="W44" s="157"/>
      <c r="X44" s="157"/>
      <c r="Y44" s="157"/>
      <c r="Z44" s="157"/>
      <c r="AA44" s="157"/>
      <c r="AB44" s="157"/>
      <c r="AC44" s="79"/>
      <c r="AD44" s="79"/>
      <c r="AE44" s="79"/>
      <c r="AF44" s="79"/>
      <c r="AG44" s="79"/>
      <c r="AH44" s="79"/>
      <c r="AI44" s="79"/>
      <c r="AJ44" s="79"/>
      <c r="AK44" s="79"/>
      <c r="AL44" s="79"/>
    </row>
    <row r="45">
      <c r="A45" s="79">
        <v>42.0</v>
      </c>
      <c r="B45" s="79"/>
      <c r="C45" s="79" t="s">
        <v>1124</v>
      </c>
      <c r="D45" s="79" t="s">
        <v>1155</v>
      </c>
      <c r="E45" s="79" t="s">
        <v>2386</v>
      </c>
      <c r="F45" s="157"/>
      <c r="G45" s="157" t="s">
        <v>2387</v>
      </c>
      <c r="H45" s="157"/>
      <c r="I45" s="157"/>
      <c r="J45" s="157"/>
      <c r="K45" s="157"/>
      <c r="L45" s="157"/>
      <c r="M45" s="157"/>
      <c r="N45" s="157"/>
      <c r="O45" s="157"/>
      <c r="P45" s="157"/>
      <c r="Q45" s="157"/>
      <c r="R45" s="157"/>
      <c r="S45" s="157"/>
      <c r="T45" s="157"/>
      <c r="U45" s="157"/>
      <c r="V45" s="157"/>
      <c r="W45" s="157"/>
      <c r="X45" s="157"/>
      <c r="Y45" s="157"/>
      <c r="Z45" s="157"/>
      <c r="AA45" s="157"/>
      <c r="AB45" s="157"/>
      <c r="AC45" s="79"/>
      <c r="AD45" s="79"/>
      <c r="AE45" s="79"/>
      <c r="AF45" s="79"/>
      <c r="AG45" s="79"/>
      <c r="AH45" s="79"/>
      <c r="AI45" s="79"/>
      <c r="AJ45" s="79"/>
      <c r="AK45" s="79"/>
      <c r="AL45" s="79"/>
    </row>
    <row r="46">
      <c r="A46" s="79">
        <v>43.0</v>
      </c>
      <c r="B46" s="79"/>
      <c r="C46" s="79" t="s">
        <v>1124</v>
      </c>
      <c r="D46" s="79" t="s">
        <v>1155</v>
      </c>
      <c r="E46" s="79" t="s">
        <v>2388</v>
      </c>
      <c r="F46" s="157"/>
      <c r="G46" s="157" t="s">
        <v>2389</v>
      </c>
      <c r="H46" s="157"/>
      <c r="I46" s="157"/>
      <c r="J46" s="157"/>
      <c r="K46" s="157"/>
      <c r="L46" s="157"/>
      <c r="M46" s="157"/>
      <c r="N46" s="157"/>
      <c r="O46" s="157"/>
      <c r="P46" s="157"/>
      <c r="Q46" s="157"/>
      <c r="R46" s="157"/>
      <c r="S46" s="157"/>
      <c r="T46" s="157"/>
      <c r="U46" s="157"/>
      <c r="V46" s="157"/>
      <c r="W46" s="157"/>
      <c r="X46" s="157"/>
      <c r="Y46" s="157"/>
      <c r="Z46" s="157"/>
      <c r="AA46" s="157"/>
      <c r="AB46" s="157"/>
      <c r="AC46" s="79"/>
      <c r="AD46" s="79"/>
      <c r="AE46" s="79"/>
      <c r="AF46" s="79"/>
      <c r="AG46" s="79"/>
      <c r="AH46" s="79"/>
      <c r="AI46" s="79"/>
      <c r="AJ46" s="79"/>
      <c r="AK46" s="79"/>
      <c r="AL46" s="79"/>
    </row>
    <row r="47">
      <c r="A47" s="79">
        <v>44.0</v>
      </c>
      <c r="B47" s="79"/>
      <c r="C47" s="79" t="s">
        <v>1124</v>
      </c>
      <c r="D47" s="79" t="s">
        <v>1155</v>
      </c>
      <c r="E47" s="79" t="s">
        <v>2390</v>
      </c>
      <c r="F47" s="157"/>
      <c r="G47" s="157" t="s">
        <v>2391</v>
      </c>
      <c r="H47" s="157"/>
      <c r="I47" s="157"/>
      <c r="J47" s="157"/>
      <c r="K47" s="157"/>
      <c r="L47" s="157"/>
      <c r="M47" s="157"/>
      <c r="N47" s="157"/>
      <c r="O47" s="157"/>
      <c r="P47" s="157"/>
      <c r="Q47" s="157"/>
      <c r="R47" s="157"/>
      <c r="S47" s="157"/>
      <c r="T47" s="157"/>
      <c r="U47" s="157"/>
      <c r="V47" s="157"/>
      <c r="W47" s="157"/>
      <c r="X47" s="157"/>
      <c r="Y47" s="157"/>
      <c r="Z47" s="157"/>
      <c r="AA47" s="157"/>
      <c r="AB47" s="157"/>
      <c r="AC47" s="79"/>
      <c r="AD47" s="79"/>
      <c r="AE47" s="79"/>
      <c r="AF47" s="79"/>
      <c r="AG47" s="79"/>
      <c r="AH47" s="79"/>
      <c r="AI47" s="79"/>
      <c r="AJ47" s="79"/>
      <c r="AK47" s="79"/>
      <c r="AL47" s="79"/>
    </row>
    <row r="48">
      <c r="A48" s="79">
        <v>45.0</v>
      </c>
      <c r="B48" s="79"/>
      <c r="C48" s="79" t="s">
        <v>3142</v>
      </c>
      <c r="D48" s="79" t="s">
        <v>1173</v>
      </c>
      <c r="E48" s="79" t="s">
        <v>3143</v>
      </c>
      <c r="F48" s="157"/>
      <c r="G48" s="157" t="s">
        <v>2393</v>
      </c>
      <c r="H48" s="157"/>
      <c r="I48" s="157"/>
      <c r="J48" s="157"/>
      <c r="K48" s="157"/>
      <c r="L48" s="157"/>
      <c r="M48" s="157"/>
      <c r="N48" s="157"/>
      <c r="O48" s="157"/>
      <c r="P48" s="157"/>
      <c r="Q48" s="157"/>
      <c r="R48" s="157"/>
      <c r="S48" s="157"/>
      <c r="T48" s="157"/>
      <c r="U48" s="157"/>
      <c r="V48" s="157"/>
      <c r="W48" s="157"/>
      <c r="X48" s="157"/>
      <c r="Y48" s="157"/>
      <c r="Z48" s="157"/>
      <c r="AA48" s="157"/>
      <c r="AB48" s="157"/>
      <c r="AC48" s="79"/>
      <c r="AD48" s="79"/>
      <c r="AE48" s="79"/>
      <c r="AF48" s="79"/>
      <c r="AG48" s="79"/>
      <c r="AH48" s="79"/>
      <c r="AI48" s="79"/>
      <c r="AJ48" s="79"/>
      <c r="AK48" s="79"/>
      <c r="AL48" s="79"/>
    </row>
    <row r="49">
      <c r="A49" s="79">
        <v>46.0</v>
      </c>
      <c r="B49" s="79"/>
      <c r="C49" s="79" t="s">
        <v>3142</v>
      </c>
      <c r="D49" s="79" t="s">
        <v>1173</v>
      </c>
      <c r="E49" s="79" t="s">
        <v>3144</v>
      </c>
      <c r="F49" s="157"/>
      <c r="G49" s="157" t="s">
        <v>2395</v>
      </c>
      <c r="H49" s="157"/>
      <c r="I49" s="157"/>
      <c r="J49" s="157"/>
      <c r="K49" s="157"/>
      <c r="L49" s="157"/>
      <c r="M49" s="157"/>
      <c r="N49" s="157"/>
      <c r="O49" s="157"/>
      <c r="P49" s="157"/>
      <c r="Q49" s="157"/>
      <c r="R49" s="157"/>
      <c r="S49" s="157"/>
      <c r="T49" s="157"/>
      <c r="U49" s="157"/>
      <c r="V49" s="157"/>
      <c r="W49" s="157"/>
      <c r="X49" s="157"/>
      <c r="Y49" s="157"/>
      <c r="Z49" s="157"/>
      <c r="AA49" s="157"/>
      <c r="AB49" s="157"/>
      <c r="AC49" s="79"/>
      <c r="AD49" s="79"/>
      <c r="AE49" s="79"/>
      <c r="AF49" s="79"/>
      <c r="AG49" s="79"/>
      <c r="AH49" s="79"/>
      <c r="AI49" s="79"/>
      <c r="AJ49" s="79"/>
      <c r="AK49" s="79"/>
      <c r="AL49" s="79"/>
    </row>
    <row r="50">
      <c r="A50" s="79">
        <v>47.0</v>
      </c>
      <c r="B50" s="79"/>
      <c r="C50" s="79" t="s">
        <v>3142</v>
      </c>
      <c r="D50" s="79" t="s">
        <v>1173</v>
      </c>
      <c r="E50" s="79" t="s">
        <v>3146</v>
      </c>
      <c r="F50" s="157"/>
      <c r="G50" s="157" t="s">
        <v>2397</v>
      </c>
      <c r="H50" s="157"/>
      <c r="I50" s="157"/>
      <c r="J50" s="157"/>
      <c r="K50" s="157"/>
      <c r="L50" s="157"/>
      <c r="M50" s="157"/>
      <c r="N50" s="157"/>
      <c r="O50" s="157"/>
      <c r="P50" s="157"/>
      <c r="Q50" s="157"/>
      <c r="R50" s="157"/>
      <c r="S50" s="157"/>
      <c r="T50" s="157"/>
      <c r="U50" s="157"/>
      <c r="V50" s="157"/>
      <c r="W50" s="157"/>
      <c r="X50" s="157"/>
      <c r="Y50" s="157"/>
      <c r="Z50" s="157"/>
      <c r="AA50" s="157"/>
      <c r="AB50" s="157"/>
      <c r="AC50" s="79"/>
      <c r="AD50" s="79"/>
      <c r="AE50" s="79"/>
      <c r="AF50" s="79"/>
      <c r="AG50" s="79"/>
      <c r="AH50" s="79"/>
      <c r="AI50" s="79"/>
      <c r="AJ50" s="79"/>
      <c r="AK50" s="79"/>
      <c r="AL50" s="79"/>
    </row>
    <row r="51">
      <c r="A51" s="79">
        <v>48.0</v>
      </c>
      <c r="B51" s="79"/>
      <c r="C51" s="79" t="s">
        <v>3142</v>
      </c>
      <c r="D51" s="79" t="s">
        <v>1173</v>
      </c>
      <c r="E51" s="79" t="s">
        <v>2398</v>
      </c>
      <c r="F51" s="157"/>
      <c r="G51" s="157" t="s">
        <v>2399</v>
      </c>
      <c r="H51" s="157"/>
      <c r="I51" s="157"/>
      <c r="J51" s="157"/>
      <c r="K51" s="157"/>
      <c r="L51" s="157"/>
      <c r="M51" s="157"/>
      <c r="N51" s="157"/>
      <c r="O51" s="157"/>
      <c r="P51" s="157"/>
      <c r="Q51" s="157"/>
      <c r="R51" s="157"/>
      <c r="S51" s="157"/>
      <c r="T51" s="157"/>
      <c r="U51" s="157"/>
      <c r="V51" s="157"/>
      <c r="W51" s="157"/>
      <c r="X51" s="157"/>
      <c r="Y51" s="157"/>
      <c r="Z51" s="157"/>
      <c r="AA51" s="157"/>
      <c r="AB51" s="157"/>
      <c r="AC51" s="79"/>
      <c r="AD51" s="79"/>
      <c r="AE51" s="79"/>
      <c r="AF51" s="79"/>
      <c r="AG51" s="79"/>
      <c r="AH51" s="79"/>
      <c r="AI51" s="79"/>
      <c r="AJ51" s="79"/>
      <c r="AK51" s="79"/>
      <c r="AL51" s="79"/>
    </row>
    <row r="52">
      <c r="A52" s="79">
        <v>49.0</v>
      </c>
      <c r="B52" s="79"/>
      <c r="C52" s="79" t="s">
        <v>3142</v>
      </c>
      <c r="D52" s="79" t="s">
        <v>1173</v>
      </c>
      <c r="E52" s="79" t="s">
        <v>2400</v>
      </c>
      <c r="F52" s="157"/>
      <c r="G52" s="157" t="s">
        <v>2401</v>
      </c>
      <c r="H52" s="157"/>
      <c r="I52" s="157"/>
      <c r="J52" s="157"/>
      <c r="K52" s="157"/>
      <c r="L52" s="157"/>
      <c r="M52" s="157"/>
      <c r="N52" s="157"/>
      <c r="O52" s="157"/>
      <c r="P52" s="157"/>
      <c r="Q52" s="157"/>
      <c r="R52" s="157"/>
      <c r="S52" s="157"/>
      <c r="T52" s="157"/>
      <c r="U52" s="157"/>
      <c r="V52" s="157"/>
      <c r="W52" s="157"/>
      <c r="X52" s="157"/>
      <c r="Y52" s="157"/>
      <c r="Z52" s="157"/>
      <c r="AA52" s="157"/>
      <c r="AB52" s="157"/>
      <c r="AC52" s="79"/>
      <c r="AD52" s="79"/>
      <c r="AE52" s="79"/>
      <c r="AF52" s="79"/>
      <c r="AG52" s="79"/>
      <c r="AH52" s="79"/>
      <c r="AI52" s="79"/>
      <c r="AJ52" s="79"/>
      <c r="AK52" s="79"/>
      <c r="AL52" s="79"/>
    </row>
    <row r="53">
      <c r="A53" s="79">
        <v>50.0</v>
      </c>
      <c r="B53" s="79"/>
      <c r="C53" s="79" t="s">
        <v>3142</v>
      </c>
      <c r="D53" s="79" t="s">
        <v>1173</v>
      </c>
      <c r="E53" s="79" t="s">
        <v>2402</v>
      </c>
      <c r="F53" s="157"/>
      <c r="G53" s="157" t="s">
        <v>2403</v>
      </c>
      <c r="H53" s="157"/>
      <c r="I53" s="157"/>
      <c r="J53" s="157"/>
      <c r="K53" s="157"/>
      <c r="L53" s="157"/>
      <c r="M53" s="157"/>
      <c r="N53" s="157"/>
      <c r="O53" s="157"/>
      <c r="P53" s="157"/>
      <c r="Q53" s="157"/>
      <c r="R53" s="157"/>
      <c r="S53" s="157"/>
      <c r="T53" s="157"/>
      <c r="U53" s="157"/>
      <c r="V53" s="157"/>
      <c r="W53" s="157"/>
      <c r="X53" s="157"/>
      <c r="Y53" s="157"/>
      <c r="Z53" s="157"/>
      <c r="AA53" s="157"/>
      <c r="AB53" s="157"/>
      <c r="AC53" s="79"/>
      <c r="AD53" s="79"/>
      <c r="AE53" s="79"/>
      <c r="AF53" s="79"/>
      <c r="AG53" s="79"/>
      <c r="AH53" s="79"/>
      <c r="AI53" s="79"/>
      <c r="AJ53" s="79"/>
      <c r="AK53" s="79"/>
      <c r="AL53" s="79"/>
    </row>
    <row r="54">
      <c r="A54" s="79">
        <v>51.0</v>
      </c>
      <c r="B54" s="79"/>
      <c r="C54" s="79" t="s">
        <v>3142</v>
      </c>
      <c r="D54" s="79" t="s">
        <v>1173</v>
      </c>
      <c r="E54" s="79" t="s">
        <v>2404</v>
      </c>
      <c r="F54" s="157"/>
      <c r="G54" s="157" t="s">
        <v>2405</v>
      </c>
      <c r="H54" s="157"/>
      <c r="I54" s="157"/>
      <c r="J54" s="157"/>
      <c r="K54" s="157"/>
      <c r="L54" s="157"/>
      <c r="M54" s="157"/>
      <c r="N54" s="157"/>
      <c r="O54" s="157"/>
      <c r="P54" s="157"/>
      <c r="Q54" s="157"/>
      <c r="R54" s="157"/>
      <c r="S54" s="157"/>
      <c r="T54" s="157"/>
      <c r="U54" s="157"/>
      <c r="V54" s="157"/>
      <c r="W54" s="157"/>
      <c r="X54" s="157"/>
      <c r="Y54" s="157"/>
      <c r="Z54" s="157"/>
      <c r="AA54" s="157"/>
      <c r="AB54" s="157"/>
      <c r="AC54" s="79"/>
      <c r="AD54" s="79"/>
      <c r="AE54" s="79"/>
      <c r="AF54" s="79"/>
      <c r="AG54" s="79"/>
      <c r="AH54" s="79"/>
      <c r="AI54" s="79"/>
      <c r="AJ54" s="79"/>
      <c r="AK54" s="79"/>
      <c r="AL54" s="79"/>
    </row>
    <row r="55">
      <c r="A55" s="79">
        <v>52.0</v>
      </c>
      <c r="B55" s="79"/>
      <c r="C55" s="79" t="s">
        <v>3142</v>
      </c>
      <c r="D55" s="79" t="s">
        <v>1173</v>
      </c>
      <c r="E55" s="79" t="s">
        <v>2406</v>
      </c>
      <c r="F55" s="157"/>
      <c r="G55" s="157" t="s">
        <v>2407</v>
      </c>
      <c r="H55" s="157"/>
      <c r="I55" s="157"/>
      <c r="J55" s="157"/>
      <c r="K55" s="157"/>
      <c r="L55" s="157"/>
      <c r="M55" s="157"/>
      <c r="N55" s="157"/>
      <c r="O55" s="157"/>
      <c r="P55" s="157"/>
      <c r="Q55" s="157"/>
      <c r="R55" s="157"/>
      <c r="S55" s="157"/>
      <c r="T55" s="157"/>
      <c r="U55" s="157"/>
      <c r="V55" s="157"/>
      <c r="W55" s="157"/>
      <c r="X55" s="157"/>
      <c r="Y55" s="157"/>
      <c r="Z55" s="157"/>
      <c r="AA55" s="157"/>
      <c r="AB55" s="157"/>
      <c r="AC55" s="79"/>
      <c r="AD55" s="79"/>
      <c r="AE55" s="79"/>
      <c r="AF55" s="79"/>
      <c r="AG55" s="79"/>
      <c r="AH55" s="79"/>
      <c r="AI55" s="79"/>
      <c r="AJ55" s="79"/>
      <c r="AK55" s="79"/>
      <c r="AL55" s="79"/>
    </row>
    <row r="56">
      <c r="A56" s="79">
        <v>53.0</v>
      </c>
      <c r="B56" s="79"/>
      <c r="C56" s="79" t="s">
        <v>3142</v>
      </c>
      <c r="D56" s="79" t="s">
        <v>1173</v>
      </c>
      <c r="E56" s="79" t="s">
        <v>3151</v>
      </c>
      <c r="F56" s="157"/>
      <c r="G56" s="157" t="s">
        <v>2409</v>
      </c>
      <c r="H56" s="157"/>
      <c r="I56" s="157"/>
      <c r="J56" s="157"/>
      <c r="K56" s="157"/>
      <c r="L56" s="157"/>
      <c r="M56" s="157"/>
      <c r="N56" s="157"/>
      <c r="O56" s="157"/>
      <c r="P56" s="157"/>
      <c r="Q56" s="157"/>
      <c r="R56" s="157"/>
      <c r="S56" s="157"/>
      <c r="T56" s="157"/>
      <c r="U56" s="157"/>
      <c r="V56" s="157"/>
      <c r="W56" s="157"/>
      <c r="X56" s="157"/>
      <c r="Y56" s="157"/>
      <c r="Z56" s="157"/>
      <c r="AA56" s="157"/>
      <c r="AB56" s="157"/>
      <c r="AC56" s="79"/>
      <c r="AD56" s="79"/>
      <c r="AE56" s="79"/>
      <c r="AF56" s="79"/>
      <c r="AG56" s="79"/>
      <c r="AH56" s="79"/>
      <c r="AI56" s="79"/>
      <c r="AJ56" s="79"/>
      <c r="AK56" s="79"/>
      <c r="AL56" s="79"/>
    </row>
    <row r="57">
      <c r="A57" s="79">
        <v>54.0</v>
      </c>
      <c r="B57" s="79"/>
      <c r="C57" s="79" t="s">
        <v>3142</v>
      </c>
      <c r="D57" s="79" t="s">
        <v>1173</v>
      </c>
      <c r="E57" s="79" t="s">
        <v>2410</v>
      </c>
      <c r="F57" s="157"/>
      <c r="G57" s="157" t="s">
        <v>3154</v>
      </c>
      <c r="H57" s="157"/>
      <c r="I57" s="157"/>
      <c r="J57" s="157"/>
      <c r="K57" s="157"/>
      <c r="L57" s="157"/>
      <c r="M57" s="157"/>
      <c r="N57" s="157"/>
      <c r="O57" s="157"/>
      <c r="P57" s="157"/>
      <c r="Q57" s="157"/>
      <c r="R57" s="157"/>
      <c r="S57" s="157"/>
      <c r="T57" s="157"/>
      <c r="U57" s="157"/>
      <c r="V57" s="157"/>
      <c r="W57" s="157"/>
      <c r="X57" s="157"/>
      <c r="Y57" s="157"/>
      <c r="Z57" s="157"/>
      <c r="AA57" s="157"/>
      <c r="AB57" s="157"/>
      <c r="AC57" s="79"/>
      <c r="AD57" s="79"/>
      <c r="AE57" s="79"/>
      <c r="AF57" s="79"/>
      <c r="AG57" s="79"/>
      <c r="AH57" s="79"/>
      <c r="AI57" s="79"/>
      <c r="AJ57" s="79"/>
      <c r="AK57" s="79"/>
      <c r="AL57" s="79"/>
    </row>
    <row r="58">
      <c r="A58" s="79">
        <v>55.0</v>
      </c>
      <c r="B58" s="79"/>
      <c r="C58" s="79" t="s">
        <v>3142</v>
      </c>
      <c r="D58" s="79" t="s">
        <v>1173</v>
      </c>
      <c r="E58" s="79" t="s">
        <v>2412</v>
      </c>
      <c r="F58" s="157"/>
      <c r="G58" s="157" t="s">
        <v>3157</v>
      </c>
      <c r="H58" s="157"/>
      <c r="I58" s="157"/>
      <c r="J58" s="157"/>
      <c r="K58" s="157"/>
      <c r="L58" s="157"/>
      <c r="M58" s="157"/>
      <c r="N58" s="157"/>
      <c r="O58" s="157"/>
      <c r="P58" s="157"/>
      <c r="Q58" s="157"/>
      <c r="R58" s="157"/>
      <c r="S58" s="157"/>
      <c r="T58" s="157"/>
      <c r="U58" s="157"/>
      <c r="V58" s="157"/>
      <c r="W58" s="157"/>
      <c r="X58" s="157"/>
      <c r="Y58" s="157"/>
      <c r="Z58" s="157"/>
      <c r="AA58" s="157"/>
      <c r="AB58" s="157"/>
      <c r="AC58" s="79"/>
      <c r="AD58" s="79"/>
      <c r="AE58" s="79"/>
      <c r="AF58" s="79"/>
      <c r="AG58" s="79"/>
      <c r="AH58" s="79"/>
      <c r="AI58" s="79"/>
      <c r="AJ58" s="79"/>
      <c r="AK58" s="79"/>
      <c r="AL58" s="79"/>
    </row>
    <row r="59">
      <c r="A59" s="79">
        <v>56.0</v>
      </c>
      <c r="B59" s="79"/>
      <c r="C59" s="79" t="s">
        <v>3142</v>
      </c>
      <c r="D59" s="79" t="s">
        <v>1173</v>
      </c>
      <c r="E59" s="79" t="s">
        <v>2414</v>
      </c>
      <c r="F59" s="157"/>
      <c r="G59" s="157" t="s">
        <v>3158</v>
      </c>
      <c r="H59" s="157"/>
      <c r="I59" s="157"/>
      <c r="J59" s="157"/>
      <c r="K59" s="157"/>
      <c r="L59" s="157"/>
      <c r="M59" s="157"/>
      <c r="N59" s="157"/>
      <c r="O59" s="157"/>
      <c r="P59" s="157"/>
      <c r="Q59" s="157"/>
      <c r="R59" s="157"/>
      <c r="S59" s="157"/>
      <c r="T59" s="157"/>
      <c r="U59" s="157"/>
      <c r="V59" s="157"/>
      <c r="W59" s="157"/>
      <c r="X59" s="157"/>
      <c r="Y59" s="157"/>
      <c r="Z59" s="157"/>
      <c r="AA59" s="157"/>
      <c r="AB59" s="157"/>
      <c r="AC59" s="79"/>
      <c r="AD59" s="79"/>
      <c r="AE59" s="79"/>
      <c r="AF59" s="79"/>
      <c r="AG59" s="79"/>
      <c r="AH59" s="79"/>
      <c r="AI59" s="79"/>
      <c r="AJ59" s="79"/>
      <c r="AK59" s="79"/>
      <c r="AL59" s="79"/>
    </row>
    <row r="60">
      <c r="A60" s="79">
        <v>57.0</v>
      </c>
      <c r="B60" s="79"/>
      <c r="C60" s="79" t="s">
        <v>3142</v>
      </c>
      <c r="D60" s="79" t="s">
        <v>1162</v>
      </c>
      <c r="E60" s="79" t="s">
        <v>1462</v>
      </c>
      <c r="F60" s="157"/>
      <c r="G60" s="157" t="s">
        <v>1463</v>
      </c>
      <c r="H60" s="157"/>
      <c r="I60" s="157"/>
      <c r="J60" s="157"/>
      <c r="K60" s="157"/>
      <c r="L60" s="157"/>
      <c r="M60" s="157"/>
      <c r="N60" s="157"/>
      <c r="O60" s="157"/>
      <c r="P60" s="157"/>
      <c r="Q60" s="157"/>
      <c r="R60" s="157"/>
      <c r="S60" s="157"/>
      <c r="T60" s="157"/>
      <c r="U60" s="157"/>
      <c r="V60" s="157"/>
      <c r="W60" s="157"/>
      <c r="X60" s="157"/>
      <c r="Y60" s="157"/>
      <c r="Z60" s="157"/>
      <c r="AA60" s="157"/>
      <c r="AB60" s="157"/>
      <c r="AC60" s="79"/>
      <c r="AD60" s="79"/>
      <c r="AE60" s="79"/>
      <c r="AF60" s="79"/>
      <c r="AG60" s="79"/>
      <c r="AH60" s="79"/>
      <c r="AI60" s="79"/>
      <c r="AJ60" s="79"/>
      <c r="AK60" s="79"/>
      <c r="AL60" s="79"/>
    </row>
    <row r="61">
      <c r="A61" s="79">
        <v>58.0</v>
      </c>
      <c r="B61" s="79"/>
      <c r="C61" s="79" t="s">
        <v>3142</v>
      </c>
      <c r="D61" s="79" t="s">
        <v>1162</v>
      </c>
      <c r="E61" s="79" t="s">
        <v>2416</v>
      </c>
      <c r="F61" s="157"/>
      <c r="G61" s="157" t="s">
        <v>2417</v>
      </c>
      <c r="H61" s="157"/>
      <c r="I61" s="157"/>
      <c r="J61" s="157"/>
      <c r="K61" s="157"/>
      <c r="L61" s="157"/>
      <c r="M61" s="157"/>
      <c r="N61" s="157"/>
      <c r="O61" s="157"/>
      <c r="P61" s="157"/>
      <c r="Q61" s="157"/>
      <c r="R61" s="157"/>
      <c r="S61" s="157"/>
      <c r="T61" s="157"/>
      <c r="U61" s="157"/>
      <c r="V61" s="157"/>
      <c r="W61" s="157"/>
      <c r="X61" s="157"/>
      <c r="Y61" s="157"/>
      <c r="Z61" s="157"/>
      <c r="AA61" s="157"/>
      <c r="AB61" s="157"/>
      <c r="AC61" s="79"/>
      <c r="AD61" s="79"/>
      <c r="AE61" s="79"/>
      <c r="AF61" s="79"/>
      <c r="AG61" s="79"/>
      <c r="AH61" s="79"/>
      <c r="AI61" s="79"/>
      <c r="AJ61" s="79"/>
      <c r="AK61" s="79"/>
      <c r="AL61" s="79"/>
    </row>
    <row r="62">
      <c r="A62" s="79">
        <v>59.0</v>
      </c>
      <c r="B62" s="79"/>
      <c r="C62" s="79" t="s">
        <v>3142</v>
      </c>
      <c r="D62" s="79" t="s">
        <v>1162</v>
      </c>
      <c r="E62" s="79" t="s">
        <v>2418</v>
      </c>
      <c r="F62" s="157"/>
      <c r="G62" s="157" t="s">
        <v>2419</v>
      </c>
      <c r="H62" s="157"/>
      <c r="I62" s="157"/>
      <c r="J62" s="157"/>
      <c r="K62" s="157"/>
      <c r="L62" s="157"/>
      <c r="M62" s="157"/>
      <c r="N62" s="157"/>
      <c r="O62" s="157"/>
      <c r="P62" s="157"/>
      <c r="Q62" s="157"/>
      <c r="R62" s="157"/>
      <c r="S62" s="157"/>
      <c r="T62" s="157"/>
      <c r="U62" s="157"/>
      <c r="V62" s="157"/>
      <c r="W62" s="157"/>
      <c r="X62" s="157"/>
      <c r="Y62" s="157"/>
      <c r="Z62" s="157"/>
      <c r="AA62" s="157"/>
      <c r="AB62" s="157"/>
      <c r="AC62" s="79"/>
      <c r="AD62" s="79"/>
      <c r="AE62" s="79"/>
      <c r="AF62" s="79"/>
      <c r="AG62" s="79"/>
      <c r="AH62" s="79"/>
      <c r="AI62" s="79"/>
      <c r="AJ62" s="79"/>
      <c r="AK62" s="79"/>
      <c r="AL62" s="79"/>
    </row>
    <row r="63">
      <c r="A63" s="79">
        <v>60.0</v>
      </c>
      <c r="B63" s="79"/>
      <c r="C63" s="79" t="s">
        <v>3142</v>
      </c>
      <c r="D63" s="79" t="s">
        <v>1162</v>
      </c>
      <c r="E63" s="79" t="s">
        <v>2420</v>
      </c>
      <c r="F63" s="157"/>
      <c r="G63" s="157" t="s">
        <v>2421</v>
      </c>
      <c r="H63" s="157"/>
      <c r="I63" s="157"/>
      <c r="J63" s="157"/>
      <c r="K63" s="157"/>
      <c r="L63" s="157"/>
      <c r="M63" s="157"/>
      <c r="N63" s="157"/>
      <c r="O63" s="157"/>
      <c r="P63" s="157"/>
      <c r="Q63" s="157"/>
      <c r="R63" s="157"/>
      <c r="S63" s="157"/>
      <c r="T63" s="157"/>
      <c r="U63" s="157"/>
      <c r="V63" s="157"/>
      <c r="W63" s="157"/>
      <c r="X63" s="157"/>
      <c r="Y63" s="157"/>
      <c r="Z63" s="157"/>
      <c r="AA63" s="157"/>
      <c r="AB63" s="157"/>
      <c r="AC63" s="79"/>
      <c r="AD63" s="79"/>
      <c r="AE63" s="79"/>
      <c r="AF63" s="79"/>
      <c r="AG63" s="79"/>
      <c r="AH63" s="79"/>
      <c r="AI63" s="79"/>
      <c r="AJ63" s="79"/>
      <c r="AK63" s="79"/>
      <c r="AL63" s="79"/>
    </row>
    <row r="64">
      <c r="A64" s="79">
        <v>61.0</v>
      </c>
      <c r="B64" s="79"/>
      <c r="C64" s="79" t="s">
        <v>3142</v>
      </c>
      <c r="D64" s="79" t="s">
        <v>1162</v>
      </c>
      <c r="E64" s="79" t="s">
        <v>2422</v>
      </c>
      <c r="F64" s="157"/>
      <c r="G64" s="157" t="s">
        <v>2423</v>
      </c>
      <c r="H64" s="157"/>
      <c r="I64" s="157"/>
      <c r="J64" s="157"/>
      <c r="K64" s="157"/>
      <c r="L64" s="157"/>
      <c r="M64" s="157"/>
      <c r="N64" s="157"/>
      <c r="O64" s="157"/>
      <c r="P64" s="157"/>
      <c r="Q64" s="157"/>
      <c r="R64" s="157"/>
      <c r="S64" s="157"/>
      <c r="T64" s="157"/>
      <c r="U64" s="157"/>
      <c r="V64" s="157"/>
      <c r="W64" s="157"/>
      <c r="X64" s="157"/>
      <c r="Y64" s="157"/>
      <c r="Z64" s="157"/>
      <c r="AA64" s="157"/>
      <c r="AB64" s="157"/>
      <c r="AC64" s="79"/>
      <c r="AD64" s="79"/>
      <c r="AE64" s="79"/>
      <c r="AF64" s="79"/>
      <c r="AG64" s="79"/>
      <c r="AH64" s="79"/>
      <c r="AI64" s="79"/>
      <c r="AJ64" s="79"/>
      <c r="AK64" s="79"/>
      <c r="AL64" s="79"/>
    </row>
    <row r="65">
      <c r="A65" s="79">
        <v>62.0</v>
      </c>
      <c r="B65" s="79"/>
      <c r="C65" s="79" t="s">
        <v>3142</v>
      </c>
      <c r="D65" s="79" t="s">
        <v>1162</v>
      </c>
      <c r="E65" s="79" t="s">
        <v>2424</v>
      </c>
      <c r="F65" s="157"/>
      <c r="G65" s="157" t="s">
        <v>2425</v>
      </c>
      <c r="H65" s="157"/>
      <c r="I65" s="157"/>
      <c r="J65" s="157"/>
      <c r="K65" s="157"/>
      <c r="L65" s="157"/>
      <c r="M65" s="157"/>
      <c r="N65" s="157"/>
      <c r="O65" s="157"/>
      <c r="P65" s="157"/>
      <c r="Q65" s="157"/>
      <c r="R65" s="157"/>
      <c r="S65" s="157"/>
      <c r="T65" s="157"/>
      <c r="U65" s="157"/>
      <c r="V65" s="157"/>
      <c r="W65" s="157"/>
      <c r="X65" s="157"/>
      <c r="Y65" s="157"/>
      <c r="Z65" s="157"/>
      <c r="AA65" s="157"/>
      <c r="AB65" s="157"/>
      <c r="AC65" s="79"/>
      <c r="AD65" s="79"/>
      <c r="AE65" s="79"/>
      <c r="AF65" s="79"/>
      <c r="AG65" s="79"/>
      <c r="AH65" s="79"/>
      <c r="AI65" s="79"/>
      <c r="AJ65" s="79"/>
      <c r="AK65" s="79"/>
      <c r="AL65" s="79"/>
    </row>
    <row r="66">
      <c r="A66" s="79">
        <v>63.0</v>
      </c>
      <c r="B66" s="79"/>
      <c r="C66" s="79" t="s">
        <v>3142</v>
      </c>
      <c r="D66" s="79" t="s">
        <v>1162</v>
      </c>
      <c r="E66" s="79" t="s">
        <v>2426</v>
      </c>
      <c r="F66" s="157"/>
      <c r="G66" s="157" t="s">
        <v>2427</v>
      </c>
      <c r="H66" s="157"/>
      <c r="I66" s="157"/>
      <c r="J66" s="157"/>
      <c r="K66" s="157"/>
      <c r="L66" s="157"/>
      <c r="M66" s="157"/>
      <c r="N66" s="157"/>
      <c r="O66" s="157"/>
      <c r="P66" s="157"/>
      <c r="Q66" s="157"/>
      <c r="R66" s="157"/>
      <c r="S66" s="157"/>
      <c r="T66" s="157"/>
      <c r="U66" s="157"/>
      <c r="V66" s="157"/>
      <c r="W66" s="157"/>
      <c r="X66" s="157"/>
      <c r="Y66" s="157"/>
      <c r="Z66" s="157"/>
      <c r="AA66" s="157"/>
      <c r="AB66" s="157"/>
      <c r="AC66" s="79"/>
      <c r="AD66" s="79"/>
      <c r="AE66" s="79"/>
      <c r="AF66" s="79"/>
      <c r="AG66" s="79"/>
      <c r="AH66" s="79"/>
      <c r="AI66" s="79"/>
      <c r="AJ66" s="79"/>
      <c r="AK66" s="79"/>
      <c r="AL66" s="79"/>
    </row>
    <row r="67">
      <c r="A67" s="79">
        <v>64.0</v>
      </c>
      <c r="B67" s="79"/>
      <c r="C67" s="79" t="s">
        <v>3142</v>
      </c>
      <c r="D67" s="79" t="s">
        <v>1179</v>
      </c>
      <c r="E67" s="79" t="s">
        <v>2428</v>
      </c>
      <c r="F67" s="157"/>
      <c r="G67" s="157" t="s">
        <v>2429</v>
      </c>
      <c r="H67" s="157"/>
      <c r="I67" s="157"/>
      <c r="J67" s="157"/>
      <c r="K67" s="157"/>
      <c r="L67" s="157"/>
      <c r="M67" s="157"/>
      <c r="N67" s="157"/>
      <c r="O67" s="157"/>
      <c r="P67" s="157"/>
      <c r="Q67" s="157"/>
      <c r="R67" s="157"/>
      <c r="S67" s="157"/>
      <c r="T67" s="157"/>
      <c r="U67" s="157"/>
      <c r="V67" s="157"/>
      <c r="W67" s="157"/>
      <c r="X67" s="157"/>
      <c r="Y67" s="157"/>
      <c r="Z67" s="157"/>
      <c r="AA67" s="157"/>
      <c r="AB67" s="157"/>
      <c r="AC67" s="79"/>
      <c r="AD67" s="79"/>
      <c r="AE67" s="79"/>
      <c r="AF67" s="79"/>
      <c r="AG67" s="79"/>
      <c r="AH67" s="79"/>
      <c r="AI67" s="79"/>
      <c r="AJ67" s="79"/>
      <c r="AK67" s="79"/>
      <c r="AL67" s="79"/>
    </row>
    <row r="68">
      <c r="A68" s="79">
        <v>65.0</v>
      </c>
      <c r="B68" s="79"/>
      <c r="C68" s="79" t="s">
        <v>3142</v>
      </c>
      <c r="D68" s="79" t="s">
        <v>1179</v>
      </c>
      <c r="E68" s="79" t="s">
        <v>2430</v>
      </c>
      <c r="F68" s="157"/>
      <c r="G68" s="157" t="s">
        <v>2431</v>
      </c>
      <c r="H68" s="157"/>
      <c r="I68" s="157"/>
      <c r="J68" s="157"/>
      <c r="K68" s="157"/>
      <c r="L68" s="157"/>
      <c r="M68" s="157"/>
      <c r="N68" s="157"/>
      <c r="O68" s="157"/>
      <c r="P68" s="157"/>
      <c r="Q68" s="157"/>
      <c r="R68" s="157"/>
      <c r="S68" s="157"/>
      <c r="T68" s="157"/>
      <c r="U68" s="157"/>
      <c r="V68" s="157"/>
      <c r="W68" s="157"/>
      <c r="X68" s="157"/>
      <c r="Y68" s="157"/>
      <c r="Z68" s="157"/>
      <c r="AA68" s="157"/>
      <c r="AB68" s="157"/>
      <c r="AC68" s="79"/>
      <c r="AD68" s="79"/>
      <c r="AE68" s="79"/>
      <c r="AF68" s="79"/>
      <c r="AG68" s="79"/>
      <c r="AH68" s="79"/>
      <c r="AI68" s="79"/>
      <c r="AJ68" s="79"/>
      <c r="AK68" s="79"/>
      <c r="AL68" s="79"/>
    </row>
    <row r="69">
      <c r="A69" s="79">
        <v>66.0</v>
      </c>
      <c r="B69" s="79"/>
      <c r="C69" s="79" t="s">
        <v>3142</v>
      </c>
      <c r="D69" s="79" t="s">
        <v>1179</v>
      </c>
      <c r="E69" s="79" t="s">
        <v>2432</v>
      </c>
      <c r="F69" s="157"/>
      <c r="G69" s="157" t="s">
        <v>2433</v>
      </c>
      <c r="H69" s="157"/>
      <c r="I69" s="157"/>
      <c r="J69" s="157"/>
      <c r="K69" s="157"/>
      <c r="L69" s="157"/>
      <c r="M69" s="157"/>
      <c r="N69" s="157"/>
      <c r="O69" s="157"/>
      <c r="P69" s="157"/>
      <c r="Q69" s="157"/>
      <c r="R69" s="157"/>
      <c r="S69" s="157"/>
      <c r="T69" s="157"/>
      <c r="U69" s="157"/>
      <c r="V69" s="157"/>
      <c r="W69" s="157"/>
      <c r="X69" s="157"/>
      <c r="Y69" s="157"/>
      <c r="Z69" s="157"/>
      <c r="AA69" s="157"/>
      <c r="AB69" s="157"/>
      <c r="AC69" s="79"/>
      <c r="AD69" s="79"/>
      <c r="AE69" s="79"/>
      <c r="AF69" s="79"/>
      <c r="AG69" s="79"/>
      <c r="AH69" s="79"/>
      <c r="AI69" s="79"/>
      <c r="AJ69" s="79"/>
      <c r="AK69" s="79"/>
      <c r="AL69" s="79"/>
    </row>
    <row r="70">
      <c r="A70" s="79">
        <v>67.0</v>
      </c>
      <c r="B70" s="79"/>
      <c r="C70" s="79" t="s">
        <v>3142</v>
      </c>
      <c r="D70" s="79" t="s">
        <v>1180</v>
      </c>
      <c r="E70" s="79" t="s">
        <v>2434</v>
      </c>
      <c r="F70" s="157"/>
      <c r="G70" s="157" t="s">
        <v>2435</v>
      </c>
      <c r="H70" s="157"/>
      <c r="I70" s="157"/>
      <c r="J70" s="157"/>
      <c r="K70" s="157"/>
      <c r="L70" s="157"/>
      <c r="M70" s="157"/>
      <c r="N70" s="157"/>
      <c r="O70" s="157"/>
      <c r="P70" s="157"/>
      <c r="Q70" s="157"/>
      <c r="R70" s="157"/>
      <c r="S70" s="157"/>
      <c r="T70" s="157"/>
      <c r="U70" s="157"/>
      <c r="V70" s="157"/>
      <c r="W70" s="157"/>
      <c r="X70" s="157"/>
      <c r="Y70" s="157"/>
      <c r="Z70" s="157"/>
      <c r="AA70" s="157"/>
      <c r="AB70" s="157"/>
      <c r="AC70" s="79"/>
      <c r="AD70" s="79"/>
      <c r="AE70" s="79"/>
      <c r="AF70" s="79"/>
      <c r="AG70" s="79"/>
      <c r="AH70" s="79"/>
      <c r="AI70" s="79"/>
      <c r="AJ70" s="79"/>
      <c r="AK70" s="79"/>
      <c r="AL70" s="79"/>
    </row>
    <row r="71">
      <c r="A71" s="79">
        <v>68.0</v>
      </c>
      <c r="B71" s="79"/>
      <c r="C71" s="79" t="s">
        <v>3142</v>
      </c>
      <c r="D71" s="79" t="s">
        <v>1180</v>
      </c>
      <c r="E71" s="79" t="s">
        <v>3161</v>
      </c>
      <c r="F71" s="157"/>
      <c r="G71" s="157" t="s">
        <v>2437</v>
      </c>
      <c r="H71" s="157"/>
      <c r="I71" s="157"/>
      <c r="J71" s="157"/>
      <c r="K71" s="157"/>
      <c r="L71" s="157"/>
      <c r="M71" s="157"/>
      <c r="N71" s="157"/>
      <c r="O71" s="157"/>
      <c r="P71" s="157"/>
      <c r="Q71" s="157"/>
      <c r="R71" s="157"/>
      <c r="S71" s="157"/>
      <c r="T71" s="157"/>
      <c r="U71" s="157"/>
      <c r="V71" s="157"/>
      <c r="W71" s="157"/>
      <c r="X71" s="157"/>
      <c r="Y71" s="157"/>
      <c r="Z71" s="157"/>
      <c r="AA71" s="157"/>
      <c r="AB71" s="157"/>
      <c r="AC71" s="79"/>
      <c r="AD71" s="79"/>
      <c r="AE71" s="79"/>
      <c r="AF71" s="79"/>
      <c r="AG71" s="79"/>
      <c r="AH71" s="79"/>
      <c r="AI71" s="79"/>
      <c r="AJ71" s="79"/>
      <c r="AK71" s="79"/>
      <c r="AL71" s="79"/>
    </row>
    <row r="72">
      <c r="A72" s="79">
        <v>69.0</v>
      </c>
      <c r="B72" s="79"/>
      <c r="C72" s="79" t="s">
        <v>3142</v>
      </c>
      <c r="D72" s="79" t="s">
        <v>1180</v>
      </c>
      <c r="E72" s="79" t="s">
        <v>3162</v>
      </c>
      <c r="F72" s="157"/>
      <c r="G72" s="157" t="s">
        <v>2439</v>
      </c>
      <c r="H72" s="157"/>
      <c r="I72" s="157"/>
      <c r="J72" s="157"/>
      <c r="K72" s="157"/>
      <c r="L72" s="157"/>
      <c r="M72" s="157"/>
      <c r="N72" s="157"/>
      <c r="O72" s="157"/>
      <c r="P72" s="157"/>
      <c r="Q72" s="157"/>
      <c r="R72" s="157"/>
      <c r="S72" s="157"/>
      <c r="T72" s="157"/>
      <c r="U72" s="157"/>
      <c r="V72" s="157"/>
      <c r="W72" s="157"/>
      <c r="X72" s="157"/>
      <c r="Y72" s="157"/>
      <c r="Z72" s="157"/>
      <c r="AA72" s="157"/>
      <c r="AB72" s="157"/>
      <c r="AC72" s="79"/>
      <c r="AD72" s="79"/>
      <c r="AE72" s="79"/>
      <c r="AF72" s="79"/>
      <c r="AG72" s="79"/>
      <c r="AH72" s="79"/>
      <c r="AI72" s="79"/>
      <c r="AJ72" s="79"/>
      <c r="AK72" s="79"/>
      <c r="AL72" s="79"/>
    </row>
    <row r="73">
      <c r="A73" s="79">
        <v>70.0</v>
      </c>
      <c r="B73" s="79"/>
      <c r="C73" s="79" t="s">
        <v>3142</v>
      </c>
      <c r="D73" s="79" t="s">
        <v>1180</v>
      </c>
      <c r="E73" s="79" t="s">
        <v>3163</v>
      </c>
      <c r="F73" s="157"/>
      <c r="G73" s="157" t="s">
        <v>2441</v>
      </c>
      <c r="H73" s="157"/>
      <c r="I73" s="157"/>
      <c r="J73" s="157"/>
      <c r="K73" s="157"/>
      <c r="L73" s="157"/>
      <c r="M73" s="157"/>
      <c r="N73" s="157"/>
      <c r="O73" s="157"/>
      <c r="P73" s="157"/>
      <c r="Q73" s="157"/>
      <c r="R73" s="157"/>
      <c r="S73" s="157"/>
      <c r="T73" s="157"/>
      <c r="U73" s="157"/>
      <c r="V73" s="157"/>
      <c r="W73" s="157"/>
      <c r="X73" s="157"/>
      <c r="Y73" s="157"/>
      <c r="Z73" s="157"/>
      <c r="AA73" s="157"/>
      <c r="AB73" s="157"/>
      <c r="AC73" s="79"/>
      <c r="AD73" s="79"/>
      <c r="AE73" s="79"/>
      <c r="AF73" s="79"/>
      <c r="AG73" s="79"/>
      <c r="AH73" s="79"/>
      <c r="AI73" s="79"/>
      <c r="AJ73" s="79"/>
      <c r="AK73" s="79"/>
      <c r="AL73" s="79"/>
    </row>
    <row r="74">
      <c r="A74" s="79">
        <v>71.0</v>
      </c>
      <c r="B74" s="79"/>
      <c r="C74" s="79" t="s">
        <v>3142</v>
      </c>
      <c r="D74" s="79" t="s">
        <v>1180</v>
      </c>
      <c r="E74" s="79" t="s">
        <v>2442</v>
      </c>
      <c r="F74" s="157"/>
      <c r="G74" s="157" t="s">
        <v>2443</v>
      </c>
      <c r="H74" s="157"/>
      <c r="I74" s="157"/>
      <c r="J74" s="157"/>
      <c r="K74" s="157"/>
      <c r="L74" s="157"/>
      <c r="M74" s="157"/>
      <c r="N74" s="157"/>
      <c r="O74" s="157"/>
      <c r="P74" s="157"/>
      <c r="Q74" s="157"/>
      <c r="R74" s="157"/>
      <c r="S74" s="157"/>
      <c r="T74" s="157"/>
      <c r="U74" s="157"/>
      <c r="V74" s="157"/>
      <c r="W74" s="157"/>
      <c r="X74" s="157"/>
      <c r="Y74" s="157"/>
      <c r="Z74" s="157"/>
      <c r="AA74" s="157"/>
      <c r="AB74" s="157"/>
      <c r="AC74" s="79"/>
      <c r="AD74" s="79"/>
      <c r="AE74" s="79"/>
      <c r="AF74" s="79"/>
      <c r="AG74" s="79"/>
      <c r="AH74" s="79"/>
      <c r="AI74" s="79"/>
      <c r="AJ74" s="79"/>
      <c r="AK74" s="79"/>
      <c r="AL74" s="79"/>
    </row>
    <row r="75">
      <c r="A75" s="79">
        <v>72.0</v>
      </c>
      <c r="B75" s="79"/>
      <c r="C75" s="79" t="s">
        <v>3142</v>
      </c>
      <c r="D75" s="79" t="s">
        <v>1181</v>
      </c>
      <c r="E75" s="79" t="s">
        <v>3164</v>
      </c>
      <c r="F75" s="157"/>
      <c r="G75" s="157" t="s">
        <v>2445</v>
      </c>
      <c r="H75" s="157"/>
      <c r="I75" s="157"/>
      <c r="J75" s="157"/>
      <c r="K75" s="157"/>
      <c r="L75" s="157"/>
      <c r="M75" s="157"/>
      <c r="N75" s="157"/>
      <c r="O75" s="157"/>
      <c r="P75" s="157"/>
      <c r="Q75" s="157"/>
      <c r="R75" s="157"/>
      <c r="S75" s="157"/>
      <c r="T75" s="157"/>
      <c r="U75" s="157"/>
      <c r="V75" s="157"/>
      <c r="W75" s="157"/>
      <c r="X75" s="157"/>
      <c r="Y75" s="157"/>
      <c r="Z75" s="157"/>
      <c r="AA75" s="157"/>
      <c r="AB75" s="157"/>
      <c r="AC75" s="79"/>
      <c r="AD75" s="79"/>
      <c r="AE75" s="79"/>
      <c r="AF75" s="79"/>
      <c r="AG75" s="79"/>
      <c r="AH75" s="79"/>
      <c r="AI75" s="79"/>
      <c r="AJ75" s="79"/>
      <c r="AK75" s="79"/>
      <c r="AL75" s="79"/>
    </row>
    <row r="76">
      <c r="A76" s="79">
        <v>73.0</v>
      </c>
      <c r="B76" s="79"/>
      <c r="C76" s="79" t="s">
        <v>3142</v>
      </c>
      <c r="D76" s="79" t="s">
        <v>1181</v>
      </c>
      <c r="E76" s="79" t="s">
        <v>2446</v>
      </c>
      <c r="F76" s="157"/>
      <c r="G76" s="157" t="s">
        <v>2447</v>
      </c>
      <c r="H76" s="157"/>
      <c r="I76" s="157"/>
      <c r="J76" s="157"/>
      <c r="K76" s="157"/>
      <c r="L76" s="157"/>
      <c r="M76" s="157"/>
      <c r="N76" s="157"/>
      <c r="O76" s="157"/>
      <c r="P76" s="157"/>
      <c r="Q76" s="157"/>
      <c r="R76" s="157"/>
      <c r="S76" s="157"/>
      <c r="T76" s="157"/>
      <c r="U76" s="157"/>
      <c r="V76" s="157"/>
      <c r="W76" s="157"/>
      <c r="X76" s="157"/>
      <c r="Y76" s="157"/>
      <c r="Z76" s="157"/>
      <c r="AA76" s="157"/>
      <c r="AB76" s="157"/>
      <c r="AC76" s="79"/>
      <c r="AD76" s="79"/>
      <c r="AE76" s="79"/>
      <c r="AF76" s="79"/>
      <c r="AG76" s="79"/>
      <c r="AH76" s="79"/>
      <c r="AI76" s="79"/>
      <c r="AJ76" s="79"/>
      <c r="AK76" s="79"/>
      <c r="AL76" s="79"/>
    </row>
    <row r="77">
      <c r="A77" s="79">
        <v>74.0</v>
      </c>
      <c r="B77" s="79"/>
      <c r="C77" s="79" t="s">
        <v>3142</v>
      </c>
      <c r="D77" s="79" t="s">
        <v>1181</v>
      </c>
      <c r="E77" s="79" t="s">
        <v>3165</v>
      </c>
      <c r="F77" s="157"/>
      <c r="G77" s="157" t="s">
        <v>2449</v>
      </c>
      <c r="H77" s="157"/>
      <c r="I77" s="157"/>
      <c r="J77" s="157"/>
      <c r="K77" s="157"/>
      <c r="L77" s="157"/>
      <c r="M77" s="157"/>
      <c r="N77" s="157"/>
      <c r="O77" s="157"/>
      <c r="P77" s="157"/>
      <c r="Q77" s="157"/>
      <c r="R77" s="157"/>
      <c r="S77" s="157"/>
      <c r="T77" s="157"/>
      <c r="U77" s="157"/>
      <c r="V77" s="157"/>
      <c r="W77" s="157"/>
      <c r="X77" s="157"/>
      <c r="Y77" s="157"/>
      <c r="Z77" s="157"/>
      <c r="AA77" s="157"/>
      <c r="AB77" s="157"/>
      <c r="AC77" s="79"/>
      <c r="AD77" s="79"/>
      <c r="AE77" s="79"/>
      <c r="AF77" s="79"/>
      <c r="AG77" s="79"/>
      <c r="AH77" s="79"/>
      <c r="AI77" s="79"/>
      <c r="AJ77" s="79"/>
      <c r="AK77" s="79"/>
      <c r="AL77" s="79"/>
    </row>
    <row r="78">
      <c r="A78" s="79">
        <v>75.0</v>
      </c>
      <c r="B78" s="79"/>
      <c r="C78" s="79" t="s">
        <v>3142</v>
      </c>
      <c r="D78" s="79" t="s">
        <v>1181</v>
      </c>
      <c r="E78" s="79" t="s">
        <v>2450</v>
      </c>
      <c r="F78" s="157"/>
      <c r="G78" s="157" t="s">
        <v>2451</v>
      </c>
      <c r="H78" s="157"/>
      <c r="I78" s="157"/>
      <c r="J78" s="157"/>
      <c r="K78" s="157"/>
      <c r="L78" s="157"/>
      <c r="M78" s="157"/>
      <c r="N78" s="157"/>
      <c r="O78" s="157"/>
      <c r="P78" s="157"/>
      <c r="Q78" s="157"/>
      <c r="R78" s="157"/>
      <c r="S78" s="157"/>
      <c r="T78" s="157"/>
      <c r="U78" s="157"/>
      <c r="V78" s="157"/>
      <c r="W78" s="157"/>
      <c r="X78" s="157"/>
      <c r="Y78" s="157"/>
      <c r="Z78" s="157"/>
      <c r="AA78" s="157"/>
      <c r="AB78" s="157"/>
      <c r="AC78" s="79"/>
      <c r="AD78" s="79"/>
      <c r="AE78" s="79"/>
      <c r="AF78" s="79"/>
      <c r="AG78" s="79"/>
      <c r="AH78" s="79"/>
      <c r="AI78" s="79"/>
      <c r="AJ78" s="79"/>
      <c r="AK78" s="79"/>
      <c r="AL78" s="79"/>
    </row>
    <row r="79">
      <c r="A79" s="79">
        <v>76.0</v>
      </c>
      <c r="B79" s="79"/>
      <c r="C79" s="79" t="s">
        <v>3142</v>
      </c>
      <c r="D79" s="79" t="s">
        <v>1181</v>
      </c>
      <c r="E79" s="79" t="s">
        <v>1508</v>
      </c>
      <c r="F79" s="157"/>
      <c r="G79" s="157" t="s">
        <v>3166</v>
      </c>
      <c r="H79" s="157"/>
      <c r="I79" s="157"/>
      <c r="J79" s="157"/>
      <c r="K79" s="157"/>
      <c r="L79" s="157"/>
      <c r="M79" s="157"/>
      <c r="N79" s="157"/>
      <c r="O79" s="157"/>
      <c r="P79" s="157"/>
      <c r="Q79" s="157"/>
      <c r="R79" s="157"/>
      <c r="S79" s="157"/>
      <c r="T79" s="157"/>
      <c r="U79" s="157"/>
      <c r="V79" s="157"/>
      <c r="W79" s="157"/>
      <c r="X79" s="157"/>
      <c r="Y79" s="157"/>
      <c r="Z79" s="157"/>
      <c r="AA79" s="157"/>
      <c r="AB79" s="157"/>
      <c r="AC79" s="79"/>
      <c r="AD79" s="79"/>
      <c r="AE79" s="79"/>
      <c r="AF79" s="79"/>
      <c r="AG79" s="79"/>
      <c r="AH79" s="79"/>
      <c r="AI79" s="79"/>
      <c r="AJ79" s="79"/>
      <c r="AK79" s="79"/>
      <c r="AL79" s="79"/>
    </row>
    <row r="80">
      <c r="A80" s="79">
        <v>77.0</v>
      </c>
      <c r="B80" s="79"/>
      <c r="C80" s="79" t="s">
        <v>3142</v>
      </c>
      <c r="D80" s="79" t="s">
        <v>1181</v>
      </c>
      <c r="E80" s="79" t="s">
        <v>2452</v>
      </c>
      <c r="F80" s="157"/>
      <c r="G80" s="157" t="s">
        <v>2453</v>
      </c>
      <c r="H80" s="157"/>
      <c r="I80" s="157"/>
      <c r="J80" s="157"/>
      <c r="K80" s="157"/>
      <c r="L80" s="157"/>
      <c r="M80" s="157"/>
      <c r="N80" s="157"/>
      <c r="O80" s="157"/>
      <c r="P80" s="157"/>
      <c r="Q80" s="157"/>
      <c r="R80" s="157"/>
      <c r="S80" s="157"/>
      <c r="T80" s="157"/>
      <c r="U80" s="157"/>
      <c r="V80" s="157"/>
      <c r="W80" s="157"/>
      <c r="X80" s="157"/>
      <c r="Y80" s="157"/>
      <c r="Z80" s="157"/>
      <c r="AA80" s="157"/>
      <c r="AB80" s="157"/>
      <c r="AC80" s="79"/>
      <c r="AD80" s="79"/>
      <c r="AE80" s="79"/>
      <c r="AF80" s="79"/>
      <c r="AG80" s="79"/>
      <c r="AH80" s="79"/>
      <c r="AI80" s="79"/>
      <c r="AJ80" s="79"/>
      <c r="AK80" s="79"/>
      <c r="AL80" s="79"/>
    </row>
    <row r="81">
      <c r="A81" s="79">
        <v>78.0</v>
      </c>
      <c r="B81" s="79"/>
      <c r="C81" s="79" t="s">
        <v>3142</v>
      </c>
      <c r="D81" s="79" t="s">
        <v>1181</v>
      </c>
      <c r="E81" s="79" t="s">
        <v>3167</v>
      </c>
      <c r="F81" s="157"/>
      <c r="G81" s="157" t="s">
        <v>2455</v>
      </c>
      <c r="H81" s="157"/>
      <c r="I81" s="157"/>
      <c r="J81" s="157"/>
      <c r="K81" s="157"/>
      <c r="L81" s="157"/>
      <c r="M81" s="157"/>
      <c r="N81" s="157"/>
      <c r="O81" s="157"/>
      <c r="P81" s="157"/>
      <c r="Q81" s="157"/>
      <c r="R81" s="157"/>
      <c r="S81" s="157"/>
      <c r="T81" s="157"/>
      <c r="U81" s="157"/>
      <c r="V81" s="157"/>
      <c r="W81" s="157"/>
      <c r="X81" s="157"/>
      <c r="Y81" s="157"/>
      <c r="Z81" s="157"/>
      <c r="AA81" s="157"/>
      <c r="AB81" s="157"/>
      <c r="AC81" s="79"/>
      <c r="AD81" s="79"/>
      <c r="AE81" s="79"/>
      <c r="AF81" s="79"/>
      <c r="AG81" s="79"/>
      <c r="AH81" s="79"/>
      <c r="AI81" s="79"/>
      <c r="AJ81" s="79"/>
      <c r="AK81" s="79"/>
      <c r="AL81" s="79"/>
    </row>
    <row r="82">
      <c r="A82" s="79">
        <v>79.0</v>
      </c>
      <c r="B82" s="79"/>
      <c r="C82" s="79" t="s">
        <v>3142</v>
      </c>
      <c r="D82" s="79" t="s">
        <v>1181</v>
      </c>
      <c r="E82" s="79" t="s">
        <v>2456</v>
      </c>
      <c r="F82" s="157"/>
      <c r="G82" s="157" t="s">
        <v>2457</v>
      </c>
      <c r="H82" s="157"/>
      <c r="I82" s="157"/>
      <c r="J82" s="157"/>
      <c r="K82" s="157"/>
      <c r="L82" s="157"/>
      <c r="M82" s="157"/>
      <c r="N82" s="157"/>
      <c r="O82" s="157"/>
      <c r="P82" s="157"/>
      <c r="Q82" s="157"/>
      <c r="R82" s="157"/>
      <c r="S82" s="157"/>
      <c r="T82" s="157"/>
      <c r="U82" s="157"/>
      <c r="V82" s="157"/>
      <c r="W82" s="157"/>
      <c r="X82" s="157"/>
      <c r="Y82" s="157"/>
      <c r="Z82" s="157"/>
      <c r="AA82" s="157"/>
      <c r="AB82" s="157"/>
      <c r="AC82" s="79"/>
      <c r="AD82" s="79"/>
      <c r="AE82" s="79"/>
      <c r="AF82" s="79"/>
      <c r="AG82" s="79"/>
      <c r="AH82" s="79"/>
      <c r="AI82" s="79"/>
      <c r="AJ82" s="79"/>
      <c r="AK82" s="79"/>
      <c r="AL82" s="79"/>
    </row>
    <row r="83">
      <c r="A83" s="79">
        <v>80.0</v>
      </c>
      <c r="B83" s="79"/>
      <c r="C83" s="79" t="s">
        <v>3142</v>
      </c>
      <c r="D83" s="79" t="s">
        <v>1182</v>
      </c>
      <c r="E83" s="79" t="s">
        <v>2458</v>
      </c>
      <c r="F83" s="157"/>
      <c r="G83" s="157" t="s">
        <v>2459</v>
      </c>
      <c r="H83" s="157"/>
      <c r="I83" s="157"/>
      <c r="J83" s="157"/>
      <c r="K83" s="157"/>
      <c r="L83" s="157"/>
      <c r="M83" s="157"/>
      <c r="N83" s="157"/>
      <c r="O83" s="157"/>
      <c r="P83" s="157"/>
      <c r="Q83" s="157"/>
      <c r="R83" s="157"/>
      <c r="S83" s="157"/>
      <c r="T83" s="157"/>
      <c r="U83" s="157"/>
      <c r="V83" s="157"/>
      <c r="W83" s="157"/>
      <c r="X83" s="157"/>
      <c r="Y83" s="157"/>
      <c r="Z83" s="157"/>
      <c r="AA83" s="157"/>
      <c r="AB83" s="157"/>
      <c r="AC83" s="79"/>
      <c r="AD83" s="79"/>
      <c r="AE83" s="79"/>
      <c r="AF83" s="79"/>
      <c r="AG83" s="79"/>
      <c r="AH83" s="79"/>
      <c r="AI83" s="79"/>
      <c r="AJ83" s="79"/>
      <c r="AK83" s="79"/>
      <c r="AL83" s="79"/>
    </row>
    <row r="84">
      <c r="A84" s="79">
        <v>81.0</v>
      </c>
      <c r="B84" s="79"/>
      <c r="C84" s="79" t="s">
        <v>3142</v>
      </c>
      <c r="D84" s="79" t="s">
        <v>1182</v>
      </c>
      <c r="E84" s="79" t="s">
        <v>2460</v>
      </c>
      <c r="F84" s="157"/>
      <c r="G84" s="157" t="s">
        <v>2461</v>
      </c>
      <c r="H84" s="157"/>
      <c r="I84" s="157"/>
      <c r="J84" s="157"/>
      <c r="K84" s="157"/>
      <c r="L84" s="157"/>
      <c r="M84" s="157"/>
      <c r="N84" s="157"/>
      <c r="O84" s="157"/>
      <c r="P84" s="157"/>
      <c r="Q84" s="157"/>
      <c r="R84" s="157"/>
      <c r="S84" s="157"/>
      <c r="T84" s="157"/>
      <c r="U84" s="157"/>
      <c r="V84" s="157"/>
      <c r="W84" s="157"/>
      <c r="X84" s="157"/>
      <c r="Y84" s="157"/>
      <c r="Z84" s="157"/>
      <c r="AA84" s="157"/>
      <c r="AB84" s="157"/>
      <c r="AC84" s="79"/>
      <c r="AD84" s="79"/>
      <c r="AE84" s="79"/>
      <c r="AF84" s="79"/>
      <c r="AG84" s="79"/>
      <c r="AH84" s="79"/>
      <c r="AI84" s="79"/>
      <c r="AJ84" s="79"/>
      <c r="AK84" s="79"/>
      <c r="AL84" s="79"/>
    </row>
    <row r="85">
      <c r="A85" s="79">
        <v>82.0</v>
      </c>
      <c r="B85" s="79"/>
      <c r="C85" s="79" t="s">
        <v>3142</v>
      </c>
      <c r="D85" s="79" t="s">
        <v>1182</v>
      </c>
      <c r="E85" s="79" t="s">
        <v>2462</v>
      </c>
      <c r="F85" s="157"/>
      <c r="G85" s="157" t="s">
        <v>2463</v>
      </c>
      <c r="H85" s="157"/>
      <c r="I85" s="157"/>
      <c r="J85" s="157"/>
      <c r="K85" s="157"/>
      <c r="L85" s="157"/>
      <c r="M85" s="157"/>
      <c r="N85" s="157"/>
      <c r="O85" s="157"/>
      <c r="P85" s="157"/>
      <c r="Q85" s="157"/>
      <c r="R85" s="157"/>
      <c r="S85" s="157"/>
      <c r="T85" s="157"/>
      <c r="U85" s="157"/>
      <c r="V85" s="157"/>
      <c r="W85" s="157"/>
      <c r="X85" s="157"/>
      <c r="Y85" s="157"/>
      <c r="Z85" s="157"/>
      <c r="AA85" s="157"/>
      <c r="AB85" s="157"/>
      <c r="AC85" s="79"/>
      <c r="AD85" s="79"/>
      <c r="AE85" s="79"/>
      <c r="AF85" s="79"/>
      <c r="AG85" s="79"/>
      <c r="AH85" s="79"/>
      <c r="AI85" s="79"/>
      <c r="AJ85" s="79"/>
      <c r="AK85" s="79"/>
      <c r="AL85" s="79"/>
    </row>
    <row r="86">
      <c r="A86" s="79">
        <v>83.0</v>
      </c>
      <c r="B86" s="79"/>
      <c r="C86" s="79" t="s">
        <v>3142</v>
      </c>
      <c r="D86" s="79" t="s">
        <v>1185</v>
      </c>
      <c r="E86" s="79" t="s">
        <v>2464</v>
      </c>
      <c r="F86" s="157"/>
      <c r="G86" s="157" t="s">
        <v>2465</v>
      </c>
      <c r="H86" s="157"/>
      <c r="I86" s="157"/>
      <c r="J86" s="157"/>
      <c r="K86" s="157"/>
      <c r="L86" s="157"/>
      <c r="M86" s="157"/>
      <c r="N86" s="157"/>
      <c r="O86" s="157"/>
      <c r="P86" s="157"/>
      <c r="Q86" s="157"/>
      <c r="R86" s="157"/>
      <c r="S86" s="157"/>
      <c r="T86" s="157"/>
      <c r="U86" s="157"/>
      <c r="V86" s="157"/>
      <c r="W86" s="157"/>
      <c r="X86" s="157"/>
      <c r="Y86" s="157"/>
      <c r="Z86" s="157"/>
      <c r="AA86" s="157"/>
      <c r="AB86" s="157"/>
      <c r="AC86" s="79"/>
      <c r="AD86" s="79"/>
      <c r="AE86" s="79"/>
      <c r="AF86" s="79"/>
      <c r="AG86" s="79"/>
      <c r="AH86" s="79"/>
      <c r="AI86" s="79"/>
      <c r="AJ86" s="79"/>
      <c r="AK86" s="79"/>
      <c r="AL86" s="79"/>
    </row>
    <row r="87">
      <c r="A87" s="79">
        <v>84.0</v>
      </c>
      <c r="B87" s="79"/>
      <c r="C87" s="79" t="s">
        <v>3142</v>
      </c>
      <c r="D87" s="79" t="s">
        <v>1185</v>
      </c>
      <c r="E87" s="79" t="s">
        <v>2466</v>
      </c>
      <c r="F87" s="157"/>
      <c r="G87" s="157" t="s">
        <v>2467</v>
      </c>
      <c r="H87" s="157"/>
      <c r="I87" s="157"/>
      <c r="J87" s="157"/>
      <c r="K87" s="157"/>
      <c r="L87" s="157"/>
      <c r="M87" s="157"/>
      <c r="N87" s="157"/>
      <c r="O87" s="157"/>
      <c r="P87" s="157"/>
      <c r="Q87" s="157"/>
      <c r="R87" s="157"/>
      <c r="S87" s="157"/>
      <c r="T87" s="157"/>
      <c r="U87" s="157"/>
      <c r="V87" s="157"/>
      <c r="W87" s="157"/>
      <c r="X87" s="157"/>
      <c r="Y87" s="157"/>
      <c r="Z87" s="157"/>
      <c r="AA87" s="157"/>
      <c r="AB87" s="157"/>
      <c r="AC87" s="79"/>
      <c r="AD87" s="79"/>
      <c r="AE87" s="79"/>
      <c r="AF87" s="79"/>
      <c r="AG87" s="79"/>
      <c r="AH87" s="79"/>
      <c r="AI87" s="79"/>
      <c r="AJ87" s="79"/>
      <c r="AK87" s="79"/>
      <c r="AL87" s="79"/>
    </row>
    <row r="88">
      <c r="A88" s="79">
        <v>85.0</v>
      </c>
      <c r="B88" s="79"/>
      <c r="C88" s="79" t="s">
        <v>3142</v>
      </c>
      <c r="D88" s="79" t="s">
        <v>1185</v>
      </c>
      <c r="E88" s="79" t="s">
        <v>2468</v>
      </c>
      <c r="F88" s="157"/>
      <c r="G88" s="157" t="s">
        <v>2469</v>
      </c>
      <c r="H88" s="157"/>
      <c r="I88" s="157"/>
      <c r="J88" s="157"/>
      <c r="K88" s="157"/>
      <c r="L88" s="157"/>
      <c r="M88" s="157"/>
      <c r="N88" s="157"/>
      <c r="O88" s="157"/>
      <c r="P88" s="157"/>
      <c r="Q88" s="157"/>
      <c r="R88" s="157"/>
      <c r="S88" s="157"/>
      <c r="T88" s="157"/>
      <c r="U88" s="157"/>
      <c r="V88" s="157"/>
      <c r="W88" s="157"/>
      <c r="X88" s="157"/>
      <c r="Y88" s="157"/>
      <c r="Z88" s="157"/>
      <c r="AA88" s="157"/>
      <c r="AB88" s="157"/>
      <c r="AC88" s="79"/>
      <c r="AD88" s="79"/>
      <c r="AE88" s="79"/>
      <c r="AF88" s="79"/>
      <c r="AG88" s="79"/>
      <c r="AH88" s="79"/>
      <c r="AI88" s="79"/>
      <c r="AJ88" s="79"/>
      <c r="AK88" s="79"/>
      <c r="AL88" s="79"/>
    </row>
    <row r="89">
      <c r="A89" s="79">
        <v>86.0</v>
      </c>
      <c r="B89" s="79"/>
      <c r="C89" s="79" t="s">
        <v>3142</v>
      </c>
      <c r="D89" s="79" t="s">
        <v>1185</v>
      </c>
      <c r="E89" s="79" t="s">
        <v>2470</v>
      </c>
      <c r="F89" s="157"/>
      <c r="G89" s="157" t="s">
        <v>2471</v>
      </c>
      <c r="H89" s="157"/>
      <c r="I89" s="157"/>
      <c r="J89" s="157"/>
      <c r="K89" s="157"/>
      <c r="L89" s="157"/>
      <c r="M89" s="157"/>
      <c r="N89" s="157"/>
      <c r="O89" s="157"/>
      <c r="P89" s="157"/>
      <c r="Q89" s="157"/>
      <c r="R89" s="157"/>
      <c r="S89" s="157"/>
      <c r="T89" s="157"/>
      <c r="U89" s="157"/>
      <c r="V89" s="157"/>
      <c r="W89" s="157"/>
      <c r="X89" s="157"/>
      <c r="Y89" s="157"/>
      <c r="Z89" s="157"/>
      <c r="AA89" s="157"/>
      <c r="AB89" s="157"/>
      <c r="AC89" s="79"/>
      <c r="AD89" s="79"/>
      <c r="AE89" s="79"/>
      <c r="AF89" s="79"/>
      <c r="AG89" s="79"/>
      <c r="AH89" s="79"/>
      <c r="AI89" s="79"/>
      <c r="AJ89" s="79"/>
      <c r="AK89" s="79"/>
      <c r="AL89" s="79"/>
    </row>
    <row r="90">
      <c r="A90" s="79">
        <v>87.0</v>
      </c>
      <c r="B90" s="79"/>
      <c r="C90" s="79" t="s">
        <v>3142</v>
      </c>
      <c r="D90" s="79" t="s">
        <v>1185</v>
      </c>
      <c r="E90" s="79" t="s">
        <v>2472</v>
      </c>
      <c r="F90" s="157"/>
      <c r="G90" s="157" t="s">
        <v>2473</v>
      </c>
      <c r="H90" s="157"/>
      <c r="I90" s="157"/>
      <c r="J90" s="157"/>
      <c r="K90" s="157"/>
      <c r="L90" s="157"/>
      <c r="M90" s="157"/>
      <c r="N90" s="157"/>
      <c r="O90" s="157"/>
      <c r="P90" s="157"/>
      <c r="Q90" s="157"/>
      <c r="R90" s="157"/>
      <c r="S90" s="157"/>
      <c r="T90" s="157"/>
      <c r="U90" s="157"/>
      <c r="V90" s="157"/>
      <c r="W90" s="157"/>
      <c r="X90" s="157"/>
      <c r="Y90" s="157"/>
      <c r="Z90" s="157"/>
      <c r="AA90" s="157"/>
      <c r="AB90" s="157"/>
      <c r="AC90" s="79"/>
      <c r="AD90" s="79"/>
      <c r="AE90" s="79"/>
      <c r="AF90" s="79"/>
      <c r="AG90" s="79"/>
      <c r="AH90" s="79"/>
      <c r="AI90" s="79"/>
      <c r="AJ90" s="79"/>
      <c r="AK90" s="79"/>
      <c r="AL90" s="79"/>
    </row>
    <row r="91">
      <c r="A91" s="79">
        <v>88.0</v>
      </c>
      <c r="B91" s="79"/>
      <c r="C91" s="79" t="s">
        <v>3142</v>
      </c>
      <c r="D91" s="79" t="s">
        <v>1185</v>
      </c>
      <c r="E91" s="79" t="s">
        <v>2474</v>
      </c>
      <c r="F91" s="157"/>
      <c r="G91" s="157" t="s">
        <v>2475</v>
      </c>
      <c r="H91" s="157"/>
      <c r="I91" s="157"/>
      <c r="J91" s="157"/>
      <c r="K91" s="157"/>
      <c r="L91" s="157"/>
      <c r="M91" s="157"/>
      <c r="N91" s="157"/>
      <c r="O91" s="157"/>
      <c r="P91" s="157"/>
      <c r="Q91" s="157"/>
      <c r="R91" s="157"/>
      <c r="S91" s="157"/>
      <c r="T91" s="157"/>
      <c r="U91" s="157"/>
      <c r="V91" s="157"/>
      <c r="W91" s="157"/>
      <c r="X91" s="157"/>
      <c r="Y91" s="157"/>
      <c r="Z91" s="157"/>
      <c r="AA91" s="157"/>
      <c r="AB91" s="157"/>
      <c r="AC91" s="79"/>
      <c r="AD91" s="79"/>
      <c r="AE91" s="79"/>
      <c r="AF91" s="79"/>
      <c r="AG91" s="79"/>
      <c r="AH91" s="79"/>
      <c r="AI91" s="79"/>
      <c r="AJ91" s="79"/>
      <c r="AK91" s="79"/>
      <c r="AL91" s="79"/>
    </row>
    <row r="92">
      <c r="A92" s="79">
        <v>89.0</v>
      </c>
      <c r="B92" s="79"/>
      <c r="C92" s="79" t="s">
        <v>3142</v>
      </c>
      <c r="D92" s="79" t="s">
        <v>1193</v>
      </c>
      <c r="E92" s="79" t="s">
        <v>2476</v>
      </c>
      <c r="F92" s="157"/>
      <c r="G92" s="157" t="s">
        <v>2477</v>
      </c>
      <c r="H92" s="157"/>
      <c r="I92" s="157"/>
      <c r="J92" s="157"/>
      <c r="K92" s="157"/>
      <c r="L92" s="157"/>
      <c r="M92" s="157"/>
      <c r="N92" s="157"/>
      <c r="O92" s="157"/>
      <c r="P92" s="157"/>
      <c r="Q92" s="157"/>
      <c r="R92" s="157"/>
      <c r="S92" s="157"/>
      <c r="T92" s="157"/>
      <c r="U92" s="157"/>
      <c r="V92" s="157"/>
      <c r="W92" s="157"/>
      <c r="X92" s="157"/>
      <c r="Y92" s="157"/>
      <c r="Z92" s="157"/>
      <c r="AA92" s="157"/>
      <c r="AB92" s="157"/>
      <c r="AC92" s="79"/>
      <c r="AD92" s="79"/>
      <c r="AE92" s="79"/>
      <c r="AF92" s="79"/>
      <c r="AG92" s="79"/>
      <c r="AH92" s="79"/>
      <c r="AI92" s="79"/>
      <c r="AJ92" s="79"/>
      <c r="AK92" s="79"/>
      <c r="AL92" s="79"/>
    </row>
    <row r="93">
      <c r="A93" s="79">
        <v>90.0</v>
      </c>
      <c r="B93" s="79"/>
      <c r="C93" s="79" t="s">
        <v>3142</v>
      </c>
      <c r="D93" s="79" t="s">
        <v>1193</v>
      </c>
      <c r="E93" s="79" t="s">
        <v>2478</v>
      </c>
      <c r="F93" s="157"/>
      <c r="G93" s="157" t="s">
        <v>2479</v>
      </c>
      <c r="H93" s="157"/>
      <c r="I93" s="157"/>
      <c r="J93" s="157"/>
      <c r="K93" s="157"/>
      <c r="L93" s="157"/>
      <c r="M93" s="157"/>
      <c r="N93" s="157"/>
      <c r="O93" s="157"/>
      <c r="P93" s="157"/>
      <c r="Q93" s="157"/>
      <c r="R93" s="157"/>
      <c r="S93" s="157"/>
      <c r="T93" s="157"/>
      <c r="U93" s="157"/>
      <c r="V93" s="157"/>
      <c r="W93" s="157"/>
      <c r="X93" s="157"/>
      <c r="Y93" s="157"/>
      <c r="Z93" s="157"/>
      <c r="AA93" s="157"/>
      <c r="AB93" s="157"/>
      <c r="AC93" s="79"/>
      <c r="AD93" s="79"/>
      <c r="AE93" s="79"/>
      <c r="AF93" s="79"/>
      <c r="AG93" s="79"/>
      <c r="AH93" s="79"/>
      <c r="AI93" s="79"/>
      <c r="AJ93" s="79"/>
      <c r="AK93" s="79"/>
      <c r="AL93" s="79"/>
    </row>
    <row r="94">
      <c r="A94" s="79">
        <v>91.0</v>
      </c>
      <c r="B94" s="79"/>
      <c r="C94" s="79" t="s">
        <v>3142</v>
      </c>
      <c r="D94" s="79" t="s">
        <v>1193</v>
      </c>
      <c r="E94" s="79" t="s">
        <v>2480</v>
      </c>
      <c r="F94" s="157"/>
      <c r="G94" s="157" t="s">
        <v>2481</v>
      </c>
      <c r="H94" s="157"/>
      <c r="I94" s="157"/>
      <c r="J94" s="157"/>
      <c r="K94" s="157"/>
      <c r="L94" s="157"/>
      <c r="M94" s="157"/>
      <c r="N94" s="157"/>
      <c r="O94" s="157"/>
      <c r="P94" s="157"/>
      <c r="Q94" s="157"/>
      <c r="R94" s="157"/>
      <c r="S94" s="157"/>
      <c r="T94" s="157"/>
      <c r="U94" s="157"/>
      <c r="V94" s="157"/>
      <c r="W94" s="157"/>
      <c r="X94" s="157"/>
      <c r="Y94" s="157"/>
      <c r="Z94" s="157"/>
      <c r="AA94" s="157"/>
      <c r="AB94" s="157"/>
      <c r="AC94" s="79"/>
      <c r="AD94" s="79"/>
      <c r="AE94" s="79"/>
      <c r="AF94" s="79"/>
      <c r="AG94" s="79"/>
      <c r="AH94" s="79"/>
      <c r="AI94" s="79"/>
      <c r="AJ94" s="79"/>
      <c r="AK94" s="79"/>
      <c r="AL94" s="79"/>
    </row>
    <row r="95">
      <c r="A95" s="79">
        <v>92.0</v>
      </c>
      <c r="B95" s="79"/>
      <c r="C95" s="79" t="s">
        <v>3142</v>
      </c>
      <c r="D95" s="79" t="s">
        <v>1193</v>
      </c>
      <c r="E95" s="79" t="s">
        <v>2482</v>
      </c>
      <c r="F95" s="157"/>
      <c r="G95" s="157" t="s">
        <v>2483</v>
      </c>
      <c r="H95" s="157"/>
      <c r="I95" s="157"/>
      <c r="J95" s="157"/>
      <c r="K95" s="157"/>
      <c r="L95" s="157"/>
      <c r="M95" s="157"/>
      <c r="N95" s="157"/>
      <c r="O95" s="157"/>
      <c r="P95" s="157"/>
      <c r="Q95" s="157"/>
      <c r="R95" s="157"/>
      <c r="S95" s="157"/>
      <c r="T95" s="157"/>
      <c r="U95" s="157"/>
      <c r="V95" s="157"/>
      <c r="W95" s="157"/>
      <c r="X95" s="157"/>
      <c r="Y95" s="157"/>
      <c r="Z95" s="157"/>
      <c r="AA95" s="157"/>
      <c r="AB95" s="157"/>
      <c r="AC95" s="79"/>
      <c r="AD95" s="79"/>
      <c r="AE95" s="79"/>
      <c r="AF95" s="79"/>
      <c r="AG95" s="79"/>
      <c r="AH95" s="79"/>
      <c r="AI95" s="79"/>
      <c r="AJ95" s="79"/>
      <c r="AK95" s="79"/>
      <c r="AL95" s="79"/>
    </row>
    <row r="96">
      <c r="A96" s="79">
        <v>93.0</v>
      </c>
      <c r="B96" s="79"/>
      <c r="C96" s="79" t="s">
        <v>3142</v>
      </c>
      <c r="D96" s="79" t="s">
        <v>1193</v>
      </c>
      <c r="E96" s="79" t="s">
        <v>2484</v>
      </c>
      <c r="F96" s="157"/>
      <c r="G96" s="157" t="s">
        <v>2485</v>
      </c>
      <c r="H96" s="157"/>
      <c r="I96" s="157"/>
      <c r="J96" s="157"/>
      <c r="K96" s="157"/>
      <c r="L96" s="157"/>
      <c r="M96" s="157"/>
      <c r="N96" s="157"/>
      <c r="O96" s="157"/>
      <c r="P96" s="157"/>
      <c r="Q96" s="157"/>
      <c r="R96" s="157"/>
      <c r="S96" s="157"/>
      <c r="T96" s="157"/>
      <c r="U96" s="157"/>
      <c r="V96" s="157"/>
      <c r="W96" s="157"/>
      <c r="X96" s="157"/>
      <c r="Y96" s="157"/>
      <c r="Z96" s="157"/>
      <c r="AA96" s="157"/>
      <c r="AB96" s="157"/>
      <c r="AC96" s="79"/>
      <c r="AD96" s="79"/>
      <c r="AE96" s="79"/>
      <c r="AF96" s="79"/>
      <c r="AG96" s="79"/>
      <c r="AH96" s="79"/>
      <c r="AI96" s="79"/>
      <c r="AJ96" s="79"/>
      <c r="AK96" s="79"/>
      <c r="AL96" s="79"/>
    </row>
    <row r="97">
      <c r="A97" s="79">
        <v>94.0</v>
      </c>
      <c r="B97" s="79"/>
      <c r="C97" s="79" t="s">
        <v>3142</v>
      </c>
      <c r="D97" s="79" t="s">
        <v>1193</v>
      </c>
      <c r="E97" s="79" t="s">
        <v>2486</v>
      </c>
      <c r="F97" s="157"/>
      <c r="G97" s="157" t="s">
        <v>2487</v>
      </c>
      <c r="H97" s="157"/>
      <c r="I97" s="157"/>
      <c r="J97" s="157"/>
      <c r="K97" s="157"/>
      <c r="L97" s="157"/>
      <c r="M97" s="157"/>
      <c r="N97" s="157"/>
      <c r="O97" s="157"/>
      <c r="P97" s="157"/>
      <c r="Q97" s="157"/>
      <c r="R97" s="157"/>
      <c r="S97" s="157"/>
      <c r="T97" s="157"/>
      <c r="U97" s="157"/>
      <c r="V97" s="157"/>
      <c r="W97" s="157"/>
      <c r="X97" s="157"/>
      <c r="Y97" s="157"/>
      <c r="Z97" s="157"/>
      <c r="AA97" s="157"/>
      <c r="AB97" s="157"/>
      <c r="AC97" s="79"/>
      <c r="AD97" s="79"/>
      <c r="AE97" s="79"/>
      <c r="AF97" s="79"/>
      <c r="AG97" s="79"/>
      <c r="AH97" s="79"/>
      <c r="AI97" s="79"/>
      <c r="AJ97" s="79"/>
      <c r="AK97" s="79"/>
      <c r="AL97" s="79"/>
    </row>
    <row r="98">
      <c r="A98" s="79">
        <v>95.0</v>
      </c>
      <c r="B98" s="79"/>
      <c r="C98" s="79" t="s">
        <v>3142</v>
      </c>
      <c r="D98" s="79" t="s">
        <v>1193</v>
      </c>
      <c r="E98" s="79" t="s">
        <v>2488</v>
      </c>
      <c r="F98" s="157"/>
      <c r="G98" s="157" t="s">
        <v>2489</v>
      </c>
      <c r="H98" s="157"/>
      <c r="I98" s="157"/>
      <c r="J98" s="157"/>
      <c r="K98" s="157"/>
      <c r="L98" s="157"/>
      <c r="M98" s="157"/>
      <c r="N98" s="157"/>
      <c r="O98" s="157"/>
      <c r="P98" s="157"/>
      <c r="Q98" s="157"/>
      <c r="R98" s="157"/>
      <c r="S98" s="157"/>
      <c r="T98" s="157"/>
      <c r="U98" s="157"/>
      <c r="V98" s="157"/>
      <c r="W98" s="157"/>
      <c r="X98" s="157"/>
      <c r="Y98" s="157"/>
      <c r="Z98" s="157"/>
      <c r="AA98" s="157"/>
      <c r="AB98" s="157"/>
      <c r="AC98" s="79"/>
      <c r="AD98" s="79"/>
      <c r="AE98" s="79"/>
      <c r="AF98" s="79"/>
      <c r="AG98" s="79"/>
      <c r="AH98" s="79"/>
      <c r="AI98" s="79"/>
      <c r="AJ98" s="79"/>
      <c r="AK98" s="79"/>
      <c r="AL98" s="79"/>
    </row>
    <row r="99">
      <c r="A99" s="79">
        <v>96.0</v>
      </c>
      <c r="B99" s="79"/>
      <c r="C99" s="79" t="s">
        <v>3142</v>
      </c>
      <c r="D99" s="79" t="s">
        <v>1194</v>
      </c>
      <c r="E99" s="79" t="s">
        <v>2490</v>
      </c>
      <c r="F99" s="157"/>
      <c r="G99" s="157" t="s">
        <v>2491</v>
      </c>
      <c r="H99" s="157"/>
      <c r="I99" s="157"/>
      <c r="J99" s="157"/>
      <c r="K99" s="157"/>
      <c r="L99" s="157"/>
      <c r="M99" s="157"/>
      <c r="N99" s="157"/>
      <c r="O99" s="157"/>
      <c r="P99" s="157"/>
      <c r="Q99" s="157"/>
      <c r="R99" s="157"/>
      <c r="S99" s="157"/>
      <c r="T99" s="157"/>
      <c r="U99" s="157"/>
      <c r="V99" s="157"/>
      <c r="W99" s="157"/>
      <c r="X99" s="157"/>
      <c r="Y99" s="157"/>
      <c r="Z99" s="157"/>
      <c r="AA99" s="157"/>
      <c r="AB99" s="157"/>
      <c r="AC99" s="79"/>
      <c r="AD99" s="79"/>
      <c r="AE99" s="79"/>
      <c r="AF99" s="79"/>
      <c r="AG99" s="79"/>
      <c r="AH99" s="79"/>
      <c r="AI99" s="79"/>
      <c r="AJ99" s="79"/>
      <c r="AK99" s="79"/>
      <c r="AL99" s="79"/>
    </row>
    <row r="100">
      <c r="A100" s="79">
        <v>97.0</v>
      </c>
      <c r="B100" s="79"/>
      <c r="C100" s="79" t="s">
        <v>3142</v>
      </c>
      <c r="D100" s="79" t="s">
        <v>1194</v>
      </c>
      <c r="E100" s="79" t="s">
        <v>2492</v>
      </c>
      <c r="F100" s="157"/>
      <c r="G100" s="157" t="s">
        <v>2493</v>
      </c>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79"/>
      <c r="AD100" s="79"/>
      <c r="AE100" s="79"/>
      <c r="AF100" s="79"/>
      <c r="AG100" s="79"/>
      <c r="AH100" s="79"/>
      <c r="AI100" s="79"/>
      <c r="AJ100" s="79"/>
      <c r="AK100" s="79"/>
      <c r="AL100" s="79"/>
    </row>
    <row r="101">
      <c r="A101" s="79">
        <v>98.0</v>
      </c>
      <c r="B101" s="79"/>
      <c r="C101" s="79" t="s">
        <v>3142</v>
      </c>
      <c r="D101" s="79" t="s">
        <v>1194</v>
      </c>
      <c r="E101" s="79" t="s">
        <v>2480</v>
      </c>
      <c r="F101" s="157"/>
      <c r="G101" s="157" t="s">
        <v>2494</v>
      </c>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79"/>
      <c r="AD101" s="79"/>
      <c r="AE101" s="79"/>
      <c r="AF101" s="79"/>
      <c r="AG101" s="79"/>
      <c r="AH101" s="79"/>
      <c r="AI101" s="79"/>
      <c r="AJ101" s="79"/>
      <c r="AK101" s="79"/>
      <c r="AL101" s="79"/>
    </row>
    <row r="102">
      <c r="A102" s="79">
        <v>99.0</v>
      </c>
      <c r="B102" s="79"/>
      <c r="C102" s="79" t="s">
        <v>3142</v>
      </c>
      <c r="D102" s="79" t="s">
        <v>1169</v>
      </c>
      <c r="E102" s="79" t="s">
        <v>2495</v>
      </c>
      <c r="F102" s="157"/>
      <c r="G102" s="157" t="s">
        <v>2496</v>
      </c>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79"/>
      <c r="AD102" s="79"/>
      <c r="AE102" s="79"/>
      <c r="AF102" s="79"/>
      <c r="AG102" s="79"/>
      <c r="AH102" s="79"/>
      <c r="AI102" s="79"/>
      <c r="AJ102" s="79"/>
      <c r="AK102" s="79"/>
      <c r="AL102" s="79"/>
    </row>
    <row r="103">
      <c r="A103" s="79">
        <v>100.0</v>
      </c>
      <c r="B103" s="79"/>
      <c r="C103" s="79" t="s">
        <v>3142</v>
      </c>
      <c r="D103" s="79" t="s">
        <v>1169</v>
      </c>
      <c r="E103" s="79" t="s">
        <v>2497</v>
      </c>
      <c r="F103" s="157"/>
      <c r="G103" s="157" t="s">
        <v>2498</v>
      </c>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79"/>
      <c r="AD103" s="79"/>
      <c r="AE103" s="79"/>
      <c r="AF103" s="79"/>
      <c r="AG103" s="79"/>
      <c r="AH103" s="79"/>
      <c r="AI103" s="79"/>
      <c r="AJ103" s="79"/>
      <c r="AK103" s="79"/>
      <c r="AL103" s="79"/>
    </row>
    <row r="104">
      <c r="A104" s="79">
        <v>101.0</v>
      </c>
      <c r="B104" s="79"/>
      <c r="C104" s="79" t="s">
        <v>3142</v>
      </c>
      <c r="D104" s="79" t="s">
        <v>1169</v>
      </c>
      <c r="E104" s="79" t="s">
        <v>2499</v>
      </c>
      <c r="F104" s="157"/>
      <c r="G104" s="157" t="s">
        <v>2500</v>
      </c>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79"/>
      <c r="AD104" s="79"/>
      <c r="AE104" s="79"/>
      <c r="AF104" s="79"/>
      <c r="AG104" s="79"/>
      <c r="AH104" s="79"/>
      <c r="AI104" s="79"/>
      <c r="AJ104" s="79"/>
      <c r="AK104" s="79"/>
      <c r="AL104" s="79"/>
    </row>
    <row r="105">
      <c r="A105" s="79">
        <v>102.0</v>
      </c>
      <c r="B105" s="79"/>
      <c r="C105" s="79" t="s">
        <v>3142</v>
      </c>
      <c r="D105" s="79" t="s">
        <v>1169</v>
      </c>
      <c r="E105" s="79" t="s">
        <v>1487</v>
      </c>
      <c r="F105" s="157"/>
      <c r="G105" s="157" t="s">
        <v>1488</v>
      </c>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79"/>
      <c r="AD105" s="79"/>
      <c r="AE105" s="79"/>
      <c r="AF105" s="79"/>
      <c r="AG105" s="79"/>
      <c r="AH105" s="79"/>
      <c r="AI105" s="79"/>
      <c r="AJ105" s="79"/>
      <c r="AK105" s="79"/>
      <c r="AL105" s="79"/>
    </row>
    <row r="106">
      <c r="A106" s="79">
        <v>103.0</v>
      </c>
      <c r="B106" s="79"/>
      <c r="C106" s="79" t="s">
        <v>3168</v>
      </c>
      <c r="D106" s="79" t="s">
        <v>1312</v>
      </c>
      <c r="E106" s="79" t="s">
        <v>2501</v>
      </c>
      <c r="F106" s="157"/>
      <c r="G106" s="157" t="s">
        <v>2502</v>
      </c>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79"/>
      <c r="AD106" s="79"/>
      <c r="AE106" s="79"/>
      <c r="AF106" s="79"/>
      <c r="AG106" s="79"/>
      <c r="AH106" s="79"/>
      <c r="AI106" s="79"/>
      <c r="AJ106" s="79"/>
      <c r="AK106" s="79"/>
      <c r="AL106" s="79"/>
    </row>
    <row r="107">
      <c r="A107" s="79">
        <v>104.0</v>
      </c>
      <c r="B107" s="79"/>
      <c r="C107" s="79" t="s">
        <v>3168</v>
      </c>
      <c r="D107" s="79" t="s">
        <v>1313</v>
      </c>
      <c r="E107" s="79" t="s">
        <v>3169</v>
      </c>
      <c r="F107" s="157"/>
      <c r="G107" s="157" t="s">
        <v>2504</v>
      </c>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79"/>
      <c r="AD107" s="79"/>
      <c r="AE107" s="79"/>
      <c r="AF107" s="79"/>
      <c r="AG107" s="79"/>
      <c r="AH107" s="79"/>
      <c r="AI107" s="79"/>
      <c r="AJ107" s="79"/>
      <c r="AK107" s="79"/>
      <c r="AL107" s="79"/>
    </row>
    <row r="108">
      <c r="A108" s="79">
        <v>105.0</v>
      </c>
      <c r="B108" s="79"/>
      <c r="C108" s="79" t="s">
        <v>3168</v>
      </c>
      <c r="D108" s="79" t="s">
        <v>1313</v>
      </c>
      <c r="E108" s="79" t="s">
        <v>3170</v>
      </c>
      <c r="F108" s="157"/>
      <c r="G108" s="157" t="s">
        <v>2506</v>
      </c>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79"/>
      <c r="AD108" s="79"/>
      <c r="AE108" s="79"/>
      <c r="AF108" s="79"/>
      <c r="AG108" s="79"/>
      <c r="AH108" s="79"/>
      <c r="AI108" s="79"/>
      <c r="AJ108" s="79"/>
      <c r="AK108" s="79"/>
      <c r="AL108" s="79"/>
    </row>
    <row r="109">
      <c r="A109" s="79">
        <v>106.0</v>
      </c>
      <c r="B109" s="79"/>
      <c r="C109" s="79" t="s">
        <v>3168</v>
      </c>
      <c r="D109" s="79" t="s">
        <v>1313</v>
      </c>
      <c r="E109" s="79" t="s">
        <v>2507</v>
      </c>
      <c r="F109" s="157"/>
      <c r="G109" s="157" t="s">
        <v>2508</v>
      </c>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79"/>
      <c r="AD109" s="79"/>
      <c r="AE109" s="79"/>
      <c r="AF109" s="79"/>
      <c r="AG109" s="79"/>
      <c r="AH109" s="79"/>
      <c r="AI109" s="79"/>
      <c r="AJ109" s="79"/>
      <c r="AK109" s="79"/>
      <c r="AL109" s="79"/>
    </row>
    <row r="110">
      <c r="A110" s="79">
        <v>107.0</v>
      </c>
      <c r="B110" s="79"/>
      <c r="C110" s="79" t="s">
        <v>3168</v>
      </c>
      <c r="D110" s="79" t="s">
        <v>1313</v>
      </c>
      <c r="E110" s="79" t="s">
        <v>3171</v>
      </c>
      <c r="F110" s="157"/>
      <c r="G110" s="157" t="s">
        <v>2510</v>
      </c>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79"/>
      <c r="AD110" s="79"/>
      <c r="AE110" s="79"/>
      <c r="AF110" s="79"/>
      <c r="AG110" s="79"/>
      <c r="AH110" s="79"/>
      <c r="AI110" s="79"/>
      <c r="AJ110" s="79"/>
      <c r="AK110" s="79"/>
      <c r="AL110" s="79"/>
    </row>
    <row r="111">
      <c r="A111" s="79">
        <v>108.0</v>
      </c>
      <c r="B111" s="79"/>
      <c r="C111" s="79" t="s">
        <v>3168</v>
      </c>
      <c r="D111" s="79" t="s">
        <v>1308</v>
      </c>
      <c r="E111" s="79" t="s">
        <v>3172</v>
      </c>
      <c r="F111" s="157"/>
      <c r="G111" s="157" t="s">
        <v>1465</v>
      </c>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79"/>
      <c r="AD111" s="79"/>
      <c r="AE111" s="79"/>
      <c r="AF111" s="79"/>
      <c r="AG111" s="79"/>
      <c r="AH111" s="79"/>
      <c r="AI111" s="79"/>
      <c r="AJ111" s="79"/>
      <c r="AK111" s="79"/>
      <c r="AL111" s="79"/>
    </row>
    <row r="112">
      <c r="A112" s="79">
        <v>109.0</v>
      </c>
      <c r="B112" s="79"/>
      <c r="C112" s="79" t="s">
        <v>3168</v>
      </c>
      <c r="D112" s="79" t="s">
        <v>1308</v>
      </c>
      <c r="E112" s="79" t="s">
        <v>3173</v>
      </c>
      <c r="F112" s="157"/>
      <c r="G112" s="157" t="s">
        <v>2512</v>
      </c>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79"/>
      <c r="AD112" s="79"/>
      <c r="AE112" s="79"/>
      <c r="AF112" s="79"/>
      <c r="AG112" s="79"/>
      <c r="AH112" s="79"/>
      <c r="AI112" s="79"/>
      <c r="AJ112" s="79"/>
      <c r="AK112" s="79"/>
      <c r="AL112" s="79"/>
    </row>
    <row r="113">
      <c r="A113" s="79">
        <v>110.0</v>
      </c>
      <c r="B113" s="79"/>
      <c r="C113" s="79" t="s">
        <v>3168</v>
      </c>
      <c r="D113" s="79" t="s">
        <v>1308</v>
      </c>
      <c r="E113" s="79" t="s">
        <v>2513</v>
      </c>
      <c r="F113" s="157"/>
      <c r="G113" s="157" t="s">
        <v>2514</v>
      </c>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79"/>
      <c r="AD113" s="79"/>
      <c r="AE113" s="79"/>
      <c r="AF113" s="79"/>
      <c r="AG113" s="79"/>
      <c r="AH113" s="79"/>
      <c r="AI113" s="79"/>
      <c r="AJ113" s="79"/>
      <c r="AK113" s="79"/>
      <c r="AL113" s="79"/>
    </row>
    <row r="114">
      <c r="A114" s="79">
        <v>111.0</v>
      </c>
      <c r="B114" s="79"/>
      <c r="C114" s="79" t="s">
        <v>3168</v>
      </c>
      <c r="D114" s="79" t="s">
        <v>1308</v>
      </c>
      <c r="E114" s="79" t="s">
        <v>2515</v>
      </c>
      <c r="F114" s="157"/>
      <c r="G114" s="157" t="s">
        <v>2516</v>
      </c>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79"/>
      <c r="AD114" s="79"/>
      <c r="AE114" s="79"/>
      <c r="AF114" s="79"/>
      <c r="AG114" s="79"/>
      <c r="AH114" s="79"/>
      <c r="AI114" s="79"/>
      <c r="AJ114" s="79"/>
      <c r="AK114" s="79"/>
      <c r="AL114" s="79"/>
    </row>
    <row r="115">
      <c r="A115" s="79">
        <v>112.0</v>
      </c>
      <c r="B115" s="79"/>
      <c r="C115" s="79" t="s">
        <v>3168</v>
      </c>
      <c r="D115" s="79" t="s">
        <v>1308</v>
      </c>
      <c r="E115" s="79"/>
      <c r="F115" s="157"/>
      <c r="G115" s="157" t="s">
        <v>3174</v>
      </c>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79"/>
      <c r="AD115" s="79"/>
      <c r="AE115" s="79"/>
      <c r="AF115" s="79"/>
      <c r="AG115" s="79"/>
      <c r="AH115" s="79"/>
      <c r="AI115" s="79"/>
      <c r="AJ115" s="79"/>
      <c r="AK115" s="79"/>
      <c r="AL115" s="79"/>
    </row>
    <row r="116">
      <c r="A116" s="79">
        <v>113.0</v>
      </c>
      <c r="B116" s="79"/>
      <c r="C116" s="79" t="s">
        <v>3168</v>
      </c>
      <c r="D116" s="79" t="s">
        <v>1317</v>
      </c>
      <c r="E116" s="79" t="s">
        <v>3175</v>
      </c>
      <c r="F116" s="157"/>
      <c r="G116" s="157" t="s">
        <v>2518</v>
      </c>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79"/>
      <c r="AD116" s="79"/>
      <c r="AE116" s="79"/>
      <c r="AF116" s="79"/>
      <c r="AG116" s="79"/>
      <c r="AH116" s="79"/>
      <c r="AI116" s="79"/>
      <c r="AJ116" s="79"/>
      <c r="AK116" s="79"/>
      <c r="AL116" s="79"/>
    </row>
    <row r="117">
      <c r="A117" s="79">
        <v>114.0</v>
      </c>
      <c r="B117" s="79"/>
      <c r="C117" s="79" t="s">
        <v>3168</v>
      </c>
      <c r="D117" s="79" t="s">
        <v>1317</v>
      </c>
      <c r="E117" s="79" t="s">
        <v>3176</v>
      </c>
      <c r="F117" s="157"/>
      <c r="G117" s="157" t="s">
        <v>2520</v>
      </c>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79"/>
      <c r="AD117" s="79"/>
      <c r="AE117" s="79"/>
      <c r="AF117" s="79"/>
      <c r="AG117" s="79"/>
      <c r="AH117" s="79"/>
      <c r="AI117" s="79"/>
      <c r="AJ117" s="79"/>
      <c r="AK117" s="79"/>
      <c r="AL117" s="79"/>
    </row>
    <row r="118">
      <c r="A118" s="79">
        <v>115.0</v>
      </c>
      <c r="B118" s="79"/>
      <c r="C118" s="79" t="s">
        <v>3168</v>
      </c>
      <c r="D118" s="79" t="s">
        <v>1317</v>
      </c>
      <c r="E118" s="79" t="s">
        <v>3177</v>
      </c>
      <c r="F118" s="157"/>
      <c r="G118" s="157" t="s">
        <v>2522</v>
      </c>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79"/>
      <c r="AD118" s="79"/>
      <c r="AE118" s="79"/>
      <c r="AF118" s="79"/>
      <c r="AG118" s="79"/>
      <c r="AH118" s="79"/>
      <c r="AI118" s="79"/>
      <c r="AJ118" s="79"/>
      <c r="AK118" s="79"/>
      <c r="AL118" s="79"/>
    </row>
    <row r="119">
      <c r="A119" s="79">
        <v>116.0</v>
      </c>
      <c r="B119" s="79"/>
      <c r="C119" s="79" t="s">
        <v>3168</v>
      </c>
      <c r="D119" s="79" t="s">
        <v>1317</v>
      </c>
      <c r="E119" s="79" t="s">
        <v>3178</v>
      </c>
      <c r="F119" s="157"/>
      <c r="G119" s="157" t="s">
        <v>2524</v>
      </c>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79"/>
      <c r="AD119" s="79"/>
      <c r="AE119" s="79"/>
      <c r="AF119" s="79"/>
      <c r="AG119" s="79"/>
      <c r="AH119" s="79"/>
      <c r="AI119" s="79"/>
      <c r="AJ119" s="79"/>
      <c r="AK119" s="79"/>
      <c r="AL119" s="79"/>
    </row>
    <row r="120">
      <c r="A120" s="79">
        <v>117.0</v>
      </c>
      <c r="B120" s="79"/>
      <c r="C120" s="79" t="s">
        <v>3168</v>
      </c>
      <c r="D120" s="79" t="s">
        <v>1317</v>
      </c>
      <c r="E120" s="79" t="s">
        <v>2525</v>
      </c>
      <c r="F120" s="157"/>
      <c r="G120" s="157" t="s">
        <v>2526</v>
      </c>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79"/>
      <c r="AD120" s="79"/>
      <c r="AE120" s="79"/>
      <c r="AF120" s="79"/>
      <c r="AG120" s="79"/>
      <c r="AH120" s="79"/>
      <c r="AI120" s="79"/>
      <c r="AJ120" s="79"/>
      <c r="AK120" s="79"/>
      <c r="AL120" s="79"/>
    </row>
    <row r="121">
      <c r="A121" s="79">
        <v>118.0</v>
      </c>
      <c r="B121" s="79"/>
      <c r="C121" s="79" t="s">
        <v>3168</v>
      </c>
      <c r="D121" s="79" t="s">
        <v>1321</v>
      </c>
      <c r="E121" s="79" t="s">
        <v>2527</v>
      </c>
      <c r="F121" s="157"/>
      <c r="G121" s="157" t="s">
        <v>2528</v>
      </c>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79"/>
      <c r="AD121" s="79"/>
      <c r="AE121" s="79"/>
      <c r="AF121" s="79"/>
      <c r="AG121" s="79"/>
      <c r="AH121" s="79"/>
      <c r="AI121" s="79"/>
      <c r="AJ121" s="79"/>
      <c r="AK121" s="79"/>
      <c r="AL121" s="79"/>
    </row>
    <row r="122">
      <c r="A122" s="79">
        <v>119.0</v>
      </c>
      <c r="B122" s="79"/>
      <c r="C122" s="79" t="s">
        <v>3168</v>
      </c>
      <c r="D122" s="79" t="s">
        <v>1321</v>
      </c>
      <c r="E122" s="79" t="s">
        <v>2529</v>
      </c>
      <c r="F122" s="157"/>
      <c r="G122" s="157" t="s">
        <v>2530</v>
      </c>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79"/>
      <c r="AD122" s="79"/>
      <c r="AE122" s="79"/>
      <c r="AF122" s="79"/>
      <c r="AG122" s="79"/>
      <c r="AH122" s="79"/>
      <c r="AI122" s="79"/>
      <c r="AJ122" s="79"/>
      <c r="AK122" s="79"/>
      <c r="AL122" s="79"/>
    </row>
    <row r="123">
      <c r="A123" s="79">
        <v>120.0</v>
      </c>
      <c r="B123" s="79"/>
      <c r="C123" s="79" t="s">
        <v>3168</v>
      </c>
      <c r="D123" s="79" t="s">
        <v>1321</v>
      </c>
      <c r="E123" s="79" t="s">
        <v>2531</v>
      </c>
      <c r="F123" s="157"/>
      <c r="G123" s="157" t="s">
        <v>2532</v>
      </c>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79"/>
      <c r="AD123" s="79"/>
      <c r="AE123" s="79"/>
      <c r="AF123" s="79"/>
      <c r="AG123" s="79"/>
      <c r="AH123" s="79"/>
      <c r="AI123" s="79"/>
      <c r="AJ123" s="79"/>
      <c r="AK123" s="79"/>
      <c r="AL123" s="79"/>
    </row>
    <row r="124">
      <c r="A124" s="79">
        <v>121.0</v>
      </c>
      <c r="B124" s="79"/>
      <c r="C124" s="79" t="s">
        <v>3168</v>
      </c>
      <c r="D124" s="79" t="s">
        <v>1322</v>
      </c>
      <c r="E124" s="79" t="s">
        <v>2533</v>
      </c>
      <c r="F124" s="157"/>
      <c r="G124" s="157" t="s">
        <v>2534</v>
      </c>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79"/>
      <c r="AD124" s="79"/>
      <c r="AE124" s="79"/>
      <c r="AF124" s="79"/>
      <c r="AG124" s="79"/>
      <c r="AH124" s="79"/>
      <c r="AI124" s="79"/>
      <c r="AJ124" s="79"/>
      <c r="AK124" s="79"/>
      <c r="AL124" s="79"/>
    </row>
    <row r="125">
      <c r="A125" s="79">
        <v>122.0</v>
      </c>
      <c r="B125" s="79"/>
      <c r="C125" s="79" t="s">
        <v>3168</v>
      </c>
      <c r="D125" s="79" t="s">
        <v>1322</v>
      </c>
      <c r="E125" s="79" t="s">
        <v>2535</v>
      </c>
      <c r="F125" s="157"/>
      <c r="G125" s="157" t="s">
        <v>2536</v>
      </c>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79"/>
      <c r="AD125" s="79"/>
      <c r="AE125" s="79"/>
      <c r="AF125" s="79"/>
      <c r="AG125" s="79"/>
      <c r="AH125" s="79"/>
      <c r="AI125" s="79"/>
      <c r="AJ125" s="79"/>
      <c r="AK125" s="79"/>
      <c r="AL125" s="79"/>
    </row>
    <row r="126">
      <c r="A126" s="79">
        <v>123.0</v>
      </c>
      <c r="B126" s="79"/>
      <c r="C126" s="79" t="s">
        <v>3168</v>
      </c>
      <c r="D126" s="79" t="s">
        <v>1323</v>
      </c>
      <c r="E126" s="79" t="s">
        <v>2537</v>
      </c>
      <c r="F126" s="157"/>
      <c r="G126" s="157" t="s">
        <v>2538</v>
      </c>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79"/>
      <c r="AD126" s="79"/>
      <c r="AE126" s="79"/>
      <c r="AF126" s="79"/>
      <c r="AG126" s="79"/>
      <c r="AH126" s="79"/>
      <c r="AI126" s="79"/>
      <c r="AJ126" s="79"/>
      <c r="AK126" s="79"/>
      <c r="AL126" s="79"/>
    </row>
    <row r="127">
      <c r="A127" s="79">
        <v>124.0</v>
      </c>
      <c r="B127" s="79"/>
      <c r="C127" s="79" t="s">
        <v>3179</v>
      </c>
      <c r="D127" s="79" t="s">
        <v>1012</v>
      </c>
      <c r="E127" s="79" t="s">
        <v>2539</v>
      </c>
      <c r="F127" s="157"/>
      <c r="G127" s="157" t="s">
        <v>2540</v>
      </c>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79"/>
      <c r="AD127" s="79"/>
      <c r="AE127" s="79"/>
      <c r="AF127" s="79"/>
      <c r="AG127" s="79"/>
      <c r="AH127" s="79"/>
      <c r="AI127" s="79"/>
      <c r="AJ127" s="79"/>
      <c r="AK127" s="79"/>
      <c r="AL127" s="79"/>
    </row>
    <row r="128">
      <c r="A128" s="79">
        <v>125.0</v>
      </c>
      <c r="B128" s="79"/>
      <c r="C128" s="79" t="s">
        <v>3179</v>
      </c>
      <c r="D128" s="79" t="s">
        <v>1012</v>
      </c>
      <c r="E128" s="79" t="s">
        <v>2541</v>
      </c>
      <c r="F128" s="157"/>
      <c r="G128" s="157" t="s">
        <v>2542</v>
      </c>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79"/>
      <c r="AD128" s="79"/>
      <c r="AE128" s="79"/>
      <c r="AF128" s="79"/>
      <c r="AG128" s="79"/>
      <c r="AH128" s="79"/>
      <c r="AI128" s="79"/>
      <c r="AJ128" s="79"/>
      <c r="AK128" s="79"/>
      <c r="AL128" s="79"/>
    </row>
    <row r="129">
      <c r="A129" s="79">
        <v>126.0</v>
      </c>
      <c r="B129" s="79"/>
      <c r="C129" s="79" t="s">
        <v>3179</v>
      </c>
      <c r="D129" s="79" t="s">
        <v>1012</v>
      </c>
      <c r="E129" s="79" t="s">
        <v>2543</v>
      </c>
      <c r="F129" s="157"/>
      <c r="G129" s="157" t="s">
        <v>2544</v>
      </c>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79"/>
      <c r="AD129" s="79"/>
      <c r="AE129" s="79"/>
      <c r="AF129" s="79"/>
      <c r="AG129" s="79"/>
      <c r="AH129" s="79"/>
      <c r="AI129" s="79"/>
      <c r="AJ129" s="79"/>
      <c r="AK129" s="79"/>
      <c r="AL129" s="79"/>
    </row>
    <row r="130">
      <c r="A130" s="79">
        <v>127.0</v>
      </c>
      <c r="B130" s="79"/>
      <c r="C130" s="79" t="s">
        <v>3179</v>
      </c>
      <c r="D130" s="79" t="s">
        <v>1012</v>
      </c>
      <c r="E130" s="79" t="s">
        <v>3180</v>
      </c>
      <c r="F130" s="157"/>
      <c r="G130" s="157" t="s">
        <v>2546</v>
      </c>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79"/>
      <c r="AD130" s="79"/>
      <c r="AE130" s="79"/>
      <c r="AF130" s="79"/>
      <c r="AG130" s="79"/>
      <c r="AH130" s="79"/>
      <c r="AI130" s="79"/>
      <c r="AJ130" s="79"/>
      <c r="AK130" s="79"/>
      <c r="AL130" s="79"/>
    </row>
    <row r="131">
      <c r="A131" s="79">
        <v>128.0</v>
      </c>
      <c r="B131" s="79"/>
      <c r="C131" s="79" t="s">
        <v>3179</v>
      </c>
      <c r="D131" s="79" t="s">
        <v>1012</v>
      </c>
      <c r="E131" s="79" t="s">
        <v>3181</v>
      </c>
      <c r="F131" s="157"/>
      <c r="G131" s="157" t="s">
        <v>2548</v>
      </c>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79"/>
      <c r="AD131" s="79"/>
      <c r="AE131" s="79"/>
      <c r="AF131" s="79"/>
      <c r="AG131" s="79"/>
      <c r="AH131" s="79"/>
      <c r="AI131" s="79"/>
      <c r="AJ131" s="79"/>
      <c r="AK131" s="79"/>
      <c r="AL131" s="79"/>
    </row>
    <row r="132">
      <c r="A132" s="79">
        <v>129.0</v>
      </c>
      <c r="B132" s="79"/>
      <c r="C132" s="79" t="s">
        <v>3179</v>
      </c>
      <c r="D132" s="79" t="s">
        <v>1082</v>
      </c>
      <c r="E132" s="79" t="s">
        <v>2549</v>
      </c>
      <c r="F132" s="157"/>
      <c r="G132" s="157" t="s">
        <v>2550</v>
      </c>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79"/>
      <c r="AD132" s="79"/>
      <c r="AE132" s="79"/>
      <c r="AF132" s="79"/>
      <c r="AG132" s="79"/>
      <c r="AH132" s="79"/>
      <c r="AI132" s="79"/>
      <c r="AJ132" s="79"/>
      <c r="AK132" s="79"/>
      <c r="AL132" s="79"/>
    </row>
    <row r="133">
      <c r="A133" s="79">
        <v>130.0</v>
      </c>
      <c r="B133" s="79"/>
      <c r="C133" s="79" t="s">
        <v>3179</v>
      </c>
      <c r="D133" s="79" t="s">
        <v>1082</v>
      </c>
      <c r="E133" s="79" t="s">
        <v>2551</v>
      </c>
      <c r="F133" s="157"/>
      <c r="G133" s="157" t="s">
        <v>2552</v>
      </c>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79"/>
      <c r="AD133" s="79"/>
      <c r="AE133" s="79"/>
      <c r="AF133" s="79"/>
      <c r="AG133" s="79"/>
      <c r="AH133" s="79"/>
      <c r="AI133" s="79"/>
      <c r="AJ133" s="79"/>
      <c r="AK133" s="79"/>
      <c r="AL133" s="79"/>
    </row>
    <row r="134">
      <c r="A134" s="79">
        <v>131.0</v>
      </c>
      <c r="B134" s="79"/>
      <c r="C134" s="79" t="s">
        <v>3179</v>
      </c>
      <c r="D134" s="79" t="s">
        <v>1083</v>
      </c>
      <c r="E134" s="79" t="s">
        <v>2553</v>
      </c>
      <c r="F134" s="157"/>
      <c r="G134" s="157" t="s">
        <v>2554</v>
      </c>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79"/>
      <c r="AD134" s="79"/>
      <c r="AE134" s="79"/>
      <c r="AF134" s="79"/>
      <c r="AG134" s="79"/>
      <c r="AH134" s="79"/>
      <c r="AI134" s="79"/>
      <c r="AJ134" s="79"/>
      <c r="AK134" s="79"/>
      <c r="AL134" s="79"/>
    </row>
    <row r="135">
      <c r="A135" s="79">
        <v>132.0</v>
      </c>
      <c r="B135" s="79"/>
      <c r="C135" s="79" t="s">
        <v>3179</v>
      </c>
      <c r="D135" s="79" t="s">
        <v>1083</v>
      </c>
      <c r="E135" s="79" t="s">
        <v>2555</v>
      </c>
      <c r="F135" s="157"/>
      <c r="G135" s="157" t="s">
        <v>2556</v>
      </c>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79"/>
      <c r="AD135" s="79"/>
      <c r="AE135" s="79"/>
      <c r="AF135" s="79"/>
      <c r="AG135" s="79"/>
      <c r="AH135" s="79"/>
      <c r="AI135" s="79"/>
      <c r="AJ135" s="79"/>
      <c r="AK135" s="79"/>
      <c r="AL135" s="79"/>
    </row>
    <row r="136">
      <c r="A136" s="79">
        <v>133.0</v>
      </c>
      <c r="B136" s="79"/>
      <c r="C136" s="79" t="s">
        <v>3179</v>
      </c>
      <c r="D136" s="79" t="s">
        <v>1083</v>
      </c>
      <c r="E136" s="79" t="s">
        <v>2557</v>
      </c>
      <c r="F136" s="157"/>
      <c r="G136" s="157" t="s">
        <v>2558</v>
      </c>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79"/>
      <c r="AD136" s="79"/>
      <c r="AE136" s="79"/>
      <c r="AF136" s="79"/>
      <c r="AG136" s="79"/>
      <c r="AH136" s="79"/>
      <c r="AI136" s="79"/>
      <c r="AJ136" s="79"/>
      <c r="AK136" s="79"/>
      <c r="AL136" s="79"/>
    </row>
    <row r="137">
      <c r="A137" s="79">
        <v>134.0</v>
      </c>
      <c r="B137" s="79"/>
      <c r="C137" s="79" t="s">
        <v>3182</v>
      </c>
      <c r="D137" s="79" t="s">
        <v>1330</v>
      </c>
      <c r="E137" s="79" t="s">
        <v>2559</v>
      </c>
      <c r="F137" s="157"/>
      <c r="G137" s="157" t="s">
        <v>2560</v>
      </c>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79"/>
      <c r="AD137" s="79"/>
      <c r="AE137" s="79"/>
      <c r="AF137" s="79"/>
      <c r="AG137" s="79"/>
      <c r="AH137" s="79"/>
      <c r="AI137" s="79"/>
      <c r="AJ137" s="79"/>
      <c r="AK137" s="79"/>
      <c r="AL137" s="79"/>
    </row>
    <row r="138">
      <c r="A138" s="79">
        <v>135.0</v>
      </c>
      <c r="B138" s="79"/>
      <c r="C138" s="79" t="s">
        <v>3182</v>
      </c>
      <c r="D138" s="79" t="s">
        <v>1330</v>
      </c>
      <c r="E138" s="79" t="s">
        <v>3183</v>
      </c>
      <c r="F138" s="157"/>
      <c r="G138" s="157" t="s">
        <v>2562</v>
      </c>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79"/>
      <c r="AD138" s="79"/>
      <c r="AE138" s="79"/>
      <c r="AF138" s="79"/>
      <c r="AG138" s="79"/>
      <c r="AH138" s="79"/>
      <c r="AI138" s="79"/>
      <c r="AJ138" s="79"/>
      <c r="AK138" s="79"/>
      <c r="AL138" s="79"/>
    </row>
    <row r="139">
      <c r="A139" s="79">
        <v>136.0</v>
      </c>
      <c r="B139" s="79"/>
      <c r="C139" s="79" t="s">
        <v>3182</v>
      </c>
      <c r="D139" s="79" t="s">
        <v>1330</v>
      </c>
      <c r="E139" s="79" t="s">
        <v>3184</v>
      </c>
      <c r="F139" s="157"/>
      <c r="G139" s="157" t="s">
        <v>2564</v>
      </c>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79"/>
      <c r="AD139" s="79"/>
      <c r="AE139" s="79"/>
      <c r="AF139" s="79"/>
      <c r="AG139" s="79"/>
      <c r="AH139" s="79"/>
      <c r="AI139" s="79"/>
      <c r="AJ139" s="79"/>
      <c r="AK139" s="79"/>
      <c r="AL139" s="79"/>
    </row>
    <row r="140">
      <c r="A140" s="79">
        <v>137.0</v>
      </c>
      <c r="B140" s="79"/>
      <c r="C140" s="79" t="s">
        <v>3182</v>
      </c>
      <c r="D140" s="79" t="s">
        <v>1330</v>
      </c>
      <c r="E140" s="79" t="s">
        <v>2565</v>
      </c>
      <c r="F140" s="157"/>
      <c r="G140" s="157" t="s">
        <v>2566</v>
      </c>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79"/>
      <c r="AD140" s="79"/>
      <c r="AE140" s="79"/>
      <c r="AF140" s="79"/>
      <c r="AG140" s="79"/>
      <c r="AH140" s="79"/>
      <c r="AI140" s="79"/>
      <c r="AJ140" s="79"/>
      <c r="AK140" s="79"/>
      <c r="AL140" s="79"/>
    </row>
    <row r="141">
      <c r="A141" s="79">
        <v>138.0</v>
      </c>
      <c r="B141" s="79"/>
      <c r="C141" s="79" t="s">
        <v>3182</v>
      </c>
      <c r="D141" s="79" t="s">
        <v>1330</v>
      </c>
      <c r="E141" s="79" t="s">
        <v>2567</v>
      </c>
      <c r="F141" s="157"/>
      <c r="G141" s="157" t="s">
        <v>2568</v>
      </c>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79"/>
      <c r="AD141" s="79"/>
      <c r="AE141" s="79"/>
      <c r="AF141" s="79"/>
      <c r="AG141" s="79"/>
      <c r="AH141" s="79"/>
      <c r="AI141" s="79"/>
      <c r="AJ141" s="79"/>
      <c r="AK141" s="79"/>
      <c r="AL141" s="79"/>
    </row>
    <row r="142">
      <c r="A142" s="79">
        <v>139.0</v>
      </c>
      <c r="B142" s="79"/>
      <c r="C142" s="79" t="s">
        <v>3182</v>
      </c>
      <c r="D142" s="79" t="s">
        <v>1339</v>
      </c>
      <c r="E142" s="79" t="s">
        <v>3185</v>
      </c>
      <c r="F142" s="157"/>
      <c r="G142" s="157" t="s">
        <v>2570</v>
      </c>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79"/>
      <c r="AD142" s="79"/>
      <c r="AE142" s="79"/>
      <c r="AF142" s="79"/>
      <c r="AG142" s="79"/>
      <c r="AH142" s="79"/>
      <c r="AI142" s="79"/>
      <c r="AJ142" s="79"/>
      <c r="AK142" s="79"/>
      <c r="AL142" s="79"/>
    </row>
    <row r="143">
      <c r="A143" s="79">
        <v>140.0</v>
      </c>
      <c r="B143" s="79"/>
      <c r="C143" s="79" t="s">
        <v>3182</v>
      </c>
      <c r="D143" s="79" t="s">
        <v>1339</v>
      </c>
      <c r="E143" s="79" t="s">
        <v>2571</v>
      </c>
      <c r="F143" s="157"/>
      <c r="G143" s="157" t="s">
        <v>2572</v>
      </c>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79"/>
      <c r="AD143" s="79"/>
      <c r="AE143" s="79"/>
      <c r="AF143" s="79"/>
      <c r="AG143" s="79"/>
      <c r="AH143" s="79"/>
      <c r="AI143" s="79"/>
      <c r="AJ143" s="79"/>
      <c r="AK143" s="79"/>
      <c r="AL143" s="79"/>
    </row>
    <row r="144">
      <c r="A144" s="79">
        <v>141.0</v>
      </c>
      <c r="B144" s="79"/>
      <c r="C144" s="79" t="s">
        <v>3182</v>
      </c>
      <c r="D144" s="79" t="s">
        <v>1339</v>
      </c>
      <c r="E144" s="79" t="s">
        <v>2573</v>
      </c>
      <c r="F144" s="157"/>
      <c r="G144" s="157" t="s">
        <v>2574</v>
      </c>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79"/>
      <c r="AD144" s="79"/>
      <c r="AE144" s="79"/>
      <c r="AF144" s="79"/>
      <c r="AG144" s="79"/>
      <c r="AH144" s="79"/>
      <c r="AI144" s="79"/>
      <c r="AJ144" s="79"/>
      <c r="AK144" s="79"/>
      <c r="AL144" s="79"/>
    </row>
    <row r="145">
      <c r="A145" s="79">
        <v>142.0</v>
      </c>
      <c r="B145" s="79"/>
      <c r="C145" s="79" t="s">
        <v>3182</v>
      </c>
      <c r="D145" s="79" t="s">
        <v>1339</v>
      </c>
      <c r="E145" s="79" t="s">
        <v>2575</v>
      </c>
      <c r="F145" s="157"/>
      <c r="G145" s="157" t="s">
        <v>2576</v>
      </c>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79"/>
      <c r="AD145" s="79"/>
      <c r="AE145" s="79"/>
      <c r="AF145" s="79"/>
      <c r="AG145" s="79"/>
      <c r="AH145" s="79"/>
      <c r="AI145" s="79"/>
      <c r="AJ145" s="79"/>
      <c r="AK145" s="79"/>
      <c r="AL145" s="79"/>
    </row>
    <row r="146">
      <c r="A146" s="79">
        <v>143.0</v>
      </c>
      <c r="B146" s="79"/>
      <c r="C146" s="79" t="s">
        <v>3182</v>
      </c>
      <c r="D146" s="79" t="s">
        <v>1339</v>
      </c>
      <c r="E146" s="79" t="s">
        <v>2577</v>
      </c>
      <c r="F146" s="157"/>
      <c r="G146" s="157" t="s">
        <v>2578</v>
      </c>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79"/>
      <c r="AD146" s="79"/>
      <c r="AE146" s="79"/>
      <c r="AF146" s="79"/>
      <c r="AG146" s="79"/>
      <c r="AH146" s="79"/>
      <c r="AI146" s="79"/>
      <c r="AJ146" s="79"/>
      <c r="AK146" s="79"/>
      <c r="AL146" s="79"/>
    </row>
    <row r="147">
      <c r="A147" s="79">
        <v>144.0</v>
      </c>
      <c r="B147" s="79"/>
      <c r="C147" s="79" t="s">
        <v>3182</v>
      </c>
      <c r="D147" s="79" t="s">
        <v>1339</v>
      </c>
      <c r="E147" s="79" t="s">
        <v>2579</v>
      </c>
      <c r="F147" s="157"/>
      <c r="G147" s="157" t="s">
        <v>2580</v>
      </c>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79"/>
      <c r="AD147" s="79"/>
      <c r="AE147" s="79"/>
      <c r="AF147" s="79"/>
      <c r="AG147" s="79"/>
      <c r="AH147" s="79"/>
      <c r="AI147" s="79"/>
      <c r="AJ147" s="79"/>
      <c r="AK147" s="79"/>
      <c r="AL147" s="79"/>
    </row>
    <row r="148">
      <c r="A148" s="79">
        <v>145.0</v>
      </c>
      <c r="B148" s="79"/>
      <c r="C148" s="79" t="s">
        <v>3182</v>
      </c>
      <c r="D148" s="79" t="s">
        <v>1339</v>
      </c>
      <c r="E148" s="79" t="s">
        <v>2581</v>
      </c>
      <c r="F148" s="157"/>
      <c r="G148" s="157" t="s">
        <v>2582</v>
      </c>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79"/>
      <c r="AD148" s="79"/>
      <c r="AE148" s="79"/>
      <c r="AF148" s="79"/>
      <c r="AG148" s="79"/>
      <c r="AH148" s="79"/>
      <c r="AI148" s="79"/>
      <c r="AJ148" s="79"/>
      <c r="AK148" s="79"/>
      <c r="AL148" s="79"/>
    </row>
    <row r="149">
      <c r="A149" s="79">
        <v>146.0</v>
      </c>
      <c r="B149" s="79"/>
      <c r="C149" s="79" t="s">
        <v>3182</v>
      </c>
      <c r="D149" s="79" t="s">
        <v>1339</v>
      </c>
      <c r="E149" s="79" t="s">
        <v>2583</v>
      </c>
      <c r="F149" s="157"/>
      <c r="G149" s="157" t="s">
        <v>2584</v>
      </c>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79"/>
      <c r="AD149" s="79"/>
      <c r="AE149" s="79"/>
      <c r="AF149" s="79"/>
      <c r="AG149" s="79"/>
      <c r="AH149" s="79"/>
      <c r="AI149" s="79"/>
      <c r="AJ149" s="79"/>
      <c r="AK149" s="79"/>
      <c r="AL149" s="79"/>
    </row>
    <row r="150">
      <c r="A150" s="79">
        <v>147.0</v>
      </c>
      <c r="B150" s="79"/>
      <c r="C150" s="79" t="s">
        <v>3182</v>
      </c>
      <c r="D150" s="79" t="s">
        <v>1347</v>
      </c>
      <c r="E150" s="79" t="s">
        <v>2585</v>
      </c>
      <c r="F150" s="157"/>
      <c r="G150" s="157" t="s">
        <v>2586</v>
      </c>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79"/>
      <c r="AD150" s="79"/>
      <c r="AE150" s="79"/>
      <c r="AF150" s="79"/>
      <c r="AG150" s="79"/>
      <c r="AH150" s="79"/>
      <c r="AI150" s="79"/>
      <c r="AJ150" s="79"/>
      <c r="AK150" s="79"/>
      <c r="AL150" s="79"/>
    </row>
    <row r="151">
      <c r="A151" s="79">
        <v>148.0</v>
      </c>
      <c r="B151" s="79"/>
      <c r="C151" s="79" t="s">
        <v>3182</v>
      </c>
      <c r="D151" s="79" t="s">
        <v>1347</v>
      </c>
      <c r="E151" s="79" t="s">
        <v>3186</v>
      </c>
      <c r="F151" s="157"/>
      <c r="G151" s="157" t="s">
        <v>2588</v>
      </c>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79"/>
      <c r="AD151" s="79"/>
      <c r="AE151" s="79"/>
      <c r="AF151" s="79"/>
      <c r="AG151" s="79"/>
      <c r="AH151" s="79"/>
      <c r="AI151" s="79"/>
      <c r="AJ151" s="79"/>
      <c r="AK151" s="79"/>
      <c r="AL151" s="79"/>
    </row>
    <row r="152">
      <c r="A152" s="79">
        <v>149.0</v>
      </c>
      <c r="B152" s="79"/>
      <c r="C152" s="79" t="s">
        <v>3182</v>
      </c>
      <c r="D152" s="79" t="s">
        <v>1347</v>
      </c>
      <c r="E152" s="79" t="s">
        <v>3187</v>
      </c>
      <c r="F152" s="157"/>
      <c r="G152" s="157" t="s">
        <v>2590</v>
      </c>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79"/>
      <c r="AD152" s="79"/>
      <c r="AE152" s="79"/>
      <c r="AF152" s="79"/>
      <c r="AG152" s="79"/>
      <c r="AH152" s="79"/>
      <c r="AI152" s="79"/>
      <c r="AJ152" s="79"/>
      <c r="AK152" s="79"/>
      <c r="AL152" s="79"/>
    </row>
    <row r="153">
      <c r="A153" s="79">
        <v>150.0</v>
      </c>
      <c r="B153" s="79"/>
      <c r="C153" s="79" t="s">
        <v>3182</v>
      </c>
      <c r="D153" s="79" t="s">
        <v>1347</v>
      </c>
      <c r="E153" s="79" t="s">
        <v>3188</v>
      </c>
      <c r="F153" s="157"/>
      <c r="G153" s="157" t="s">
        <v>2592</v>
      </c>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79"/>
      <c r="AD153" s="79"/>
      <c r="AE153" s="79"/>
      <c r="AF153" s="79"/>
      <c r="AG153" s="79"/>
      <c r="AH153" s="79"/>
      <c r="AI153" s="79"/>
      <c r="AJ153" s="79"/>
      <c r="AK153" s="79"/>
      <c r="AL153" s="79"/>
    </row>
    <row r="154">
      <c r="A154" s="79">
        <v>151.0</v>
      </c>
      <c r="B154" s="79"/>
      <c r="C154" s="79" t="s">
        <v>3182</v>
      </c>
      <c r="D154" s="79" t="s">
        <v>1347</v>
      </c>
      <c r="E154" s="79" t="s">
        <v>3189</v>
      </c>
      <c r="F154" s="157"/>
      <c r="G154" s="157" t="s">
        <v>2594</v>
      </c>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79"/>
      <c r="AD154" s="79"/>
      <c r="AE154" s="79"/>
      <c r="AF154" s="79"/>
      <c r="AG154" s="79"/>
      <c r="AH154" s="79"/>
      <c r="AI154" s="79"/>
      <c r="AJ154" s="79"/>
      <c r="AK154" s="79"/>
      <c r="AL154" s="79"/>
    </row>
    <row r="155">
      <c r="A155" s="79">
        <v>152.0</v>
      </c>
      <c r="B155" s="79"/>
      <c r="C155" s="79" t="s">
        <v>3182</v>
      </c>
      <c r="D155" s="79" t="s">
        <v>1347</v>
      </c>
      <c r="E155" s="79" t="s">
        <v>3190</v>
      </c>
      <c r="F155" s="157"/>
      <c r="G155" s="157" t="s">
        <v>2596</v>
      </c>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79"/>
      <c r="AD155" s="79"/>
      <c r="AE155" s="79"/>
      <c r="AF155" s="79"/>
      <c r="AG155" s="79"/>
      <c r="AH155" s="79"/>
      <c r="AI155" s="79"/>
      <c r="AJ155" s="79"/>
      <c r="AK155" s="79"/>
      <c r="AL155" s="79"/>
    </row>
    <row r="156">
      <c r="A156" s="79">
        <v>153.0</v>
      </c>
      <c r="B156" s="79"/>
      <c r="C156" s="79" t="s">
        <v>3182</v>
      </c>
      <c r="D156" s="79" t="s">
        <v>1347</v>
      </c>
      <c r="E156" s="79" t="s">
        <v>3191</v>
      </c>
      <c r="F156" s="157"/>
      <c r="G156" s="157" t="s">
        <v>2598</v>
      </c>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79"/>
      <c r="AD156" s="79"/>
      <c r="AE156" s="79"/>
      <c r="AF156" s="79"/>
      <c r="AG156" s="79"/>
      <c r="AH156" s="79"/>
      <c r="AI156" s="79"/>
      <c r="AJ156" s="79"/>
      <c r="AK156" s="79"/>
      <c r="AL156" s="79"/>
    </row>
    <row r="157">
      <c r="A157" s="79">
        <v>154.0</v>
      </c>
      <c r="B157" s="79"/>
      <c r="C157" s="79" t="s">
        <v>3182</v>
      </c>
      <c r="D157" s="79" t="s">
        <v>1347</v>
      </c>
      <c r="E157" s="79" t="s">
        <v>3192</v>
      </c>
      <c r="F157" s="157"/>
      <c r="G157" s="157" t="s">
        <v>2600</v>
      </c>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79"/>
      <c r="AD157" s="79"/>
      <c r="AE157" s="79"/>
      <c r="AF157" s="79"/>
      <c r="AG157" s="79"/>
      <c r="AH157" s="79"/>
      <c r="AI157" s="79"/>
      <c r="AJ157" s="79"/>
      <c r="AK157" s="79"/>
      <c r="AL157" s="79"/>
    </row>
    <row r="158">
      <c r="A158" s="79">
        <v>155.0</v>
      </c>
      <c r="B158" s="79"/>
      <c r="C158" s="79" t="s">
        <v>3182</v>
      </c>
      <c r="D158" s="79" t="s">
        <v>1347</v>
      </c>
      <c r="E158" s="79" t="s">
        <v>2601</v>
      </c>
      <c r="F158" s="157"/>
      <c r="G158" s="157" t="s">
        <v>2602</v>
      </c>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79"/>
      <c r="AD158" s="79"/>
      <c r="AE158" s="79"/>
      <c r="AF158" s="79"/>
      <c r="AG158" s="79"/>
      <c r="AH158" s="79"/>
      <c r="AI158" s="79"/>
      <c r="AJ158" s="79"/>
      <c r="AK158" s="79"/>
      <c r="AL158" s="79"/>
    </row>
    <row r="159">
      <c r="A159" s="79">
        <v>156.0</v>
      </c>
      <c r="B159" s="79"/>
      <c r="C159" s="79" t="s">
        <v>3182</v>
      </c>
      <c r="D159" s="79" t="s">
        <v>1347</v>
      </c>
      <c r="E159" s="79" t="s">
        <v>3193</v>
      </c>
      <c r="F159" s="157"/>
      <c r="G159" s="157" t="s">
        <v>3194</v>
      </c>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79"/>
      <c r="AD159" s="79"/>
      <c r="AE159" s="79"/>
      <c r="AF159" s="79"/>
      <c r="AG159" s="79"/>
      <c r="AH159" s="79"/>
      <c r="AI159" s="79"/>
      <c r="AJ159" s="79"/>
      <c r="AK159" s="79"/>
      <c r="AL159" s="79"/>
    </row>
    <row r="160">
      <c r="A160" s="79">
        <v>157.0</v>
      </c>
      <c r="B160" s="79"/>
      <c r="C160" s="79" t="s">
        <v>3182</v>
      </c>
      <c r="D160" s="79" t="s">
        <v>1363</v>
      </c>
      <c r="E160" s="79" t="s">
        <v>2605</v>
      </c>
      <c r="F160" s="157"/>
      <c r="G160" s="157" t="s">
        <v>2606</v>
      </c>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79"/>
      <c r="AD160" s="79"/>
      <c r="AE160" s="79"/>
      <c r="AF160" s="79"/>
      <c r="AG160" s="79"/>
      <c r="AH160" s="79"/>
      <c r="AI160" s="79"/>
      <c r="AJ160" s="79"/>
      <c r="AK160" s="79"/>
      <c r="AL160" s="79"/>
    </row>
    <row r="161">
      <c r="A161" s="79">
        <v>158.0</v>
      </c>
      <c r="B161" s="79"/>
      <c r="C161" s="79" t="s">
        <v>3182</v>
      </c>
      <c r="D161" s="79" t="s">
        <v>1363</v>
      </c>
      <c r="E161" s="79" t="s">
        <v>2607</v>
      </c>
      <c r="F161" s="157"/>
      <c r="G161" s="157" t="s">
        <v>2608</v>
      </c>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79"/>
      <c r="AD161" s="79"/>
      <c r="AE161" s="79"/>
      <c r="AF161" s="79"/>
      <c r="AG161" s="79"/>
      <c r="AH161" s="79"/>
      <c r="AI161" s="79"/>
      <c r="AJ161" s="79"/>
      <c r="AK161" s="79"/>
      <c r="AL161" s="79"/>
    </row>
    <row r="162">
      <c r="A162" s="79">
        <v>159.0</v>
      </c>
      <c r="B162" s="79"/>
      <c r="C162" s="79" t="s">
        <v>3182</v>
      </c>
      <c r="D162" s="79" t="s">
        <v>1363</v>
      </c>
      <c r="E162" s="79" t="s">
        <v>2609</v>
      </c>
      <c r="F162" s="157"/>
      <c r="G162" s="157" t="s">
        <v>2610</v>
      </c>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79"/>
      <c r="AD162" s="79"/>
      <c r="AE162" s="79"/>
      <c r="AF162" s="79"/>
      <c r="AG162" s="79"/>
      <c r="AH162" s="79"/>
      <c r="AI162" s="79"/>
      <c r="AJ162" s="79"/>
      <c r="AK162" s="79"/>
      <c r="AL162" s="79"/>
    </row>
    <row r="163">
      <c r="A163" s="79">
        <v>160.0</v>
      </c>
      <c r="B163" s="79"/>
      <c r="C163" s="79" t="s">
        <v>3182</v>
      </c>
      <c r="D163" s="79" t="s">
        <v>1363</v>
      </c>
      <c r="E163" s="79" t="s">
        <v>3195</v>
      </c>
      <c r="F163" s="157"/>
      <c r="G163" s="157" t="s">
        <v>2612</v>
      </c>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79"/>
      <c r="AD163" s="79"/>
      <c r="AE163" s="79"/>
      <c r="AF163" s="79"/>
      <c r="AG163" s="79"/>
      <c r="AH163" s="79"/>
      <c r="AI163" s="79"/>
      <c r="AJ163" s="79"/>
      <c r="AK163" s="79"/>
      <c r="AL163" s="79"/>
    </row>
    <row r="164">
      <c r="A164" s="79">
        <v>161.0</v>
      </c>
      <c r="B164" s="79"/>
      <c r="C164" s="79" t="s">
        <v>3182</v>
      </c>
      <c r="D164" s="79" t="s">
        <v>1363</v>
      </c>
      <c r="E164" s="79" t="s">
        <v>2613</v>
      </c>
      <c r="F164" s="157"/>
      <c r="G164" s="157" t="s">
        <v>2614</v>
      </c>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79"/>
      <c r="AD164" s="79"/>
      <c r="AE164" s="79"/>
      <c r="AF164" s="79"/>
      <c r="AG164" s="79"/>
      <c r="AH164" s="79"/>
      <c r="AI164" s="79"/>
      <c r="AJ164" s="79"/>
      <c r="AK164" s="79"/>
      <c r="AL164" s="79"/>
    </row>
    <row r="165">
      <c r="A165" s="79">
        <v>162.0</v>
      </c>
      <c r="B165" s="79"/>
      <c r="C165" s="79" t="s">
        <v>3182</v>
      </c>
      <c r="D165" s="79" t="s">
        <v>1363</v>
      </c>
      <c r="E165" s="79" t="s">
        <v>2615</v>
      </c>
      <c r="F165" s="157"/>
      <c r="G165" s="157" t="s">
        <v>2616</v>
      </c>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79"/>
      <c r="AD165" s="79"/>
      <c r="AE165" s="79"/>
      <c r="AF165" s="79"/>
      <c r="AG165" s="79"/>
      <c r="AH165" s="79"/>
      <c r="AI165" s="79"/>
      <c r="AJ165" s="79"/>
      <c r="AK165" s="79"/>
      <c r="AL165" s="79"/>
    </row>
    <row r="166">
      <c r="A166" s="79">
        <v>163.0</v>
      </c>
      <c r="B166" s="79"/>
      <c r="C166" s="79" t="s">
        <v>3182</v>
      </c>
      <c r="D166" s="79" t="s">
        <v>1363</v>
      </c>
      <c r="E166" s="79" t="s">
        <v>2617</v>
      </c>
      <c r="F166" s="157"/>
      <c r="G166" s="157" t="s">
        <v>2618</v>
      </c>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79"/>
      <c r="AD166" s="79"/>
      <c r="AE166" s="79"/>
      <c r="AF166" s="79"/>
      <c r="AG166" s="79"/>
      <c r="AH166" s="79"/>
      <c r="AI166" s="79"/>
      <c r="AJ166" s="79"/>
      <c r="AK166" s="79"/>
      <c r="AL166" s="79"/>
    </row>
    <row r="167">
      <c r="A167" s="79">
        <v>164.0</v>
      </c>
      <c r="B167" s="79"/>
      <c r="C167" s="79" t="s">
        <v>3196</v>
      </c>
      <c r="D167" s="79" t="s">
        <v>1325</v>
      </c>
      <c r="E167" s="79" t="s">
        <v>2619</v>
      </c>
      <c r="F167" s="157"/>
      <c r="G167" s="157" t="s">
        <v>2620</v>
      </c>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79"/>
      <c r="AD167" s="79"/>
      <c r="AE167" s="79"/>
      <c r="AF167" s="79"/>
      <c r="AG167" s="79"/>
      <c r="AH167" s="79"/>
      <c r="AI167" s="79"/>
      <c r="AJ167" s="79"/>
      <c r="AK167" s="79"/>
      <c r="AL167" s="79"/>
    </row>
    <row r="168">
      <c r="A168" s="79">
        <v>165.0</v>
      </c>
      <c r="B168" s="79"/>
      <c r="C168" s="79" t="s">
        <v>3196</v>
      </c>
      <c r="D168" s="79" t="s">
        <v>1325</v>
      </c>
      <c r="E168" s="79" t="s">
        <v>2621</v>
      </c>
      <c r="F168" s="157"/>
      <c r="G168" s="157" t="s">
        <v>2622</v>
      </c>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79"/>
      <c r="AD168" s="79"/>
      <c r="AE168" s="79"/>
      <c r="AF168" s="79"/>
      <c r="AG168" s="79"/>
      <c r="AH168" s="79"/>
      <c r="AI168" s="79"/>
      <c r="AJ168" s="79"/>
      <c r="AK168" s="79"/>
      <c r="AL168" s="79"/>
    </row>
    <row r="169">
      <c r="A169" s="79">
        <v>166.0</v>
      </c>
      <c r="B169" s="79"/>
      <c r="C169" s="79" t="s">
        <v>3196</v>
      </c>
      <c r="D169" s="79" t="s">
        <v>1325</v>
      </c>
      <c r="E169" s="79" t="s">
        <v>2623</v>
      </c>
      <c r="F169" s="157"/>
      <c r="G169" s="157" t="s">
        <v>2624</v>
      </c>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79"/>
      <c r="AD169" s="79"/>
      <c r="AE169" s="79"/>
      <c r="AF169" s="79"/>
      <c r="AG169" s="79"/>
      <c r="AH169" s="79"/>
      <c r="AI169" s="79"/>
      <c r="AJ169" s="79"/>
      <c r="AK169" s="79"/>
      <c r="AL169" s="79"/>
    </row>
    <row r="170">
      <c r="A170" s="79">
        <v>167.0</v>
      </c>
      <c r="B170" s="79"/>
      <c r="C170" s="79" t="s">
        <v>3196</v>
      </c>
      <c r="D170" s="79" t="s">
        <v>1326</v>
      </c>
      <c r="E170" s="79" t="s">
        <v>2625</v>
      </c>
      <c r="F170" s="157"/>
      <c r="G170" s="157" t="s">
        <v>2626</v>
      </c>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79"/>
      <c r="AD170" s="79"/>
      <c r="AE170" s="79"/>
      <c r="AF170" s="79"/>
      <c r="AG170" s="79"/>
      <c r="AH170" s="79"/>
      <c r="AI170" s="79"/>
      <c r="AJ170" s="79"/>
      <c r="AK170" s="79"/>
      <c r="AL170" s="79"/>
    </row>
    <row r="171">
      <c r="A171" s="79">
        <v>168.0</v>
      </c>
      <c r="B171" s="79"/>
      <c r="C171" s="79" t="s">
        <v>3196</v>
      </c>
      <c r="D171" s="79" t="s">
        <v>1326</v>
      </c>
      <c r="E171" s="79" t="s">
        <v>3197</v>
      </c>
      <c r="F171" s="157"/>
      <c r="G171" s="157" t="s">
        <v>2628</v>
      </c>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79"/>
      <c r="AD171" s="79"/>
      <c r="AE171" s="79"/>
      <c r="AF171" s="79"/>
      <c r="AG171" s="79"/>
      <c r="AH171" s="79"/>
      <c r="AI171" s="79"/>
      <c r="AJ171" s="79"/>
      <c r="AK171" s="79"/>
      <c r="AL171" s="79"/>
    </row>
    <row r="172">
      <c r="A172" s="79">
        <v>169.0</v>
      </c>
      <c r="B172" s="79"/>
      <c r="C172" s="79" t="s">
        <v>3196</v>
      </c>
      <c r="D172" s="79" t="s">
        <v>1326</v>
      </c>
      <c r="E172" s="79" t="s">
        <v>2629</v>
      </c>
      <c r="F172" s="157"/>
      <c r="G172" s="157" t="s">
        <v>2630</v>
      </c>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79"/>
      <c r="AD172" s="79"/>
      <c r="AE172" s="79"/>
      <c r="AF172" s="79"/>
      <c r="AG172" s="79"/>
      <c r="AH172" s="79"/>
      <c r="AI172" s="79"/>
      <c r="AJ172" s="79"/>
      <c r="AK172" s="79"/>
      <c r="AL172" s="79"/>
    </row>
    <row r="173">
      <c r="A173" s="79">
        <v>170.0</v>
      </c>
      <c r="B173" s="79"/>
      <c r="C173" s="79" t="s">
        <v>3196</v>
      </c>
      <c r="D173" s="79" t="s">
        <v>1326</v>
      </c>
      <c r="E173" s="79" t="s">
        <v>3198</v>
      </c>
      <c r="F173" s="157"/>
      <c r="G173" s="157" t="s">
        <v>2632</v>
      </c>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79"/>
      <c r="AD173" s="79"/>
      <c r="AE173" s="79"/>
      <c r="AF173" s="79"/>
      <c r="AG173" s="79"/>
      <c r="AH173" s="79"/>
      <c r="AI173" s="79"/>
      <c r="AJ173" s="79"/>
      <c r="AK173" s="79"/>
      <c r="AL173" s="79"/>
    </row>
    <row r="174">
      <c r="A174" s="79">
        <v>171.0</v>
      </c>
      <c r="B174" s="79"/>
      <c r="C174" s="79" t="s">
        <v>3196</v>
      </c>
      <c r="D174" s="79" t="s">
        <v>1326</v>
      </c>
      <c r="E174" s="79" t="s">
        <v>2633</v>
      </c>
      <c r="F174" s="157"/>
      <c r="G174" s="157" t="s">
        <v>2634</v>
      </c>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79"/>
      <c r="AD174" s="79"/>
      <c r="AE174" s="79"/>
      <c r="AF174" s="79"/>
      <c r="AG174" s="79"/>
      <c r="AH174" s="79"/>
      <c r="AI174" s="79"/>
      <c r="AJ174" s="79"/>
      <c r="AK174" s="79"/>
      <c r="AL174" s="79"/>
    </row>
    <row r="175">
      <c r="A175" s="79">
        <v>172.0</v>
      </c>
      <c r="B175" s="79"/>
      <c r="C175" s="79" t="s">
        <v>3196</v>
      </c>
      <c r="D175" s="79" t="s">
        <v>1326</v>
      </c>
      <c r="E175" s="79" t="s">
        <v>2635</v>
      </c>
      <c r="F175" s="157"/>
      <c r="G175" s="157" t="s">
        <v>2636</v>
      </c>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79"/>
      <c r="AD175" s="79"/>
      <c r="AE175" s="79"/>
      <c r="AF175" s="79"/>
      <c r="AG175" s="79"/>
      <c r="AH175" s="79"/>
      <c r="AI175" s="79"/>
      <c r="AJ175" s="79"/>
      <c r="AK175" s="79"/>
      <c r="AL175" s="79"/>
    </row>
    <row r="176">
      <c r="A176" s="79">
        <v>173.0</v>
      </c>
      <c r="B176" s="79"/>
      <c r="C176" s="79" t="s">
        <v>3196</v>
      </c>
      <c r="D176" s="79" t="s">
        <v>1326</v>
      </c>
      <c r="E176" s="79" t="s">
        <v>2637</v>
      </c>
      <c r="F176" s="157"/>
      <c r="G176" s="157" t="s">
        <v>2638</v>
      </c>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79"/>
      <c r="AD176" s="79"/>
      <c r="AE176" s="79"/>
      <c r="AF176" s="79"/>
      <c r="AG176" s="79"/>
      <c r="AH176" s="79"/>
      <c r="AI176" s="79"/>
      <c r="AJ176" s="79"/>
      <c r="AK176" s="79"/>
      <c r="AL176" s="79"/>
    </row>
    <row r="177">
      <c r="A177" s="79">
        <v>174.0</v>
      </c>
      <c r="B177" s="79"/>
      <c r="C177" s="79" t="s">
        <v>3196</v>
      </c>
      <c r="D177" s="79" t="s">
        <v>1326</v>
      </c>
      <c r="E177" s="79" t="s">
        <v>2639</v>
      </c>
      <c r="F177" s="157"/>
      <c r="G177" s="157" t="s">
        <v>2640</v>
      </c>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79"/>
      <c r="AD177" s="79"/>
      <c r="AE177" s="79"/>
      <c r="AF177" s="79"/>
      <c r="AG177" s="79"/>
      <c r="AH177" s="79"/>
      <c r="AI177" s="79"/>
      <c r="AJ177" s="79"/>
      <c r="AK177" s="79"/>
      <c r="AL177" s="79"/>
    </row>
    <row r="178">
      <c r="A178" s="79">
        <v>175.0</v>
      </c>
      <c r="B178" s="79"/>
      <c r="C178" s="79" t="s">
        <v>3196</v>
      </c>
      <c r="D178" s="79" t="s">
        <v>1327</v>
      </c>
      <c r="E178" s="79" t="s">
        <v>2641</v>
      </c>
      <c r="F178" s="157"/>
      <c r="G178" s="157" t="s">
        <v>2642</v>
      </c>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79"/>
      <c r="AD178" s="79"/>
      <c r="AE178" s="79"/>
      <c r="AF178" s="79"/>
      <c r="AG178" s="79"/>
      <c r="AH178" s="79"/>
      <c r="AI178" s="79"/>
      <c r="AJ178" s="79"/>
      <c r="AK178" s="79"/>
      <c r="AL178" s="79"/>
    </row>
    <row r="179">
      <c r="A179" s="79">
        <v>176.0</v>
      </c>
      <c r="B179" s="79"/>
      <c r="C179" s="79" t="s">
        <v>3196</v>
      </c>
      <c r="D179" s="79" t="s">
        <v>1327</v>
      </c>
      <c r="E179" s="79" t="s">
        <v>2643</v>
      </c>
      <c r="F179" s="157"/>
      <c r="G179" s="157" t="s">
        <v>2644</v>
      </c>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79"/>
      <c r="AD179" s="79"/>
      <c r="AE179" s="79"/>
      <c r="AF179" s="79"/>
      <c r="AG179" s="79"/>
      <c r="AH179" s="79"/>
      <c r="AI179" s="79"/>
      <c r="AJ179" s="79"/>
      <c r="AK179" s="79"/>
      <c r="AL179" s="79"/>
    </row>
    <row r="180">
      <c r="A180" s="79">
        <v>177.0</v>
      </c>
      <c r="B180" s="79"/>
      <c r="C180" s="79" t="s">
        <v>3196</v>
      </c>
      <c r="D180" s="79" t="s">
        <v>1327</v>
      </c>
      <c r="E180" s="79" t="s">
        <v>2645</v>
      </c>
      <c r="F180" s="157"/>
      <c r="G180" s="157" t="s">
        <v>2646</v>
      </c>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79"/>
      <c r="AD180" s="79"/>
      <c r="AE180" s="79"/>
      <c r="AF180" s="79"/>
      <c r="AG180" s="79"/>
      <c r="AH180" s="79"/>
      <c r="AI180" s="79"/>
      <c r="AJ180" s="79"/>
      <c r="AK180" s="79"/>
      <c r="AL180" s="79"/>
    </row>
    <row r="181">
      <c r="A181" s="79">
        <v>178.0</v>
      </c>
      <c r="B181" s="79"/>
      <c r="C181" s="79" t="s">
        <v>3196</v>
      </c>
      <c r="D181" s="79" t="s">
        <v>1328</v>
      </c>
      <c r="E181" s="79" t="s">
        <v>3199</v>
      </c>
      <c r="F181" s="157"/>
      <c r="G181" s="157" t="s">
        <v>2648</v>
      </c>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79"/>
      <c r="AD181" s="79"/>
      <c r="AE181" s="79"/>
      <c r="AF181" s="79"/>
      <c r="AG181" s="79"/>
      <c r="AH181" s="79"/>
      <c r="AI181" s="79"/>
      <c r="AJ181" s="79"/>
      <c r="AK181" s="79"/>
      <c r="AL181" s="79"/>
    </row>
    <row r="182">
      <c r="A182" s="79">
        <v>179.0</v>
      </c>
      <c r="B182" s="79"/>
      <c r="C182" s="79" t="s">
        <v>3196</v>
      </c>
      <c r="D182" s="79" t="s">
        <v>1328</v>
      </c>
      <c r="E182" s="79" t="s">
        <v>3200</v>
      </c>
      <c r="F182" s="157"/>
      <c r="G182" s="157" t="s">
        <v>2650</v>
      </c>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79"/>
      <c r="AD182" s="79"/>
      <c r="AE182" s="79"/>
      <c r="AF182" s="79"/>
      <c r="AG182" s="79"/>
      <c r="AH182" s="79"/>
      <c r="AI182" s="79"/>
      <c r="AJ182" s="79"/>
      <c r="AK182" s="79"/>
      <c r="AL182" s="79"/>
    </row>
    <row r="183">
      <c r="A183" s="79">
        <v>180.0</v>
      </c>
      <c r="B183" s="79"/>
      <c r="C183" s="79" t="s">
        <v>3201</v>
      </c>
      <c r="D183" s="79" t="s">
        <v>1246</v>
      </c>
      <c r="E183" s="79" t="s">
        <v>3202</v>
      </c>
      <c r="F183" s="157"/>
      <c r="G183" s="157" t="s">
        <v>2652</v>
      </c>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79"/>
      <c r="AD183" s="79"/>
      <c r="AE183" s="79"/>
      <c r="AF183" s="79"/>
      <c r="AG183" s="79"/>
      <c r="AH183" s="79"/>
      <c r="AI183" s="79"/>
      <c r="AJ183" s="79"/>
      <c r="AK183" s="79"/>
      <c r="AL183" s="79"/>
    </row>
    <row r="184">
      <c r="A184" s="79">
        <v>181.0</v>
      </c>
      <c r="B184" s="79"/>
      <c r="C184" s="79" t="s">
        <v>3201</v>
      </c>
      <c r="D184" s="79" t="s">
        <v>1246</v>
      </c>
      <c r="E184" s="79" t="s">
        <v>3203</v>
      </c>
      <c r="F184" s="157"/>
      <c r="G184" s="157" t="s">
        <v>2654</v>
      </c>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79"/>
      <c r="AD184" s="79"/>
      <c r="AE184" s="79"/>
      <c r="AF184" s="79"/>
      <c r="AG184" s="79"/>
      <c r="AH184" s="79"/>
      <c r="AI184" s="79"/>
      <c r="AJ184" s="79"/>
      <c r="AK184" s="79"/>
      <c r="AL184" s="79"/>
    </row>
    <row r="185">
      <c r="A185" s="79">
        <v>182.0</v>
      </c>
      <c r="B185" s="79"/>
      <c r="C185" s="79" t="s">
        <v>3201</v>
      </c>
      <c r="D185" s="79" t="s">
        <v>1246</v>
      </c>
      <c r="E185" s="79" t="s">
        <v>3204</v>
      </c>
      <c r="F185" s="157"/>
      <c r="G185" s="157" t="s">
        <v>2656</v>
      </c>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79"/>
      <c r="AD185" s="79"/>
      <c r="AE185" s="79"/>
      <c r="AF185" s="79"/>
      <c r="AG185" s="79"/>
      <c r="AH185" s="79"/>
      <c r="AI185" s="79"/>
      <c r="AJ185" s="79"/>
      <c r="AK185" s="79"/>
      <c r="AL185" s="79"/>
    </row>
    <row r="186">
      <c r="A186" s="79">
        <v>183.0</v>
      </c>
      <c r="B186" s="79"/>
      <c r="C186" s="79" t="s">
        <v>3201</v>
      </c>
      <c r="D186" s="79" t="s">
        <v>1246</v>
      </c>
      <c r="E186" s="79" t="s">
        <v>3205</v>
      </c>
      <c r="F186" s="157"/>
      <c r="G186" s="157" t="s">
        <v>2658</v>
      </c>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79"/>
      <c r="AD186" s="79"/>
      <c r="AE186" s="79"/>
      <c r="AF186" s="79"/>
      <c r="AG186" s="79"/>
      <c r="AH186" s="79"/>
      <c r="AI186" s="79"/>
      <c r="AJ186" s="79"/>
      <c r="AK186" s="79"/>
      <c r="AL186" s="79"/>
    </row>
    <row r="187">
      <c r="A187" s="79">
        <v>184.0</v>
      </c>
      <c r="B187" s="79"/>
      <c r="C187" s="79" t="s">
        <v>3201</v>
      </c>
      <c r="D187" s="79" t="s">
        <v>1259</v>
      </c>
      <c r="E187" s="79" t="s">
        <v>2659</v>
      </c>
      <c r="F187" s="157"/>
      <c r="G187" s="157" t="s">
        <v>2660</v>
      </c>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79"/>
      <c r="AD187" s="79"/>
      <c r="AE187" s="79"/>
      <c r="AF187" s="79"/>
      <c r="AG187" s="79"/>
      <c r="AH187" s="79"/>
      <c r="AI187" s="79"/>
      <c r="AJ187" s="79"/>
      <c r="AK187" s="79"/>
      <c r="AL187" s="79"/>
    </row>
    <row r="188">
      <c r="A188" s="79">
        <v>185.0</v>
      </c>
      <c r="B188" s="79"/>
      <c r="C188" s="79" t="s">
        <v>3201</v>
      </c>
      <c r="D188" s="79" t="s">
        <v>1259</v>
      </c>
      <c r="E188" s="79" t="s">
        <v>2661</v>
      </c>
      <c r="F188" s="157"/>
      <c r="G188" s="157" t="s">
        <v>2662</v>
      </c>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79"/>
      <c r="AD188" s="79"/>
      <c r="AE188" s="79"/>
      <c r="AF188" s="79"/>
      <c r="AG188" s="79"/>
      <c r="AH188" s="79"/>
      <c r="AI188" s="79"/>
      <c r="AJ188" s="79"/>
      <c r="AK188" s="79"/>
      <c r="AL188" s="79"/>
    </row>
    <row r="189">
      <c r="A189" s="79">
        <v>186.0</v>
      </c>
      <c r="B189" s="79"/>
      <c r="C189" s="79" t="s">
        <v>3201</v>
      </c>
      <c r="D189" s="79" t="s">
        <v>1263</v>
      </c>
      <c r="E189" s="79" t="s">
        <v>3206</v>
      </c>
      <c r="F189" s="157"/>
      <c r="G189" s="157" t="s">
        <v>2664</v>
      </c>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79"/>
      <c r="AD189" s="79"/>
      <c r="AE189" s="79"/>
      <c r="AF189" s="79"/>
      <c r="AG189" s="79"/>
      <c r="AH189" s="79"/>
      <c r="AI189" s="79"/>
      <c r="AJ189" s="79"/>
      <c r="AK189" s="79"/>
      <c r="AL189" s="79"/>
    </row>
    <row r="190">
      <c r="A190" s="79">
        <v>187.0</v>
      </c>
      <c r="B190" s="79"/>
      <c r="C190" s="79" t="s">
        <v>3201</v>
      </c>
      <c r="D190" s="79" t="s">
        <v>1263</v>
      </c>
      <c r="E190" s="79" t="s">
        <v>3207</v>
      </c>
      <c r="F190" s="157"/>
      <c r="G190" s="157" t="s">
        <v>2666</v>
      </c>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79"/>
      <c r="AD190" s="79"/>
      <c r="AE190" s="79"/>
      <c r="AF190" s="79"/>
      <c r="AG190" s="79"/>
      <c r="AH190" s="79"/>
      <c r="AI190" s="79"/>
      <c r="AJ190" s="79"/>
      <c r="AK190" s="79"/>
      <c r="AL190" s="79"/>
    </row>
    <row r="191">
      <c r="A191" s="79">
        <v>188.0</v>
      </c>
      <c r="B191" s="79"/>
      <c r="C191" s="79" t="s">
        <v>3201</v>
      </c>
      <c r="D191" s="79" t="s">
        <v>1263</v>
      </c>
      <c r="E191" s="79" t="s">
        <v>3208</v>
      </c>
      <c r="F191" s="157"/>
      <c r="G191" s="157" t="s">
        <v>2668</v>
      </c>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79"/>
      <c r="AD191" s="79"/>
      <c r="AE191" s="79"/>
      <c r="AF191" s="79"/>
      <c r="AG191" s="79"/>
      <c r="AH191" s="79"/>
      <c r="AI191" s="79"/>
      <c r="AJ191" s="79"/>
      <c r="AK191" s="79"/>
      <c r="AL191" s="79"/>
    </row>
    <row r="192">
      <c r="A192" s="79">
        <v>189.0</v>
      </c>
      <c r="B192" s="79"/>
      <c r="C192" s="79" t="s">
        <v>3201</v>
      </c>
      <c r="D192" s="79" t="s">
        <v>1263</v>
      </c>
      <c r="E192" s="79" t="s">
        <v>3209</v>
      </c>
      <c r="F192" s="157"/>
      <c r="G192" s="157" t="s">
        <v>2670</v>
      </c>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79"/>
      <c r="AD192" s="79"/>
      <c r="AE192" s="79"/>
      <c r="AF192" s="79"/>
      <c r="AG192" s="79"/>
      <c r="AH192" s="79"/>
      <c r="AI192" s="79"/>
      <c r="AJ192" s="79"/>
      <c r="AK192" s="79"/>
      <c r="AL192" s="79"/>
    </row>
    <row r="193">
      <c r="A193" s="79">
        <v>190.0</v>
      </c>
      <c r="B193" s="79"/>
      <c r="C193" s="79" t="s">
        <v>3201</v>
      </c>
      <c r="D193" s="79" t="s">
        <v>1264</v>
      </c>
      <c r="E193" s="79" t="s">
        <v>3211</v>
      </c>
      <c r="F193" s="157"/>
      <c r="G193" s="157" t="s">
        <v>2672</v>
      </c>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79"/>
      <c r="AD193" s="79"/>
      <c r="AE193" s="79"/>
      <c r="AF193" s="79"/>
      <c r="AG193" s="79"/>
      <c r="AH193" s="79"/>
      <c r="AI193" s="79"/>
      <c r="AJ193" s="79"/>
      <c r="AK193" s="79"/>
      <c r="AL193" s="79"/>
    </row>
    <row r="194">
      <c r="A194" s="79">
        <v>191.0</v>
      </c>
      <c r="B194" s="79"/>
      <c r="C194" s="79" t="s">
        <v>3201</v>
      </c>
      <c r="D194" s="79" t="s">
        <v>1264</v>
      </c>
      <c r="E194" s="79" t="s">
        <v>3212</v>
      </c>
      <c r="F194" s="157"/>
      <c r="G194" s="157" t="s">
        <v>2674</v>
      </c>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79"/>
      <c r="AD194" s="79"/>
      <c r="AE194" s="79"/>
      <c r="AF194" s="79"/>
      <c r="AG194" s="79"/>
      <c r="AH194" s="79"/>
      <c r="AI194" s="79"/>
      <c r="AJ194" s="79"/>
      <c r="AK194" s="79"/>
      <c r="AL194" s="79"/>
    </row>
    <row r="195">
      <c r="A195" s="79">
        <v>192.0</v>
      </c>
      <c r="B195" s="79"/>
      <c r="C195" s="79" t="s">
        <v>3201</v>
      </c>
      <c r="D195" s="79" t="s">
        <v>1264</v>
      </c>
      <c r="E195" s="79" t="s">
        <v>3213</v>
      </c>
      <c r="F195" s="157"/>
      <c r="G195" s="157" t="s">
        <v>2676</v>
      </c>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79"/>
      <c r="AD195" s="79"/>
      <c r="AE195" s="79"/>
      <c r="AF195" s="79"/>
      <c r="AG195" s="79"/>
      <c r="AH195" s="79"/>
      <c r="AI195" s="79"/>
      <c r="AJ195" s="79"/>
      <c r="AK195" s="79"/>
      <c r="AL195" s="79"/>
    </row>
    <row r="196">
      <c r="A196" s="79">
        <v>193.0</v>
      </c>
      <c r="B196" s="79"/>
      <c r="C196" s="79" t="s">
        <v>3214</v>
      </c>
      <c r="D196" s="79" t="s">
        <v>1223</v>
      </c>
      <c r="E196" s="79" t="s">
        <v>2677</v>
      </c>
      <c r="F196" s="157"/>
      <c r="G196" s="157" t="s">
        <v>2678</v>
      </c>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79"/>
      <c r="AD196" s="79"/>
      <c r="AE196" s="79"/>
      <c r="AF196" s="79"/>
      <c r="AG196" s="79"/>
      <c r="AH196" s="79"/>
      <c r="AI196" s="79"/>
      <c r="AJ196" s="79"/>
      <c r="AK196" s="79"/>
      <c r="AL196" s="79"/>
    </row>
    <row r="197">
      <c r="A197" s="79">
        <v>194.0</v>
      </c>
      <c r="B197" s="79"/>
      <c r="C197" s="79" t="s">
        <v>3214</v>
      </c>
      <c r="D197" s="79" t="s">
        <v>1223</v>
      </c>
      <c r="E197" s="79" t="s">
        <v>2679</v>
      </c>
      <c r="F197" s="157"/>
      <c r="G197" s="157" t="s">
        <v>2680</v>
      </c>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79"/>
      <c r="AD197" s="79"/>
      <c r="AE197" s="79"/>
      <c r="AF197" s="79"/>
      <c r="AG197" s="79"/>
      <c r="AH197" s="79"/>
      <c r="AI197" s="79"/>
      <c r="AJ197" s="79"/>
      <c r="AK197" s="79"/>
      <c r="AL197" s="79"/>
    </row>
    <row r="198">
      <c r="A198" s="79">
        <v>195.0</v>
      </c>
      <c r="B198" s="79"/>
      <c r="C198" s="79" t="s">
        <v>3214</v>
      </c>
      <c r="D198" s="79" t="s">
        <v>1223</v>
      </c>
      <c r="E198" s="79" t="s">
        <v>2681</v>
      </c>
      <c r="F198" s="157"/>
      <c r="G198" s="157" t="s">
        <v>2682</v>
      </c>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79"/>
      <c r="AD198" s="79"/>
      <c r="AE198" s="79"/>
      <c r="AF198" s="79"/>
      <c r="AG198" s="79"/>
      <c r="AH198" s="79"/>
      <c r="AI198" s="79"/>
      <c r="AJ198" s="79"/>
      <c r="AK198" s="79"/>
      <c r="AL198" s="79"/>
    </row>
    <row r="199">
      <c r="A199" s="79">
        <v>196.0</v>
      </c>
      <c r="B199" s="79"/>
      <c r="C199" s="79" t="s">
        <v>3214</v>
      </c>
      <c r="D199" s="79" t="s">
        <v>1223</v>
      </c>
      <c r="E199" s="79" t="s">
        <v>2683</v>
      </c>
      <c r="F199" s="157"/>
      <c r="G199" s="157" t="s">
        <v>2684</v>
      </c>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79"/>
      <c r="AD199" s="79"/>
      <c r="AE199" s="79"/>
      <c r="AF199" s="79"/>
      <c r="AG199" s="79"/>
      <c r="AH199" s="79"/>
      <c r="AI199" s="79"/>
      <c r="AJ199" s="79"/>
      <c r="AK199" s="79"/>
      <c r="AL199" s="79"/>
    </row>
    <row r="200">
      <c r="A200" s="79">
        <v>197.0</v>
      </c>
      <c r="B200" s="79"/>
      <c r="C200" s="79" t="s">
        <v>3214</v>
      </c>
      <c r="D200" s="79" t="s">
        <v>1223</v>
      </c>
      <c r="E200" s="79" t="s">
        <v>2685</v>
      </c>
      <c r="F200" s="157"/>
      <c r="G200" s="157" t="s">
        <v>2686</v>
      </c>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79"/>
      <c r="AD200" s="79"/>
      <c r="AE200" s="79"/>
      <c r="AF200" s="79"/>
      <c r="AG200" s="79"/>
      <c r="AH200" s="79"/>
      <c r="AI200" s="79"/>
      <c r="AJ200" s="79"/>
      <c r="AK200" s="79"/>
      <c r="AL200" s="79"/>
    </row>
    <row r="201">
      <c r="A201" s="79">
        <v>198.0</v>
      </c>
      <c r="B201" s="79"/>
      <c r="C201" s="79" t="s">
        <v>3214</v>
      </c>
      <c r="D201" s="79" t="s">
        <v>1223</v>
      </c>
      <c r="E201" s="79" t="s">
        <v>2687</v>
      </c>
      <c r="F201" s="157"/>
      <c r="G201" s="157" t="s">
        <v>2688</v>
      </c>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79"/>
      <c r="AD201" s="79"/>
      <c r="AE201" s="79"/>
      <c r="AF201" s="79"/>
      <c r="AG201" s="79"/>
      <c r="AH201" s="79"/>
      <c r="AI201" s="79"/>
      <c r="AJ201" s="79"/>
      <c r="AK201" s="79"/>
      <c r="AL201" s="79"/>
    </row>
    <row r="202">
      <c r="A202" s="79">
        <v>199.0</v>
      </c>
      <c r="B202" s="79"/>
      <c r="C202" s="79" t="s">
        <v>3214</v>
      </c>
      <c r="D202" s="79" t="s">
        <v>1238</v>
      </c>
      <c r="E202" s="79" t="s">
        <v>2689</v>
      </c>
      <c r="F202" s="157"/>
      <c r="G202" s="157" t="s">
        <v>2690</v>
      </c>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79"/>
      <c r="AD202" s="79"/>
      <c r="AE202" s="79"/>
      <c r="AF202" s="79"/>
      <c r="AG202" s="79"/>
      <c r="AH202" s="79"/>
      <c r="AI202" s="79"/>
      <c r="AJ202" s="79"/>
      <c r="AK202" s="79"/>
      <c r="AL202" s="79"/>
    </row>
    <row r="203">
      <c r="A203" s="79">
        <v>200.0</v>
      </c>
      <c r="B203" s="79"/>
      <c r="C203" s="79" t="s">
        <v>3214</v>
      </c>
      <c r="D203" s="79" t="s">
        <v>1238</v>
      </c>
      <c r="E203" s="79" t="s">
        <v>2691</v>
      </c>
      <c r="F203" s="157"/>
      <c r="G203" s="157" t="s">
        <v>2692</v>
      </c>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79"/>
      <c r="AD203" s="79"/>
      <c r="AE203" s="79"/>
      <c r="AF203" s="79"/>
      <c r="AG203" s="79"/>
      <c r="AH203" s="79"/>
      <c r="AI203" s="79"/>
      <c r="AJ203" s="79"/>
      <c r="AK203" s="79"/>
      <c r="AL203" s="79"/>
    </row>
    <row r="204">
      <c r="A204" s="79">
        <v>201.0</v>
      </c>
      <c r="B204" s="79"/>
      <c r="C204" s="79" t="s">
        <v>3214</v>
      </c>
      <c r="D204" s="79" t="s">
        <v>1238</v>
      </c>
      <c r="E204" s="79" t="s">
        <v>2693</v>
      </c>
      <c r="F204" s="157"/>
      <c r="G204" s="157" t="s">
        <v>2694</v>
      </c>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79"/>
      <c r="AD204" s="79"/>
      <c r="AE204" s="79"/>
      <c r="AF204" s="79"/>
      <c r="AG204" s="79"/>
      <c r="AH204" s="79"/>
      <c r="AI204" s="79"/>
      <c r="AJ204" s="79"/>
      <c r="AK204" s="79"/>
      <c r="AL204" s="79"/>
    </row>
    <row r="205">
      <c r="A205" s="79">
        <v>202.0</v>
      </c>
      <c r="B205" s="79"/>
      <c r="C205" s="79" t="s">
        <v>3214</v>
      </c>
      <c r="D205" s="79" t="s">
        <v>1241</v>
      </c>
      <c r="E205" s="79" t="s">
        <v>2695</v>
      </c>
      <c r="F205" s="157"/>
      <c r="G205" s="157" t="s">
        <v>2696</v>
      </c>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79"/>
      <c r="AD205" s="79"/>
      <c r="AE205" s="79"/>
      <c r="AF205" s="79"/>
      <c r="AG205" s="79"/>
      <c r="AH205" s="79"/>
      <c r="AI205" s="79"/>
      <c r="AJ205" s="79"/>
      <c r="AK205" s="79"/>
      <c r="AL205" s="79"/>
    </row>
    <row r="206">
      <c r="A206" s="79">
        <v>203.0</v>
      </c>
      <c r="B206" s="79"/>
      <c r="C206" s="79" t="s">
        <v>3214</v>
      </c>
      <c r="D206" s="79" t="s">
        <v>1241</v>
      </c>
      <c r="E206" s="79" t="s">
        <v>2697</v>
      </c>
      <c r="F206" s="157"/>
      <c r="G206" s="157" t="s">
        <v>2698</v>
      </c>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79"/>
      <c r="AD206" s="79"/>
      <c r="AE206" s="79"/>
      <c r="AF206" s="79"/>
      <c r="AG206" s="79"/>
      <c r="AH206" s="79"/>
      <c r="AI206" s="79"/>
      <c r="AJ206" s="79"/>
      <c r="AK206" s="79"/>
      <c r="AL206" s="79"/>
    </row>
    <row r="207">
      <c r="A207" s="79">
        <v>204.0</v>
      </c>
      <c r="B207" s="79"/>
      <c r="C207" s="79" t="s">
        <v>3214</v>
      </c>
      <c r="D207" s="79" t="s">
        <v>1241</v>
      </c>
      <c r="E207" s="79" t="s">
        <v>2699</v>
      </c>
      <c r="F207" s="157"/>
      <c r="G207" s="157" t="s">
        <v>2700</v>
      </c>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79"/>
      <c r="AD207" s="79"/>
      <c r="AE207" s="79"/>
      <c r="AF207" s="79"/>
      <c r="AG207" s="79"/>
      <c r="AH207" s="79"/>
      <c r="AI207" s="79"/>
      <c r="AJ207" s="79"/>
      <c r="AK207" s="79"/>
      <c r="AL207" s="79"/>
    </row>
    <row r="208">
      <c r="A208" s="79">
        <v>205.0</v>
      </c>
      <c r="B208" s="79"/>
      <c r="C208" s="79" t="s">
        <v>3214</v>
      </c>
      <c r="D208" s="79" t="s">
        <v>1241</v>
      </c>
      <c r="E208" s="79" t="s">
        <v>3218</v>
      </c>
      <c r="F208" s="157"/>
      <c r="G208" s="157" t="s">
        <v>2702</v>
      </c>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79"/>
      <c r="AD208" s="79"/>
      <c r="AE208" s="79"/>
      <c r="AF208" s="79"/>
      <c r="AG208" s="79"/>
      <c r="AH208" s="79"/>
      <c r="AI208" s="79"/>
      <c r="AJ208" s="79"/>
      <c r="AK208" s="79"/>
      <c r="AL208" s="79"/>
    </row>
    <row r="209">
      <c r="A209" s="79">
        <v>206.0</v>
      </c>
      <c r="B209" s="79"/>
      <c r="C209" s="79" t="s">
        <v>3214</v>
      </c>
      <c r="D209" s="79" t="s">
        <v>1241</v>
      </c>
      <c r="E209" s="79" t="s">
        <v>2703</v>
      </c>
      <c r="F209" s="157"/>
      <c r="G209" s="157" t="s">
        <v>2704</v>
      </c>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79"/>
      <c r="AD209" s="79"/>
      <c r="AE209" s="79"/>
      <c r="AF209" s="79"/>
      <c r="AG209" s="79"/>
      <c r="AH209" s="79"/>
      <c r="AI209" s="79"/>
      <c r="AJ209" s="79"/>
      <c r="AK209" s="79"/>
      <c r="AL209" s="79"/>
    </row>
    <row r="210">
      <c r="A210" s="79">
        <v>207.0</v>
      </c>
      <c r="B210" s="79"/>
      <c r="C210" s="79" t="s">
        <v>3214</v>
      </c>
      <c r="D210" s="79" t="s">
        <v>1241</v>
      </c>
      <c r="E210" s="79" t="s">
        <v>2705</v>
      </c>
      <c r="F210" s="157"/>
      <c r="G210" s="157" t="s">
        <v>2706</v>
      </c>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79"/>
      <c r="AD210" s="79"/>
      <c r="AE210" s="79"/>
      <c r="AF210" s="79"/>
      <c r="AG210" s="79"/>
      <c r="AH210" s="79"/>
      <c r="AI210" s="79"/>
      <c r="AJ210" s="79"/>
      <c r="AK210" s="79"/>
      <c r="AL210" s="79"/>
    </row>
    <row r="211">
      <c r="A211" s="79">
        <v>208.0</v>
      </c>
      <c r="B211" s="79"/>
      <c r="C211" s="79" t="s">
        <v>3214</v>
      </c>
      <c r="D211" s="79" t="s">
        <v>1241</v>
      </c>
      <c r="E211" s="79" t="s">
        <v>3219</v>
      </c>
      <c r="F211" s="157"/>
      <c r="G211" s="157" t="s">
        <v>2708</v>
      </c>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79"/>
      <c r="AD211" s="79"/>
      <c r="AE211" s="79"/>
      <c r="AF211" s="79"/>
      <c r="AG211" s="79"/>
      <c r="AH211" s="79"/>
      <c r="AI211" s="79"/>
      <c r="AJ211" s="79"/>
      <c r="AK211" s="79"/>
      <c r="AL211" s="79"/>
    </row>
    <row r="212">
      <c r="A212" s="79">
        <v>209.0</v>
      </c>
      <c r="B212" s="79"/>
      <c r="C212" s="79" t="s">
        <v>3214</v>
      </c>
      <c r="D212" s="79" t="s">
        <v>1241</v>
      </c>
      <c r="E212" s="79" t="s">
        <v>2709</v>
      </c>
      <c r="F212" s="157"/>
      <c r="G212" s="157" t="s">
        <v>2710</v>
      </c>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79"/>
      <c r="AD212" s="79"/>
      <c r="AE212" s="79"/>
      <c r="AF212" s="79"/>
      <c r="AG212" s="79"/>
      <c r="AH212" s="79"/>
      <c r="AI212" s="79"/>
      <c r="AJ212" s="79"/>
      <c r="AK212" s="79"/>
      <c r="AL212" s="79"/>
    </row>
    <row r="213">
      <c r="A213" s="79">
        <v>210.0</v>
      </c>
      <c r="B213" s="79"/>
      <c r="C213" s="79" t="s">
        <v>3221</v>
      </c>
      <c r="D213" s="79" t="s">
        <v>1202</v>
      </c>
      <c r="E213" s="79" t="s">
        <v>3222</v>
      </c>
      <c r="F213" s="157"/>
      <c r="G213" s="157" t="s">
        <v>2712</v>
      </c>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79"/>
      <c r="AD213" s="79"/>
      <c r="AE213" s="79"/>
      <c r="AF213" s="79"/>
      <c r="AG213" s="79"/>
      <c r="AH213" s="79"/>
      <c r="AI213" s="79"/>
      <c r="AJ213" s="79"/>
      <c r="AK213" s="79"/>
      <c r="AL213" s="79"/>
    </row>
    <row r="214">
      <c r="A214" s="79">
        <v>211.0</v>
      </c>
      <c r="B214" s="79"/>
      <c r="C214" s="79" t="s">
        <v>3221</v>
      </c>
      <c r="D214" s="79" t="s">
        <v>1202</v>
      </c>
      <c r="E214" s="79" t="s">
        <v>2713</v>
      </c>
      <c r="F214" s="157"/>
      <c r="G214" s="157" t="s">
        <v>2714</v>
      </c>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79"/>
      <c r="AD214" s="79"/>
      <c r="AE214" s="79"/>
      <c r="AF214" s="79"/>
      <c r="AG214" s="79"/>
      <c r="AH214" s="79"/>
      <c r="AI214" s="79"/>
      <c r="AJ214" s="79"/>
      <c r="AK214" s="79"/>
      <c r="AL214" s="79"/>
    </row>
    <row r="215">
      <c r="A215" s="79">
        <v>212.0</v>
      </c>
      <c r="B215" s="79"/>
      <c r="C215" s="79" t="s">
        <v>3221</v>
      </c>
      <c r="D215" s="79" t="s">
        <v>1202</v>
      </c>
      <c r="E215" s="79" t="s">
        <v>2715</v>
      </c>
      <c r="F215" s="157"/>
      <c r="G215" s="157" t="s">
        <v>2716</v>
      </c>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79"/>
      <c r="AD215" s="79"/>
      <c r="AE215" s="79"/>
      <c r="AF215" s="79"/>
      <c r="AG215" s="79"/>
      <c r="AH215" s="79"/>
      <c r="AI215" s="79"/>
      <c r="AJ215" s="79"/>
      <c r="AK215" s="79"/>
      <c r="AL215" s="79"/>
    </row>
    <row r="216">
      <c r="A216" s="79">
        <v>213.0</v>
      </c>
      <c r="B216" s="79"/>
      <c r="C216" s="79" t="s">
        <v>3221</v>
      </c>
      <c r="D216" s="79" t="s">
        <v>1198</v>
      </c>
      <c r="E216" s="79" t="s">
        <v>1481</v>
      </c>
      <c r="F216" s="157"/>
      <c r="G216" s="157" t="s">
        <v>1482</v>
      </c>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79"/>
      <c r="AD216" s="79"/>
      <c r="AE216" s="79"/>
      <c r="AF216" s="79"/>
      <c r="AG216" s="79"/>
      <c r="AH216" s="79"/>
      <c r="AI216" s="79"/>
      <c r="AJ216" s="79"/>
      <c r="AK216" s="79"/>
      <c r="AL216" s="79"/>
    </row>
    <row r="217">
      <c r="A217" s="79">
        <v>214.0</v>
      </c>
      <c r="B217" s="79"/>
      <c r="C217" s="79" t="s">
        <v>3221</v>
      </c>
      <c r="D217" s="79" t="s">
        <v>1198</v>
      </c>
      <c r="E217" s="79" t="s">
        <v>2717</v>
      </c>
      <c r="F217" s="157"/>
      <c r="G217" s="157" t="s">
        <v>2718</v>
      </c>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79"/>
      <c r="AD217" s="79"/>
      <c r="AE217" s="79"/>
      <c r="AF217" s="79"/>
      <c r="AG217" s="79"/>
      <c r="AH217" s="79"/>
      <c r="AI217" s="79"/>
      <c r="AJ217" s="79"/>
      <c r="AK217" s="79"/>
      <c r="AL217" s="79"/>
    </row>
    <row r="218">
      <c r="A218" s="79">
        <v>215.0</v>
      </c>
      <c r="B218" s="79"/>
      <c r="C218" s="79" t="s">
        <v>3221</v>
      </c>
      <c r="D218" s="79" t="s">
        <v>1198</v>
      </c>
      <c r="E218" s="79" t="s">
        <v>2719</v>
      </c>
      <c r="F218" s="157"/>
      <c r="G218" s="157" t="s">
        <v>2720</v>
      </c>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79"/>
      <c r="AD218" s="79"/>
      <c r="AE218" s="79"/>
      <c r="AF218" s="79"/>
      <c r="AG218" s="79"/>
      <c r="AH218" s="79"/>
      <c r="AI218" s="79"/>
      <c r="AJ218" s="79"/>
      <c r="AK218" s="79"/>
      <c r="AL218" s="79"/>
    </row>
    <row r="219">
      <c r="A219" s="79">
        <v>216.0</v>
      </c>
      <c r="B219" s="79"/>
      <c r="C219" s="79" t="s">
        <v>3221</v>
      </c>
      <c r="D219" s="79" t="s">
        <v>1198</v>
      </c>
      <c r="E219" s="79" t="s">
        <v>2721</v>
      </c>
      <c r="F219" s="157"/>
      <c r="G219" s="157" t="s">
        <v>2722</v>
      </c>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79"/>
      <c r="AD219" s="79"/>
      <c r="AE219" s="79"/>
      <c r="AF219" s="79"/>
      <c r="AG219" s="79"/>
      <c r="AH219" s="79"/>
      <c r="AI219" s="79"/>
      <c r="AJ219" s="79"/>
      <c r="AK219" s="79"/>
      <c r="AL219" s="79"/>
    </row>
    <row r="220">
      <c r="A220" s="79">
        <v>217.0</v>
      </c>
      <c r="B220" s="79"/>
      <c r="C220" s="79" t="s">
        <v>3221</v>
      </c>
      <c r="D220" s="79" t="s">
        <v>1198</v>
      </c>
      <c r="E220" s="79" t="s">
        <v>2723</v>
      </c>
      <c r="F220" s="157"/>
      <c r="G220" s="157" t="s">
        <v>2724</v>
      </c>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79"/>
      <c r="AD220" s="79"/>
      <c r="AE220" s="79"/>
      <c r="AF220" s="79"/>
      <c r="AG220" s="79"/>
      <c r="AH220" s="79"/>
      <c r="AI220" s="79"/>
      <c r="AJ220" s="79"/>
      <c r="AK220" s="79"/>
      <c r="AL220" s="79"/>
    </row>
    <row r="221">
      <c r="A221" s="79">
        <v>218.0</v>
      </c>
      <c r="B221" s="79"/>
      <c r="C221" s="79" t="s">
        <v>3223</v>
      </c>
      <c r="D221" s="79" t="s">
        <v>1288</v>
      </c>
      <c r="E221" s="79" t="s">
        <v>2725</v>
      </c>
      <c r="F221" s="157"/>
      <c r="G221" s="157" t="s">
        <v>2726</v>
      </c>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79"/>
      <c r="AD221" s="79"/>
      <c r="AE221" s="79"/>
      <c r="AF221" s="79"/>
      <c r="AG221" s="79"/>
      <c r="AH221" s="79"/>
      <c r="AI221" s="79"/>
      <c r="AJ221" s="79"/>
      <c r="AK221" s="79"/>
      <c r="AL221" s="79"/>
    </row>
    <row r="222">
      <c r="A222" s="79">
        <v>219.0</v>
      </c>
      <c r="B222" s="79"/>
      <c r="C222" s="79" t="s">
        <v>3223</v>
      </c>
      <c r="D222" s="79" t="s">
        <v>1290</v>
      </c>
      <c r="E222" s="79" t="s">
        <v>2727</v>
      </c>
      <c r="F222" s="157"/>
      <c r="G222" s="157" t="s">
        <v>2728</v>
      </c>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79"/>
      <c r="AD222" s="79"/>
      <c r="AE222" s="79"/>
      <c r="AF222" s="79"/>
      <c r="AG222" s="79"/>
      <c r="AH222" s="79"/>
      <c r="AI222" s="79"/>
      <c r="AJ222" s="79"/>
      <c r="AK222" s="79"/>
      <c r="AL222" s="79"/>
    </row>
    <row r="223">
      <c r="A223" s="79">
        <v>220.0</v>
      </c>
      <c r="B223" s="79"/>
      <c r="C223" s="79" t="s">
        <v>3223</v>
      </c>
      <c r="D223" s="79" t="s">
        <v>1290</v>
      </c>
      <c r="E223" s="79" t="s">
        <v>2729</v>
      </c>
      <c r="F223" s="157"/>
      <c r="G223" s="157" t="s">
        <v>2730</v>
      </c>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79"/>
      <c r="AD223" s="79"/>
      <c r="AE223" s="79"/>
      <c r="AF223" s="79"/>
      <c r="AG223" s="79"/>
      <c r="AH223" s="79"/>
      <c r="AI223" s="79"/>
      <c r="AJ223" s="79"/>
      <c r="AK223" s="79"/>
      <c r="AL223" s="79"/>
    </row>
    <row r="224">
      <c r="A224" s="79">
        <v>221.0</v>
      </c>
      <c r="B224" s="79"/>
      <c r="C224" s="79" t="s">
        <v>3223</v>
      </c>
      <c r="D224" s="79" t="s">
        <v>1290</v>
      </c>
      <c r="E224" s="79" t="s">
        <v>2731</v>
      </c>
      <c r="F224" s="157"/>
      <c r="G224" s="157" t="s">
        <v>2732</v>
      </c>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79"/>
      <c r="AD224" s="79"/>
      <c r="AE224" s="79"/>
      <c r="AF224" s="79"/>
      <c r="AG224" s="79"/>
      <c r="AH224" s="79"/>
      <c r="AI224" s="79"/>
      <c r="AJ224" s="79"/>
      <c r="AK224" s="79"/>
      <c r="AL224" s="79"/>
    </row>
    <row r="225">
      <c r="A225" s="79">
        <v>222.0</v>
      </c>
      <c r="B225" s="79"/>
      <c r="C225" s="79" t="s">
        <v>3223</v>
      </c>
      <c r="D225" s="79" t="s">
        <v>1290</v>
      </c>
      <c r="E225" s="79" t="s">
        <v>2733</v>
      </c>
      <c r="F225" s="157"/>
      <c r="G225" s="157" t="s">
        <v>2734</v>
      </c>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79"/>
      <c r="AD225" s="79"/>
      <c r="AE225" s="79"/>
      <c r="AF225" s="79"/>
      <c r="AG225" s="79"/>
      <c r="AH225" s="79"/>
      <c r="AI225" s="79"/>
      <c r="AJ225" s="79"/>
      <c r="AK225" s="79"/>
      <c r="AL225" s="79"/>
    </row>
    <row r="226">
      <c r="A226" s="79">
        <v>223.0</v>
      </c>
      <c r="B226" s="79"/>
      <c r="C226" s="79" t="s">
        <v>3223</v>
      </c>
      <c r="D226" s="79" t="s">
        <v>1290</v>
      </c>
      <c r="E226" s="79" t="s">
        <v>2735</v>
      </c>
      <c r="F226" s="157"/>
      <c r="G226" s="157" t="s">
        <v>2736</v>
      </c>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79"/>
      <c r="AD226" s="79"/>
      <c r="AE226" s="79"/>
      <c r="AF226" s="79"/>
      <c r="AG226" s="79"/>
      <c r="AH226" s="79"/>
      <c r="AI226" s="79"/>
      <c r="AJ226" s="79"/>
      <c r="AK226" s="79"/>
      <c r="AL226" s="79"/>
    </row>
    <row r="227">
      <c r="A227" s="79">
        <v>224.0</v>
      </c>
      <c r="B227" s="79"/>
      <c r="C227" s="79" t="s">
        <v>3223</v>
      </c>
      <c r="D227" s="79" t="s">
        <v>1290</v>
      </c>
      <c r="E227" s="79" t="s">
        <v>2737</v>
      </c>
      <c r="F227" s="157"/>
      <c r="G227" s="157" t="s">
        <v>2738</v>
      </c>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79"/>
      <c r="AD227" s="79"/>
      <c r="AE227" s="79"/>
      <c r="AF227" s="79"/>
      <c r="AG227" s="79"/>
      <c r="AH227" s="79"/>
      <c r="AI227" s="79"/>
      <c r="AJ227" s="79"/>
      <c r="AK227" s="79"/>
      <c r="AL227" s="79"/>
    </row>
    <row r="228">
      <c r="A228" s="79">
        <v>225.0</v>
      </c>
      <c r="B228" s="79"/>
      <c r="C228" s="79" t="s">
        <v>3223</v>
      </c>
      <c r="D228" s="79" t="s">
        <v>1303</v>
      </c>
      <c r="E228" s="79" t="s">
        <v>2739</v>
      </c>
      <c r="F228" s="79"/>
      <c r="G228" s="79" t="s">
        <v>2740</v>
      </c>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79"/>
      <c r="AD228" s="79"/>
      <c r="AE228" s="79"/>
      <c r="AF228" s="79"/>
      <c r="AG228" s="79"/>
      <c r="AH228" s="79"/>
      <c r="AI228" s="79"/>
      <c r="AJ228" s="79"/>
      <c r="AK228" s="79"/>
      <c r="AL228" s="79"/>
    </row>
    <row r="229">
      <c r="A229" s="79">
        <v>226.0</v>
      </c>
      <c r="B229" s="79"/>
      <c r="C229" s="79" t="s">
        <v>3223</v>
      </c>
      <c r="D229" s="79" t="s">
        <v>1303</v>
      </c>
      <c r="E229" s="79" t="s">
        <v>2741</v>
      </c>
      <c r="F229" s="79"/>
      <c r="G229" s="79" t="s">
        <v>2742</v>
      </c>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79"/>
      <c r="AD229" s="79"/>
      <c r="AE229" s="79"/>
      <c r="AF229" s="79"/>
      <c r="AG229" s="79"/>
      <c r="AH229" s="79"/>
      <c r="AI229" s="79"/>
      <c r="AJ229" s="79"/>
      <c r="AK229" s="79"/>
      <c r="AL229" s="79"/>
    </row>
    <row r="230">
      <c r="A230" s="79">
        <v>227.0</v>
      </c>
      <c r="B230" s="79"/>
      <c r="C230" s="79" t="s">
        <v>3223</v>
      </c>
      <c r="D230" s="79" t="s">
        <v>1303</v>
      </c>
      <c r="E230" s="79" t="s">
        <v>3225</v>
      </c>
      <c r="F230" s="79"/>
      <c r="G230" s="79" t="s">
        <v>2744</v>
      </c>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79"/>
      <c r="AD230" s="79"/>
      <c r="AE230" s="79"/>
      <c r="AF230" s="79"/>
      <c r="AG230" s="79"/>
      <c r="AH230" s="79"/>
      <c r="AI230" s="79"/>
      <c r="AJ230" s="79"/>
      <c r="AK230" s="79"/>
      <c r="AL230" s="79"/>
    </row>
    <row r="231">
      <c r="A231" s="79">
        <v>228.0</v>
      </c>
      <c r="B231" s="79"/>
      <c r="C231" s="79" t="s">
        <v>3226</v>
      </c>
      <c r="D231" s="79" t="s">
        <v>1196</v>
      </c>
      <c r="E231" s="79" t="s">
        <v>2745</v>
      </c>
      <c r="F231" s="79"/>
      <c r="G231" s="79" t="s">
        <v>2746</v>
      </c>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79"/>
      <c r="AD231" s="79"/>
      <c r="AE231" s="79"/>
      <c r="AF231" s="79"/>
      <c r="AG231" s="79"/>
      <c r="AH231" s="79"/>
      <c r="AI231" s="79"/>
      <c r="AJ231" s="79"/>
      <c r="AK231" s="79"/>
      <c r="AL231" s="79"/>
    </row>
    <row r="232">
      <c r="A232" s="79">
        <v>229.0</v>
      </c>
      <c r="B232" s="79"/>
      <c r="C232" s="79" t="s">
        <v>3226</v>
      </c>
      <c r="D232" s="79" t="s">
        <v>1196</v>
      </c>
      <c r="E232" s="79" t="s">
        <v>2747</v>
      </c>
      <c r="F232" s="79"/>
      <c r="G232" s="79" t="s">
        <v>2748</v>
      </c>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79"/>
      <c r="AD232" s="79"/>
      <c r="AE232" s="79"/>
      <c r="AF232" s="79"/>
      <c r="AG232" s="79"/>
      <c r="AH232" s="79"/>
      <c r="AI232" s="79"/>
      <c r="AJ232" s="79"/>
      <c r="AK232" s="79"/>
      <c r="AL232" s="79"/>
    </row>
    <row r="233">
      <c r="A233" s="79">
        <v>230.0</v>
      </c>
      <c r="B233" s="79"/>
      <c r="C233" s="79" t="s">
        <v>3226</v>
      </c>
      <c r="D233" s="79" t="s">
        <v>1196</v>
      </c>
      <c r="E233" s="79" t="s">
        <v>2749</v>
      </c>
      <c r="F233" s="79"/>
      <c r="G233" s="79" t="s">
        <v>2750</v>
      </c>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79"/>
      <c r="AD233" s="79"/>
      <c r="AE233" s="79"/>
      <c r="AF233" s="79"/>
      <c r="AG233" s="79"/>
      <c r="AH233" s="79"/>
      <c r="AI233" s="79"/>
      <c r="AJ233" s="79"/>
      <c r="AK233" s="79"/>
      <c r="AL233" s="79"/>
    </row>
    <row r="234">
      <c r="A234" s="79">
        <v>231.0</v>
      </c>
      <c r="B234" s="79"/>
      <c r="C234" s="79" t="s">
        <v>3226</v>
      </c>
      <c r="D234" s="79" t="s">
        <v>1196</v>
      </c>
      <c r="E234" s="79" t="s">
        <v>2751</v>
      </c>
      <c r="F234" s="79"/>
      <c r="G234" s="79" t="s">
        <v>2752</v>
      </c>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79"/>
      <c r="AD234" s="79"/>
      <c r="AE234" s="79"/>
      <c r="AF234" s="79"/>
      <c r="AG234" s="79"/>
      <c r="AH234" s="79"/>
      <c r="AI234" s="79"/>
      <c r="AJ234" s="79"/>
      <c r="AK234" s="79"/>
      <c r="AL234" s="79"/>
    </row>
    <row r="235">
      <c r="A235" s="79">
        <v>232.0</v>
      </c>
      <c r="B235" s="79"/>
      <c r="C235" s="79" t="s">
        <v>3226</v>
      </c>
      <c r="D235" s="79" t="s">
        <v>1196</v>
      </c>
      <c r="E235" s="79" t="s">
        <v>2753</v>
      </c>
      <c r="F235" s="79"/>
      <c r="G235" s="79" t="s">
        <v>2754</v>
      </c>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79"/>
      <c r="AD235" s="79"/>
      <c r="AE235" s="79"/>
      <c r="AF235" s="79"/>
      <c r="AG235" s="79"/>
      <c r="AH235" s="79"/>
      <c r="AI235" s="79"/>
      <c r="AJ235" s="79"/>
      <c r="AK235" s="79"/>
      <c r="AL235" s="79"/>
    </row>
    <row r="236">
      <c r="A236" s="79">
        <v>233.0</v>
      </c>
      <c r="B236" s="79"/>
      <c r="C236" s="79" t="s">
        <v>3226</v>
      </c>
      <c r="D236" s="79" t="s">
        <v>1196</v>
      </c>
      <c r="E236" s="79" t="s">
        <v>2755</v>
      </c>
      <c r="F236" s="79"/>
      <c r="G236" s="79" t="s">
        <v>2756</v>
      </c>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79"/>
      <c r="AD236" s="79"/>
      <c r="AE236" s="79"/>
      <c r="AF236" s="79"/>
      <c r="AG236" s="79"/>
      <c r="AH236" s="79"/>
      <c r="AI236" s="79"/>
      <c r="AJ236" s="79"/>
      <c r="AK236" s="79"/>
      <c r="AL236" s="79"/>
    </row>
    <row r="237">
      <c r="A237" s="79">
        <v>234.0</v>
      </c>
      <c r="B237" s="79"/>
      <c r="C237" s="79" t="s">
        <v>3226</v>
      </c>
      <c r="D237" s="79" t="s">
        <v>1196</v>
      </c>
      <c r="E237" s="79" t="s">
        <v>3227</v>
      </c>
      <c r="F237" s="79"/>
      <c r="G237" s="79" t="s">
        <v>2758</v>
      </c>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79"/>
      <c r="AD237" s="79"/>
      <c r="AE237" s="79"/>
      <c r="AF237" s="79"/>
      <c r="AG237" s="79"/>
      <c r="AH237" s="79"/>
      <c r="AI237" s="79"/>
      <c r="AJ237" s="79"/>
      <c r="AK237" s="79"/>
      <c r="AL237" s="79"/>
    </row>
    <row r="238">
      <c r="A238" s="79">
        <v>235.0</v>
      </c>
      <c r="B238" s="79"/>
      <c r="C238" s="79" t="s">
        <v>3226</v>
      </c>
      <c r="D238" s="79" t="s">
        <v>1196</v>
      </c>
      <c r="E238" s="79" t="s">
        <v>2759</v>
      </c>
      <c r="F238" s="79"/>
      <c r="G238" s="79" t="s">
        <v>2760</v>
      </c>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79"/>
      <c r="AD238" s="79"/>
      <c r="AE238" s="79"/>
      <c r="AF238" s="79"/>
      <c r="AG238" s="79"/>
      <c r="AH238" s="79"/>
      <c r="AI238" s="79"/>
      <c r="AJ238" s="79"/>
      <c r="AK238" s="79"/>
      <c r="AL238" s="79"/>
    </row>
    <row r="239">
      <c r="A239" s="79">
        <v>236.0</v>
      </c>
      <c r="B239" s="79"/>
      <c r="C239" s="79" t="s">
        <v>3228</v>
      </c>
      <c r="D239" s="79" t="s">
        <v>1266</v>
      </c>
      <c r="E239" s="79" t="s">
        <v>2761</v>
      </c>
      <c r="F239" s="79"/>
      <c r="G239" s="79" t="s">
        <v>2762</v>
      </c>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79"/>
      <c r="AD239" s="79"/>
      <c r="AE239" s="79"/>
      <c r="AF239" s="79"/>
      <c r="AG239" s="79"/>
      <c r="AH239" s="79"/>
      <c r="AI239" s="79"/>
      <c r="AJ239" s="79"/>
      <c r="AK239" s="79"/>
      <c r="AL239" s="79"/>
    </row>
    <row r="240">
      <c r="A240" s="79">
        <v>237.0</v>
      </c>
      <c r="B240" s="79"/>
      <c r="C240" s="79" t="s">
        <v>3228</v>
      </c>
      <c r="D240" s="79" t="s">
        <v>1266</v>
      </c>
      <c r="E240" s="79" t="s">
        <v>2763</v>
      </c>
      <c r="F240" s="79"/>
      <c r="G240" s="79" t="s">
        <v>2764</v>
      </c>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79"/>
      <c r="AD240" s="79"/>
      <c r="AE240" s="79"/>
      <c r="AF240" s="79"/>
      <c r="AG240" s="79"/>
      <c r="AH240" s="79"/>
      <c r="AI240" s="79"/>
      <c r="AJ240" s="79"/>
      <c r="AK240" s="79"/>
      <c r="AL240" s="79"/>
    </row>
    <row r="241">
      <c r="A241" s="79">
        <v>238.0</v>
      </c>
      <c r="B241" s="79"/>
      <c r="C241" s="79" t="s">
        <v>3228</v>
      </c>
      <c r="D241" s="79" t="s">
        <v>1266</v>
      </c>
      <c r="E241" s="79" t="s">
        <v>2765</v>
      </c>
      <c r="F241" s="79"/>
      <c r="G241" s="79" t="s">
        <v>2766</v>
      </c>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79"/>
      <c r="AD241" s="79"/>
      <c r="AE241" s="79"/>
      <c r="AF241" s="79"/>
      <c r="AG241" s="79"/>
      <c r="AH241" s="79"/>
      <c r="AI241" s="79"/>
      <c r="AJ241" s="79"/>
      <c r="AK241" s="79"/>
      <c r="AL241" s="79"/>
    </row>
    <row r="242">
      <c r="A242" s="79">
        <v>239.0</v>
      </c>
      <c r="B242" s="79"/>
      <c r="C242" s="79" t="s">
        <v>3228</v>
      </c>
      <c r="D242" s="79" t="s">
        <v>1273</v>
      </c>
      <c r="E242" s="79" t="s">
        <v>2767</v>
      </c>
      <c r="F242" s="79"/>
      <c r="G242" s="79" t="s">
        <v>2768</v>
      </c>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79"/>
      <c r="AD242" s="79"/>
      <c r="AE242" s="79"/>
      <c r="AF242" s="79"/>
      <c r="AG242" s="79"/>
      <c r="AH242" s="79"/>
      <c r="AI242" s="79"/>
      <c r="AJ242" s="79"/>
      <c r="AK242" s="79"/>
      <c r="AL242" s="79"/>
    </row>
    <row r="243">
      <c r="A243" s="79">
        <v>240.0</v>
      </c>
      <c r="B243" s="79"/>
      <c r="C243" s="79" t="s">
        <v>3228</v>
      </c>
      <c r="D243" s="79" t="s">
        <v>1274</v>
      </c>
      <c r="E243" s="79" t="s">
        <v>2769</v>
      </c>
      <c r="F243" s="79"/>
      <c r="G243" s="79" t="s">
        <v>2770</v>
      </c>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79"/>
      <c r="AD243" s="79"/>
      <c r="AE243" s="79"/>
      <c r="AF243" s="79"/>
      <c r="AG243" s="79"/>
      <c r="AH243" s="79"/>
      <c r="AI243" s="79"/>
      <c r="AJ243" s="79"/>
      <c r="AK243" s="79"/>
      <c r="AL243" s="79"/>
    </row>
    <row r="244">
      <c r="A244" s="79">
        <v>241.0</v>
      </c>
      <c r="B244" s="79"/>
      <c r="C244" s="79" t="s">
        <v>3228</v>
      </c>
      <c r="D244" s="79" t="s">
        <v>1274</v>
      </c>
      <c r="E244" s="79" t="s">
        <v>2771</v>
      </c>
      <c r="F244" s="79"/>
      <c r="G244" s="79" t="s">
        <v>2772</v>
      </c>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79"/>
      <c r="AD244" s="79"/>
      <c r="AE244" s="79"/>
      <c r="AF244" s="79"/>
      <c r="AG244" s="79"/>
      <c r="AH244" s="79"/>
      <c r="AI244" s="79"/>
      <c r="AJ244" s="79"/>
      <c r="AK244" s="79"/>
      <c r="AL244" s="79"/>
    </row>
    <row r="245">
      <c r="A245" s="79">
        <v>242.0</v>
      </c>
      <c r="B245" s="79"/>
      <c r="C245" s="79" t="s">
        <v>3228</v>
      </c>
      <c r="D245" s="79" t="s">
        <v>1274</v>
      </c>
      <c r="E245" s="79" t="s">
        <v>2773</v>
      </c>
      <c r="F245" s="79"/>
      <c r="G245" s="79" t="s">
        <v>2774</v>
      </c>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79"/>
      <c r="AD245" s="79"/>
      <c r="AE245" s="79"/>
      <c r="AF245" s="79"/>
      <c r="AG245" s="79"/>
      <c r="AH245" s="79"/>
      <c r="AI245" s="79"/>
      <c r="AJ245" s="79"/>
      <c r="AK245" s="79"/>
      <c r="AL245" s="79"/>
    </row>
    <row r="246">
      <c r="A246" s="79">
        <v>243.0</v>
      </c>
      <c r="B246" s="79"/>
      <c r="C246" s="79" t="s">
        <v>3228</v>
      </c>
      <c r="D246" s="79" t="s">
        <v>1274</v>
      </c>
      <c r="E246" s="79" t="s">
        <v>2775</v>
      </c>
      <c r="F246" s="79"/>
      <c r="G246" s="79" t="s">
        <v>2776</v>
      </c>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79"/>
      <c r="AD246" s="79"/>
      <c r="AE246" s="79"/>
      <c r="AF246" s="79"/>
      <c r="AG246" s="79"/>
      <c r="AH246" s="79"/>
      <c r="AI246" s="79"/>
      <c r="AJ246" s="79"/>
      <c r="AK246" s="79"/>
      <c r="AL246" s="79"/>
    </row>
    <row r="247">
      <c r="A247" s="79">
        <v>244.0</v>
      </c>
      <c r="B247" s="79"/>
      <c r="C247" s="79" t="s">
        <v>3228</v>
      </c>
      <c r="D247" s="79" t="s">
        <v>1274</v>
      </c>
      <c r="E247" s="79" t="s">
        <v>2777</v>
      </c>
      <c r="F247" s="79"/>
      <c r="G247" s="79" t="s">
        <v>2778</v>
      </c>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79"/>
      <c r="AD247" s="79"/>
      <c r="AE247" s="79"/>
      <c r="AF247" s="79"/>
      <c r="AG247" s="79"/>
      <c r="AH247" s="79"/>
      <c r="AI247" s="79"/>
      <c r="AJ247" s="79"/>
      <c r="AK247" s="79"/>
      <c r="AL247" s="79"/>
    </row>
    <row r="248">
      <c r="A248" s="79">
        <v>245.0</v>
      </c>
      <c r="B248" s="79"/>
      <c r="C248" s="79" t="s">
        <v>3228</v>
      </c>
      <c r="D248" s="79" t="s">
        <v>1274</v>
      </c>
      <c r="E248" s="79" t="s">
        <v>2779</v>
      </c>
      <c r="F248" s="79"/>
      <c r="G248" s="79" t="s">
        <v>2780</v>
      </c>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79"/>
      <c r="AD248" s="79"/>
      <c r="AE248" s="79"/>
      <c r="AF248" s="79"/>
      <c r="AG248" s="79"/>
      <c r="AH248" s="79"/>
      <c r="AI248" s="79"/>
      <c r="AJ248" s="79"/>
      <c r="AK248" s="79"/>
      <c r="AL248" s="79"/>
    </row>
    <row r="249">
      <c r="A249" s="79">
        <v>246.0</v>
      </c>
      <c r="B249" s="79"/>
      <c r="C249" s="79" t="s">
        <v>3228</v>
      </c>
      <c r="D249" s="79" t="s">
        <v>1284</v>
      </c>
      <c r="E249" s="79" t="s">
        <v>2781</v>
      </c>
      <c r="F249" s="79"/>
      <c r="G249" s="79" t="s">
        <v>2782</v>
      </c>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79"/>
      <c r="AD249" s="79"/>
      <c r="AE249" s="79"/>
      <c r="AF249" s="79"/>
      <c r="AG249" s="79"/>
      <c r="AH249" s="79"/>
      <c r="AI249" s="79"/>
      <c r="AJ249" s="79"/>
      <c r="AK249" s="79"/>
      <c r="AL249" s="79"/>
    </row>
    <row r="250">
      <c r="A250" s="79">
        <v>247.0</v>
      </c>
      <c r="B250" s="79"/>
      <c r="C250" s="79" t="s">
        <v>3228</v>
      </c>
      <c r="D250" s="79" t="s">
        <v>1284</v>
      </c>
      <c r="E250" s="79" t="s">
        <v>2783</v>
      </c>
      <c r="F250" s="79"/>
      <c r="G250" s="79" t="s">
        <v>2784</v>
      </c>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79"/>
      <c r="AD250" s="79"/>
      <c r="AE250" s="79"/>
      <c r="AF250" s="79"/>
      <c r="AG250" s="79"/>
      <c r="AH250" s="79"/>
      <c r="AI250" s="79"/>
      <c r="AJ250" s="79"/>
      <c r="AK250" s="79"/>
      <c r="AL250" s="79"/>
    </row>
    <row r="251">
      <c r="A251" s="79">
        <v>248.0</v>
      </c>
      <c r="B251" s="79"/>
      <c r="C251" s="79" t="s">
        <v>3228</v>
      </c>
      <c r="D251" s="79" t="s">
        <v>1285</v>
      </c>
      <c r="E251" s="79" t="s">
        <v>2785</v>
      </c>
      <c r="F251" s="79"/>
      <c r="G251" s="79" t="s">
        <v>2786</v>
      </c>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79"/>
      <c r="AD251" s="79"/>
      <c r="AE251" s="79"/>
      <c r="AF251" s="79"/>
      <c r="AG251" s="79"/>
      <c r="AH251" s="79"/>
      <c r="AI251" s="79"/>
      <c r="AJ251" s="79"/>
      <c r="AK251" s="79"/>
      <c r="AL251" s="79"/>
    </row>
    <row r="252">
      <c r="A252" s="79">
        <v>249.0</v>
      </c>
      <c r="B252" s="79"/>
      <c r="C252" s="79" t="s">
        <v>3228</v>
      </c>
      <c r="D252" s="79" t="s">
        <v>1285</v>
      </c>
      <c r="E252" s="79" t="s">
        <v>2787</v>
      </c>
      <c r="F252" s="79"/>
      <c r="G252" s="79" t="s">
        <v>2788</v>
      </c>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79"/>
      <c r="AD252" s="79"/>
      <c r="AE252" s="79"/>
      <c r="AF252" s="79"/>
      <c r="AG252" s="79"/>
      <c r="AH252" s="79"/>
      <c r="AI252" s="79"/>
      <c r="AJ252" s="79"/>
      <c r="AK252" s="79"/>
      <c r="AL252" s="79"/>
    </row>
    <row r="253">
      <c r="A253" s="79">
        <v>250.0</v>
      </c>
      <c r="B253" s="79"/>
      <c r="C253" s="79" t="s">
        <v>3228</v>
      </c>
      <c r="D253" s="79" t="s">
        <v>1286</v>
      </c>
      <c r="E253" s="79" t="s">
        <v>2789</v>
      </c>
      <c r="F253" s="79"/>
      <c r="G253" s="79" t="s">
        <v>2790</v>
      </c>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79"/>
      <c r="AD253" s="79"/>
      <c r="AE253" s="79"/>
      <c r="AF253" s="79"/>
      <c r="AG253" s="79"/>
      <c r="AH253" s="79"/>
      <c r="AI253" s="79"/>
      <c r="AJ253" s="79"/>
      <c r="AK253" s="79"/>
      <c r="AL253" s="79"/>
    </row>
    <row r="254">
      <c r="A254" s="79">
        <v>251.0</v>
      </c>
      <c r="B254" s="79"/>
      <c r="C254" s="79" t="s">
        <v>3229</v>
      </c>
      <c r="D254" s="79" t="s">
        <v>1088</v>
      </c>
      <c r="E254" s="79" t="s">
        <v>2791</v>
      </c>
      <c r="F254" s="79"/>
      <c r="G254" s="79" t="s">
        <v>2792</v>
      </c>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79"/>
      <c r="AD254" s="79"/>
      <c r="AE254" s="79"/>
      <c r="AF254" s="79"/>
      <c r="AG254" s="79"/>
      <c r="AH254" s="79"/>
      <c r="AI254" s="79"/>
      <c r="AJ254" s="79"/>
      <c r="AK254" s="79"/>
      <c r="AL254" s="79"/>
    </row>
    <row r="255">
      <c r="A255" s="79">
        <v>252.0</v>
      </c>
      <c r="B255" s="79"/>
      <c r="C255" s="79" t="s">
        <v>3229</v>
      </c>
      <c r="D255" s="79" t="s">
        <v>1088</v>
      </c>
      <c r="E255" s="79" t="s">
        <v>2793</v>
      </c>
      <c r="F255" s="79"/>
      <c r="G255" s="79" t="s">
        <v>2794</v>
      </c>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79"/>
      <c r="AD255" s="79"/>
      <c r="AE255" s="79"/>
      <c r="AF255" s="79"/>
      <c r="AG255" s="79"/>
      <c r="AH255" s="79"/>
      <c r="AI255" s="79"/>
      <c r="AJ255" s="79"/>
      <c r="AK255" s="79"/>
      <c r="AL255" s="79"/>
    </row>
    <row r="256">
      <c r="A256" s="79">
        <v>253.0</v>
      </c>
      <c r="B256" s="79"/>
      <c r="C256" s="79" t="s">
        <v>3229</v>
      </c>
      <c r="D256" s="79" t="s">
        <v>1088</v>
      </c>
      <c r="E256" s="79" t="s">
        <v>2795</v>
      </c>
      <c r="F256" s="79"/>
      <c r="G256" s="79" t="s">
        <v>2796</v>
      </c>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79"/>
      <c r="AD256" s="79"/>
      <c r="AE256" s="79"/>
      <c r="AF256" s="79"/>
      <c r="AG256" s="79"/>
      <c r="AH256" s="79"/>
      <c r="AI256" s="79"/>
      <c r="AJ256" s="79"/>
      <c r="AK256" s="79"/>
      <c r="AL256" s="79"/>
    </row>
    <row r="257">
      <c r="A257" s="79">
        <v>254.0</v>
      </c>
      <c r="B257" s="79"/>
      <c r="C257" s="79" t="s">
        <v>3229</v>
      </c>
      <c r="D257" s="79" t="s">
        <v>1088</v>
      </c>
      <c r="E257" s="79" t="s">
        <v>2797</v>
      </c>
      <c r="F257" s="79"/>
      <c r="G257" s="79" t="s">
        <v>2798</v>
      </c>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79"/>
      <c r="AD257" s="79"/>
      <c r="AE257" s="79"/>
      <c r="AF257" s="79"/>
      <c r="AG257" s="79"/>
      <c r="AH257" s="79"/>
      <c r="AI257" s="79"/>
      <c r="AJ257" s="79"/>
      <c r="AK257" s="79"/>
      <c r="AL257" s="79"/>
    </row>
    <row r="258">
      <c r="A258" s="79">
        <v>255.0</v>
      </c>
      <c r="B258" s="79"/>
      <c r="C258" s="79" t="s">
        <v>3229</v>
      </c>
      <c r="D258" s="79" t="s">
        <v>1088</v>
      </c>
      <c r="E258" s="79" t="s">
        <v>2799</v>
      </c>
      <c r="F258" s="79"/>
      <c r="G258" s="79" t="s">
        <v>2800</v>
      </c>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79"/>
      <c r="AD258" s="79"/>
      <c r="AE258" s="79"/>
      <c r="AF258" s="79"/>
      <c r="AG258" s="79"/>
      <c r="AH258" s="79"/>
      <c r="AI258" s="79"/>
      <c r="AJ258" s="79"/>
      <c r="AK258" s="79"/>
      <c r="AL258" s="79"/>
    </row>
    <row r="259">
      <c r="A259" s="79">
        <v>256.0</v>
      </c>
      <c r="B259" s="79"/>
      <c r="C259" s="79" t="s">
        <v>3229</v>
      </c>
      <c r="D259" s="79" t="s">
        <v>1109</v>
      </c>
      <c r="E259" s="79" t="s">
        <v>2801</v>
      </c>
      <c r="F259" s="79"/>
      <c r="G259" s="79" t="s">
        <v>2802</v>
      </c>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79"/>
      <c r="AD259" s="79"/>
      <c r="AE259" s="79"/>
      <c r="AF259" s="79"/>
      <c r="AG259" s="79"/>
      <c r="AH259" s="79"/>
      <c r="AI259" s="79"/>
      <c r="AJ259" s="79"/>
      <c r="AK259" s="79"/>
      <c r="AL259" s="79"/>
    </row>
    <row r="260">
      <c r="A260" s="79">
        <v>257.0</v>
      </c>
      <c r="B260" s="79"/>
      <c r="C260" s="79" t="s">
        <v>3229</v>
      </c>
      <c r="D260" s="79" t="s">
        <v>1109</v>
      </c>
      <c r="E260" s="79" t="s">
        <v>2803</v>
      </c>
      <c r="F260" s="79"/>
      <c r="G260" s="79" t="s">
        <v>2804</v>
      </c>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79"/>
      <c r="AD260" s="79"/>
      <c r="AE260" s="79"/>
      <c r="AF260" s="79"/>
      <c r="AG260" s="79"/>
      <c r="AH260" s="79"/>
      <c r="AI260" s="79"/>
      <c r="AJ260" s="79"/>
      <c r="AK260" s="79"/>
      <c r="AL260" s="79"/>
    </row>
    <row r="261">
      <c r="A261" s="79">
        <v>258.0</v>
      </c>
      <c r="B261" s="79"/>
      <c r="C261" s="79" t="s">
        <v>3229</v>
      </c>
      <c r="D261" s="79" t="s">
        <v>1109</v>
      </c>
      <c r="E261" s="79" t="s">
        <v>2805</v>
      </c>
      <c r="F261" s="79"/>
      <c r="G261" s="79" t="s">
        <v>2806</v>
      </c>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79"/>
      <c r="AD261" s="79"/>
      <c r="AE261" s="79"/>
      <c r="AF261" s="79"/>
      <c r="AG261" s="79"/>
      <c r="AH261" s="79"/>
      <c r="AI261" s="79"/>
      <c r="AJ261" s="79"/>
      <c r="AK261" s="79"/>
      <c r="AL261" s="79"/>
    </row>
    <row r="262">
      <c r="A262" s="79">
        <v>259.0</v>
      </c>
      <c r="B262" s="79"/>
      <c r="C262" s="79" t="s">
        <v>3229</v>
      </c>
      <c r="D262" s="79" t="s">
        <v>1109</v>
      </c>
      <c r="E262" s="79" t="s">
        <v>2807</v>
      </c>
      <c r="F262" s="79"/>
      <c r="G262" s="79" t="s">
        <v>2808</v>
      </c>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79"/>
      <c r="AD262" s="79"/>
      <c r="AE262" s="79"/>
      <c r="AF262" s="79"/>
      <c r="AG262" s="79"/>
      <c r="AH262" s="79"/>
      <c r="AI262" s="79"/>
      <c r="AJ262" s="79"/>
      <c r="AK262" s="79"/>
      <c r="AL262" s="79"/>
    </row>
    <row r="263">
      <c r="A263" s="79">
        <v>260.0</v>
      </c>
      <c r="B263" s="79"/>
      <c r="C263" s="79" t="s">
        <v>3229</v>
      </c>
      <c r="D263" s="79" t="s">
        <v>1109</v>
      </c>
      <c r="E263" s="79" t="s">
        <v>2809</v>
      </c>
      <c r="F263" s="79"/>
      <c r="G263" s="79" t="s">
        <v>2810</v>
      </c>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79"/>
      <c r="AD263" s="79"/>
      <c r="AE263" s="79"/>
      <c r="AF263" s="79"/>
      <c r="AG263" s="79"/>
      <c r="AH263" s="79"/>
      <c r="AI263" s="79"/>
      <c r="AJ263" s="79"/>
      <c r="AK263" s="79"/>
      <c r="AL263" s="79"/>
    </row>
    <row r="264">
      <c r="A264" s="79">
        <v>261.0</v>
      </c>
      <c r="B264" s="79"/>
      <c r="C264" s="79" t="s">
        <v>3229</v>
      </c>
      <c r="D264" s="79" t="s">
        <v>1109</v>
      </c>
      <c r="E264" s="79" t="s">
        <v>2811</v>
      </c>
      <c r="F264" s="79"/>
      <c r="G264" s="79" t="s">
        <v>2812</v>
      </c>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79"/>
      <c r="AD264" s="79"/>
      <c r="AE264" s="79"/>
      <c r="AF264" s="79"/>
      <c r="AG264" s="79"/>
      <c r="AH264" s="79"/>
      <c r="AI264" s="79"/>
      <c r="AJ264" s="79"/>
      <c r="AK264" s="79"/>
      <c r="AL264" s="79"/>
    </row>
    <row r="265">
      <c r="A265" s="79">
        <v>262.0</v>
      </c>
      <c r="B265" s="79"/>
      <c r="C265" s="79" t="s">
        <v>3229</v>
      </c>
      <c r="D265" s="79" t="s">
        <v>1122</v>
      </c>
      <c r="E265" s="79" t="s">
        <v>2813</v>
      </c>
      <c r="F265" s="79"/>
      <c r="G265" s="79" t="s">
        <v>2814</v>
      </c>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79"/>
      <c r="AD265" s="79"/>
      <c r="AE265" s="79"/>
      <c r="AF265" s="79"/>
      <c r="AG265" s="79"/>
      <c r="AH265" s="79"/>
      <c r="AI265" s="79"/>
      <c r="AJ265" s="79"/>
      <c r="AK265" s="79"/>
      <c r="AL265" s="79"/>
    </row>
    <row r="266">
      <c r="A266" s="79">
        <v>263.0</v>
      </c>
      <c r="B266" s="79"/>
      <c r="C266" s="79" t="s">
        <v>3229</v>
      </c>
      <c r="D266" s="79" t="s">
        <v>1122</v>
      </c>
      <c r="E266" s="79" t="s">
        <v>2815</v>
      </c>
      <c r="F266" s="79"/>
      <c r="G266" s="79" t="s">
        <v>2816</v>
      </c>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79"/>
      <c r="AD266" s="79"/>
      <c r="AE266" s="79"/>
      <c r="AF266" s="79"/>
      <c r="AG266" s="79"/>
      <c r="AH266" s="79"/>
      <c r="AI266" s="79"/>
      <c r="AJ266" s="79"/>
      <c r="AK266" s="79"/>
      <c r="AL266" s="79"/>
    </row>
    <row r="267">
      <c r="A267" s="79">
        <v>264.0</v>
      </c>
      <c r="B267" s="79"/>
      <c r="C267" s="79" t="s">
        <v>3229</v>
      </c>
      <c r="D267" s="79" t="s">
        <v>1123</v>
      </c>
      <c r="E267" s="79" t="s">
        <v>2817</v>
      </c>
      <c r="F267" s="79"/>
      <c r="G267" s="79" t="s">
        <v>2818</v>
      </c>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79"/>
      <c r="AD267" s="79"/>
      <c r="AE267" s="79"/>
      <c r="AF267" s="79"/>
      <c r="AG267" s="79"/>
      <c r="AH267" s="79"/>
      <c r="AI267" s="79"/>
      <c r="AJ267" s="79"/>
      <c r="AK267" s="79"/>
      <c r="AL267" s="79"/>
    </row>
    <row r="268">
      <c r="A268" s="79">
        <v>265.0</v>
      </c>
      <c r="B268" s="79"/>
      <c r="C268" s="79" t="s">
        <v>3229</v>
      </c>
      <c r="D268" s="79" t="s">
        <v>1123</v>
      </c>
      <c r="E268" s="79" t="s">
        <v>2819</v>
      </c>
      <c r="F268" s="79"/>
      <c r="G268" s="79" t="s">
        <v>2820</v>
      </c>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79"/>
      <c r="AD268" s="79"/>
      <c r="AE268" s="79"/>
      <c r="AF268" s="79"/>
      <c r="AG268" s="79"/>
      <c r="AH268" s="79"/>
      <c r="AI268" s="79"/>
      <c r="AJ268" s="79"/>
      <c r="AK268" s="79"/>
      <c r="AL268" s="79"/>
    </row>
    <row r="269">
      <c r="A269" s="79">
        <v>266.0</v>
      </c>
      <c r="B269" s="79"/>
      <c r="C269" s="79" t="s">
        <v>3230</v>
      </c>
      <c r="D269" s="79" t="s">
        <v>1204</v>
      </c>
      <c r="E269" s="79" t="s">
        <v>2821</v>
      </c>
      <c r="F269" s="79"/>
      <c r="G269" s="79" t="s">
        <v>2822</v>
      </c>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79"/>
      <c r="AD269" s="79"/>
      <c r="AE269" s="79"/>
      <c r="AF269" s="79"/>
      <c r="AG269" s="79"/>
      <c r="AH269" s="79"/>
      <c r="AI269" s="79"/>
      <c r="AJ269" s="79"/>
      <c r="AK269" s="79"/>
      <c r="AL269" s="79"/>
    </row>
    <row r="270">
      <c r="A270" s="79">
        <v>267.0</v>
      </c>
      <c r="B270" s="79"/>
      <c r="C270" s="79" t="s">
        <v>3230</v>
      </c>
      <c r="D270" s="79" t="s">
        <v>1204</v>
      </c>
      <c r="E270" s="79" t="s">
        <v>2823</v>
      </c>
      <c r="F270" s="79"/>
      <c r="G270" s="79" t="s">
        <v>2824</v>
      </c>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79"/>
      <c r="AD270" s="79"/>
      <c r="AE270" s="79"/>
      <c r="AF270" s="79"/>
      <c r="AG270" s="79"/>
      <c r="AH270" s="79"/>
      <c r="AI270" s="79"/>
      <c r="AJ270" s="79"/>
      <c r="AK270" s="79"/>
      <c r="AL270" s="79"/>
    </row>
    <row r="271">
      <c r="A271" s="79">
        <v>268.0</v>
      </c>
      <c r="B271" s="79"/>
      <c r="C271" s="79" t="s">
        <v>3230</v>
      </c>
      <c r="D271" s="79" t="s">
        <v>1204</v>
      </c>
      <c r="E271" s="79" t="s">
        <v>2825</v>
      </c>
      <c r="F271" s="79"/>
      <c r="G271" s="79" t="s">
        <v>2826</v>
      </c>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79"/>
      <c r="AD271" s="79"/>
      <c r="AE271" s="79"/>
      <c r="AF271" s="79"/>
      <c r="AG271" s="79"/>
      <c r="AH271" s="79"/>
      <c r="AI271" s="79"/>
      <c r="AJ271" s="79"/>
      <c r="AK271" s="79"/>
      <c r="AL271" s="79"/>
    </row>
    <row r="272">
      <c r="A272" s="79">
        <v>269.0</v>
      </c>
      <c r="B272" s="79"/>
      <c r="C272" s="79" t="s">
        <v>3230</v>
      </c>
      <c r="D272" s="79" t="s">
        <v>1204</v>
      </c>
      <c r="E272" s="79" t="s">
        <v>2827</v>
      </c>
      <c r="F272" s="79"/>
      <c r="G272" s="79" t="s">
        <v>2828</v>
      </c>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79"/>
      <c r="AD272" s="79"/>
      <c r="AE272" s="79"/>
      <c r="AF272" s="79"/>
      <c r="AG272" s="79"/>
      <c r="AH272" s="79"/>
      <c r="AI272" s="79"/>
      <c r="AJ272" s="79"/>
      <c r="AK272" s="79"/>
      <c r="AL272" s="79"/>
    </row>
    <row r="273">
      <c r="A273" s="79">
        <v>270.0</v>
      </c>
      <c r="B273" s="79"/>
      <c r="C273" s="79" t="s">
        <v>3230</v>
      </c>
      <c r="D273" s="79" t="s">
        <v>1204</v>
      </c>
      <c r="E273" s="79" t="s">
        <v>2829</v>
      </c>
      <c r="F273" s="79"/>
      <c r="G273" s="79" t="s">
        <v>2830</v>
      </c>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79"/>
      <c r="AD273" s="79"/>
      <c r="AE273" s="79"/>
      <c r="AF273" s="79"/>
      <c r="AG273" s="79"/>
      <c r="AH273" s="79"/>
      <c r="AI273" s="79"/>
      <c r="AJ273" s="79"/>
      <c r="AK273" s="79"/>
      <c r="AL273" s="79"/>
    </row>
    <row r="274">
      <c r="A274" s="79">
        <v>271.0</v>
      </c>
      <c r="B274" s="79"/>
      <c r="C274" s="79" t="s">
        <v>3230</v>
      </c>
      <c r="D274" s="79" t="s">
        <v>1214</v>
      </c>
      <c r="E274" s="79" t="s">
        <v>3231</v>
      </c>
      <c r="F274" s="79"/>
      <c r="G274" s="79" t="s">
        <v>2832</v>
      </c>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79"/>
      <c r="AD274" s="79"/>
      <c r="AE274" s="79"/>
      <c r="AF274" s="79"/>
      <c r="AG274" s="79"/>
      <c r="AH274" s="79"/>
      <c r="AI274" s="79"/>
      <c r="AJ274" s="79"/>
      <c r="AK274" s="79"/>
      <c r="AL274" s="79"/>
    </row>
    <row r="275">
      <c r="A275" s="79">
        <v>272.0</v>
      </c>
      <c r="B275" s="79"/>
      <c r="C275" s="79" t="s">
        <v>3230</v>
      </c>
      <c r="D275" s="79" t="s">
        <v>1214</v>
      </c>
      <c r="E275" s="79" t="s">
        <v>2833</v>
      </c>
      <c r="F275" s="79"/>
      <c r="G275" s="79" t="s">
        <v>2834</v>
      </c>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79"/>
      <c r="AD275" s="79"/>
      <c r="AE275" s="79"/>
      <c r="AF275" s="79"/>
      <c r="AG275" s="79"/>
      <c r="AH275" s="79"/>
      <c r="AI275" s="79"/>
      <c r="AJ275" s="79"/>
      <c r="AK275" s="79"/>
      <c r="AL275" s="79"/>
    </row>
    <row r="276">
      <c r="A276" s="79">
        <v>273.0</v>
      </c>
      <c r="B276" s="79"/>
      <c r="C276" s="79" t="s">
        <v>3230</v>
      </c>
      <c r="D276" s="79" t="s">
        <v>1214</v>
      </c>
      <c r="E276" s="79" t="s">
        <v>2835</v>
      </c>
      <c r="F276" s="79"/>
      <c r="G276" s="79" t="s">
        <v>2836</v>
      </c>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79"/>
      <c r="AD276" s="79"/>
      <c r="AE276" s="79"/>
      <c r="AF276" s="79"/>
      <c r="AG276" s="79"/>
      <c r="AH276" s="79"/>
      <c r="AI276" s="79"/>
      <c r="AJ276" s="79"/>
      <c r="AK276" s="79"/>
      <c r="AL276" s="79"/>
    </row>
    <row r="277">
      <c r="A277" s="79">
        <v>274.0</v>
      </c>
      <c r="B277" s="79"/>
      <c r="C277" s="79" t="s">
        <v>3230</v>
      </c>
      <c r="D277" s="79" t="s">
        <v>1214</v>
      </c>
      <c r="E277" s="79" t="s">
        <v>3232</v>
      </c>
      <c r="F277" s="79"/>
      <c r="G277" s="79" t="s">
        <v>2838</v>
      </c>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79"/>
      <c r="AD277" s="79"/>
      <c r="AE277" s="79"/>
      <c r="AF277" s="79"/>
      <c r="AG277" s="79"/>
      <c r="AH277" s="79"/>
      <c r="AI277" s="79"/>
      <c r="AJ277" s="79"/>
      <c r="AK277" s="79"/>
      <c r="AL277" s="79"/>
    </row>
    <row r="278">
      <c r="A278" s="79">
        <v>275.0</v>
      </c>
      <c r="B278" s="79"/>
      <c r="C278" s="79" t="s">
        <v>3230</v>
      </c>
      <c r="D278" s="79" t="s">
        <v>1214</v>
      </c>
      <c r="E278" s="79" t="s">
        <v>3233</v>
      </c>
      <c r="F278" s="79"/>
      <c r="G278" s="79" t="s">
        <v>2840</v>
      </c>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79"/>
      <c r="AD278" s="79"/>
      <c r="AE278" s="79"/>
      <c r="AF278" s="79"/>
      <c r="AG278" s="79"/>
      <c r="AH278" s="79"/>
      <c r="AI278" s="79"/>
      <c r="AJ278" s="79"/>
      <c r="AK278" s="79"/>
      <c r="AL278" s="79"/>
    </row>
    <row r="279">
      <c r="A279" s="79">
        <v>276.0</v>
      </c>
      <c r="B279" s="79"/>
      <c r="C279" s="79" t="s">
        <v>3230</v>
      </c>
      <c r="D279" s="79" t="s">
        <v>1214</v>
      </c>
      <c r="E279" s="79" t="s">
        <v>3234</v>
      </c>
      <c r="F279" s="79"/>
      <c r="G279" s="79" t="s">
        <v>2842</v>
      </c>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79"/>
      <c r="AD279" s="79"/>
      <c r="AE279" s="79"/>
      <c r="AF279" s="79"/>
      <c r="AG279" s="79"/>
      <c r="AH279" s="79"/>
      <c r="AI279" s="79"/>
      <c r="AJ279" s="79"/>
      <c r="AK279" s="79"/>
      <c r="AL279" s="79"/>
    </row>
    <row r="280">
      <c r="A280" s="79">
        <v>277.0</v>
      </c>
      <c r="B280" s="79"/>
      <c r="C280" s="79" t="s">
        <v>3230</v>
      </c>
      <c r="D280" s="79" t="s">
        <v>1215</v>
      </c>
      <c r="E280" s="79" t="s">
        <v>2843</v>
      </c>
      <c r="F280" s="79"/>
      <c r="G280" s="79" t="s">
        <v>2844</v>
      </c>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79"/>
      <c r="AD280" s="79"/>
      <c r="AE280" s="79"/>
      <c r="AF280" s="79"/>
      <c r="AG280" s="79"/>
      <c r="AH280" s="79"/>
      <c r="AI280" s="79"/>
      <c r="AJ280" s="79"/>
      <c r="AK280" s="79"/>
      <c r="AL280" s="79"/>
    </row>
    <row r="281">
      <c r="A281" s="79">
        <v>278.0</v>
      </c>
      <c r="B281" s="79"/>
      <c r="C281" s="79" t="s">
        <v>3230</v>
      </c>
      <c r="D281" s="79" t="s">
        <v>1215</v>
      </c>
      <c r="E281" s="79" t="s">
        <v>2845</v>
      </c>
      <c r="F281" s="79"/>
      <c r="G281" s="79" t="s">
        <v>2846</v>
      </c>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79"/>
      <c r="AD281" s="79"/>
      <c r="AE281" s="79"/>
      <c r="AF281" s="79"/>
      <c r="AG281" s="79"/>
      <c r="AH281" s="79"/>
      <c r="AI281" s="79"/>
      <c r="AJ281" s="79"/>
      <c r="AK281" s="79"/>
      <c r="AL281" s="79"/>
    </row>
    <row r="282">
      <c r="A282" s="79">
        <v>279.0</v>
      </c>
      <c r="B282" s="79"/>
      <c r="C282" s="79" t="s">
        <v>3230</v>
      </c>
      <c r="D282" s="79" t="s">
        <v>1215</v>
      </c>
      <c r="E282" s="79" t="s">
        <v>2847</v>
      </c>
      <c r="F282" s="79"/>
      <c r="G282" s="79" t="s">
        <v>2848</v>
      </c>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79"/>
      <c r="AD282" s="79"/>
      <c r="AE282" s="79"/>
      <c r="AF282" s="79"/>
      <c r="AG282" s="79"/>
      <c r="AH282" s="79"/>
      <c r="AI282" s="79"/>
      <c r="AJ282" s="79"/>
      <c r="AK282" s="79"/>
      <c r="AL282" s="79"/>
    </row>
    <row r="283">
      <c r="A283" s="79">
        <v>280.0</v>
      </c>
      <c r="B283" s="79"/>
      <c r="C283" s="79" t="s">
        <v>3230</v>
      </c>
      <c r="D283" s="79" t="s">
        <v>1216</v>
      </c>
      <c r="E283" s="79" t="s">
        <v>2849</v>
      </c>
      <c r="F283" s="79"/>
      <c r="G283" s="79" t="s">
        <v>2850</v>
      </c>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79"/>
      <c r="AD283" s="79"/>
      <c r="AE283" s="79"/>
      <c r="AF283" s="79"/>
      <c r="AG283" s="79"/>
      <c r="AH283" s="79"/>
      <c r="AI283" s="79"/>
      <c r="AJ283" s="79"/>
      <c r="AK283" s="79"/>
      <c r="AL283" s="79"/>
    </row>
    <row r="284">
      <c r="A284" s="79">
        <v>281.0</v>
      </c>
      <c r="B284" s="79"/>
      <c r="C284" s="79" t="s">
        <v>3230</v>
      </c>
      <c r="D284" s="79" t="s">
        <v>1216</v>
      </c>
      <c r="E284" s="79" t="s">
        <v>2851</v>
      </c>
      <c r="F284" s="79"/>
      <c r="G284" s="79" t="s">
        <v>2852</v>
      </c>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79"/>
      <c r="AD284" s="79"/>
      <c r="AE284" s="79"/>
      <c r="AF284" s="79"/>
      <c r="AG284" s="79"/>
      <c r="AH284" s="79"/>
      <c r="AI284" s="79"/>
      <c r="AJ284" s="79"/>
      <c r="AK284" s="79"/>
      <c r="AL284" s="79"/>
    </row>
    <row r="285">
      <c r="A285" s="79">
        <v>282.0</v>
      </c>
      <c r="B285" s="79"/>
      <c r="C285" s="79" t="s">
        <v>3230</v>
      </c>
      <c r="D285" s="79" t="s">
        <v>1216</v>
      </c>
      <c r="E285" s="79" t="s">
        <v>2853</v>
      </c>
      <c r="F285" s="79"/>
      <c r="G285" s="79" t="s">
        <v>2854</v>
      </c>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79"/>
      <c r="AD285" s="79"/>
      <c r="AE285" s="79"/>
      <c r="AF285" s="79"/>
      <c r="AG285" s="79"/>
      <c r="AH285" s="79"/>
      <c r="AI285" s="79"/>
      <c r="AJ285" s="79"/>
      <c r="AK285" s="79"/>
      <c r="AL285" s="79"/>
    </row>
    <row r="286">
      <c r="A286" s="79">
        <v>283.0</v>
      </c>
      <c r="B286" s="79"/>
      <c r="C286" s="79" t="s">
        <v>3230</v>
      </c>
      <c r="D286" s="79" t="s">
        <v>1216</v>
      </c>
      <c r="E286" s="79" t="s">
        <v>2855</v>
      </c>
      <c r="F286" s="79"/>
      <c r="G286" s="79" t="s">
        <v>2856</v>
      </c>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79"/>
      <c r="AD286" s="79"/>
      <c r="AE286" s="79"/>
      <c r="AF286" s="79"/>
      <c r="AG286" s="79"/>
      <c r="AH286" s="79"/>
      <c r="AI286" s="79"/>
      <c r="AJ286" s="79"/>
      <c r="AK286" s="79"/>
      <c r="AL286" s="79"/>
    </row>
    <row r="287">
      <c r="A287" s="79">
        <v>284.0</v>
      </c>
      <c r="B287" s="79"/>
      <c r="C287" s="79" t="s">
        <v>3230</v>
      </c>
      <c r="D287" s="79" t="s">
        <v>1216</v>
      </c>
      <c r="E287" s="79" t="s">
        <v>2857</v>
      </c>
      <c r="F287" s="79"/>
      <c r="G287" s="79" t="s">
        <v>2858</v>
      </c>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79"/>
      <c r="AD287" s="79"/>
      <c r="AE287" s="79"/>
      <c r="AF287" s="79"/>
      <c r="AG287" s="79"/>
      <c r="AH287" s="79"/>
      <c r="AI287" s="79"/>
      <c r="AJ287" s="79"/>
      <c r="AK287" s="79"/>
      <c r="AL287" s="79"/>
    </row>
    <row r="288">
      <c r="A288" s="79">
        <v>285.0</v>
      </c>
      <c r="B288" s="79"/>
      <c r="C288" s="79" t="s">
        <v>3230</v>
      </c>
      <c r="D288" s="79" t="s">
        <v>1216</v>
      </c>
      <c r="E288" s="79" t="s">
        <v>2859</v>
      </c>
      <c r="F288" s="79"/>
      <c r="G288" s="79" t="s">
        <v>2860</v>
      </c>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79"/>
      <c r="AD288" s="79"/>
      <c r="AE288" s="79"/>
      <c r="AF288" s="79"/>
      <c r="AG288" s="79"/>
      <c r="AH288" s="79"/>
      <c r="AI288" s="79"/>
      <c r="AJ288" s="79"/>
      <c r="AK288" s="79"/>
      <c r="AL288" s="79"/>
    </row>
    <row r="289">
      <c r="A289" s="79">
        <v>286.0</v>
      </c>
      <c r="B289" s="79"/>
      <c r="C289" s="79" t="s">
        <v>3230</v>
      </c>
      <c r="D289" s="79" t="s">
        <v>1216</v>
      </c>
      <c r="E289" s="79" t="s">
        <v>2861</v>
      </c>
      <c r="F289" s="79"/>
      <c r="G289" s="79" t="s">
        <v>2862</v>
      </c>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79"/>
      <c r="AD289" s="79"/>
      <c r="AE289" s="79"/>
      <c r="AF289" s="79"/>
      <c r="AG289" s="79"/>
      <c r="AH289" s="79"/>
      <c r="AI289" s="79"/>
      <c r="AJ289" s="79"/>
      <c r="AK289" s="79"/>
      <c r="AL289" s="79"/>
    </row>
    <row r="290">
      <c r="A290" s="79">
        <v>287.0</v>
      </c>
      <c r="B290" s="79"/>
      <c r="C290" s="79" t="s">
        <v>3230</v>
      </c>
      <c r="D290" s="79" t="s">
        <v>1217</v>
      </c>
      <c r="E290" s="79" t="s">
        <v>2863</v>
      </c>
      <c r="F290" s="79"/>
      <c r="G290" s="79" t="s">
        <v>2864</v>
      </c>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79"/>
      <c r="AD290" s="79"/>
      <c r="AE290" s="79"/>
      <c r="AF290" s="79"/>
      <c r="AG290" s="79"/>
      <c r="AH290" s="79"/>
      <c r="AI290" s="79"/>
      <c r="AJ290" s="79"/>
      <c r="AK290" s="79"/>
      <c r="AL290" s="79"/>
    </row>
    <row r="291">
      <c r="A291" s="79">
        <v>288.0</v>
      </c>
      <c r="B291" s="79"/>
      <c r="C291" s="79" t="s">
        <v>3230</v>
      </c>
      <c r="D291" s="79" t="s">
        <v>1217</v>
      </c>
      <c r="E291" s="79" t="s">
        <v>2865</v>
      </c>
      <c r="F291" s="79"/>
      <c r="G291" s="79" t="s">
        <v>2866</v>
      </c>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79"/>
      <c r="AD291" s="79"/>
      <c r="AE291" s="79"/>
      <c r="AF291" s="79"/>
      <c r="AG291" s="79"/>
      <c r="AH291" s="79"/>
      <c r="AI291" s="79"/>
      <c r="AJ291" s="79"/>
      <c r="AK291" s="79"/>
      <c r="AL291" s="79"/>
    </row>
    <row r="292">
      <c r="A292" s="79">
        <v>289.0</v>
      </c>
      <c r="B292" s="79"/>
      <c r="C292" s="79" t="s">
        <v>3230</v>
      </c>
      <c r="D292" s="79" t="s">
        <v>1217</v>
      </c>
      <c r="E292" s="79" t="s">
        <v>2867</v>
      </c>
      <c r="F292" s="79"/>
      <c r="G292" s="79" t="s">
        <v>2868</v>
      </c>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79"/>
      <c r="AD292" s="79"/>
      <c r="AE292" s="79"/>
      <c r="AF292" s="79"/>
      <c r="AG292" s="79"/>
      <c r="AH292" s="79"/>
      <c r="AI292" s="79"/>
      <c r="AJ292" s="79"/>
      <c r="AK292" s="79"/>
      <c r="AL292" s="79"/>
    </row>
    <row r="293">
      <c r="A293" s="79">
        <v>290.0</v>
      </c>
      <c r="B293" s="79"/>
      <c r="C293" s="79" t="s">
        <v>3230</v>
      </c>
      <c r="D293" s="79" t="s">
        <v>1217</v>
      </c>
      <c r="E293" s="79" t="s">
        <v>2869</v>
      </c>
      <c r="F293" s="79"/>
      <c r="G293" s="79" t="s">
        <v>2870</v>
      </c>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79"/>
      <c r="AD293" s="79"/>
      <c r="AE293" s="79"/>
      <c r="AF293" s="79"/>
      <c r="AG293" s="79"/>
      <c r="AH293" s="79"/>
      <c r="AI293" s="79"/>
      <c r="AJ293" s="79"/>
      <c r="AK293" s="79"/>
      <c r="AL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79"/>
      <c r="AJ403" s="79"/>
      <c r="AK403" s="79"/>
      <c r="AL403" s="79"/>
      <c r="AM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79"/>
      <c r="AJ404" s="79"/>
      <c r="AK404" s="79"/>
      <c r="AL404" s="79"/>
      <c r="AM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79"/>
      <c r="AJ405" s="79"/>
      <c r="AK405" s="79"/>
      <c r="AL405" s="79"/>
      <c r="AM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79"/>
      <c r="AJ406" s="79"/>
      <c r="AK406" s="79"/>
      <c r="AL406" s="79"/>
      <c r="AM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79"/>
      <c r="AJ407" s="79"/>
      <c r="AK407" s="79"/>
      <c r="AL407" s="79"/>
      <c r="AM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79"/>
      <c r="AJ410" s="79"/>
      <c r="AK410" s="79"/>
      <c r="AL410" s="79"/>
      <c r="AM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79"/>
      <c r="AJ411" s="79"/>
      <c r="AK411" s="79"/>
      <c r="AL411" s="79"/>
      <c r="AM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79"/>
      <c r="AJ412" s="79"/>
      <c r="AK412" s="79"/>
      <c r="AL412" s="79"/>
      <c r="AM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79"/>
      <c r="AJ413" s="79"/>
      <c r="AK413" s="79"/>
      <c r="AL413" s="79"/>
      <c r="AM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79"/>
      <c r="AJ414" s="79"/>
      <c r="AK414" s="79"/>
      <c r="AL414" s="79"/>
      <c r="AM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79"/>
      <c r="AJ415" s="79"/>
      <c r="AK415" s="79"/>
      <c r="AL415" s="79"/>
      <c r="AM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79"/>
      <c r="AJ416" s="79"/>
      <c r="AK416" s="79"/>
      <c r="AL416" s="79"/>
      <c r="AM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79"/>
      <c r="AJ417" s="79"/>
      <c r="AK417" s="79"/>
      <c r="AL417" s="79"/>
      <c r="AM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79"/>
      <c r="AJ418" s="79"/>
      <c r="AK418" s="79"/>
      <c r="AL418" s="79"/>
      <c r="AM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79"/>
      <c r="AJ419" s="79"/>
      <c r="AK419" s="79"/>
      <c r="AL419" s="79"/>
      <c r="AM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79"/>
      <c r="AJ420" s="79"/>
      <c r="AK420" s="79"/>
      <c r="AL420" s="79"/>
      <c r="AM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79"/>
      <c r="AJ421" s="79"/>
      <c r="AK421" s="79"/>
      <c r="AL421" s="79"/>
      <c r="AM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79"/>
      <c r="AJ422" s="79"/>
      <c r="AK422" s="79"/>
      <c r="AL422" s="79"/>
      <c r="AM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79"/>
      <c r="AJ423" s="79"/>
      <c r="AK423" s="79"/>
      <c r="AL423" s="79"/>
      <c r="AM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79"/>
      <c r="AJ424" s="79"/>
      <c r="AK424" s="79"/>
      <c r="AL424" s="79"/>
      <c r="AM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79"/>
      <c r="AJ425" s="79"/>
      <c r="AK425" s="79"/>
      <c r="AL425" s="79"/>
      <c r="AM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79"/>
      <c r="AJ426" s="79"/>
      <c r="AK426" s="79"/>
      <c r="AL426" s="79"/>
      <c r="AM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79"/>
      <c r="AJ427" s="79"/>
      <c r="AK427" s="79"/>
      <c r="AL427" s="79"/>
      <c r="AM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79"/>
      <c r="AJ428" s="79"/>
      <c r="AK428" s="79"/>
      <c r="AL428" s="79"/>
      <c r="AM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79"/>
      <c r="AJ429" s="79"/>
      <c r="AK429" s="79"/>
      <c r="AL429" s="79"/>
      <c r="AM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79"/>
      <c r="AJ430" s="79"/>
      <c r="AK430" s="79"/>
      <c r="AL430" s="79"/>
      <c r="AM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79"/>
      <c r="AJ431" s="79"/>
      <c r="AK431" s="79"/>
      <c r="AL431" s="79"/>
      <c r="AM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79"/>
      <c r="AJ432" s="79"/>
      <c r="AK432" s="79"/>
      <c r="AL432" s="79"/>
      <c r="AM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79"/>
      <c r="AJ433" s="79"/>
      <c r="AK433" s="79"/>
      <c r="AL433" s="79"/>
      <c r="AM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79"/>
      <c r="AJ434" s="79"/>
      <c r="AK434" s="79"/>
      <c r="AL434" s="79"/>
      <c r="AM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79"/>
      <c r="AJ435" s="79"/>
      <c r="AK435" s="79"/>
      <c r="AL435" s="79"/>
      <c r="AM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79"/>
      <c r="AJ437" s="79"/>
      <c r="AK437" s="79"/>
      <c r="AL437" s="79"/>
      <c r="AM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79"/>
      <c r="AJ438" s="79"/>
      <c r="AK438" s="79"/>
      <c r="AL438" s="79"/>
      <c r="AM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79"/>
      <c r="AJ439" s="79"/>
      <c r="AK439" s="79"/>
      <c r="AL439" s="79"/>
      <c r="AM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79"/>
      <c r="AJ440" s="79"/>
      <c r="AK440" s="79"/>
      <c r="AL440" s="79"/>
      <c r="AM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79"/>
      <c r="AJ441" s="79"/>
      <c r="AK441" s="79"/>
      <c r="AL441" s="79"/>
      <c r="AM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79"/>
      <c r="AJ442" s="79"/>
      <c r="AK442" s="79"/>
      <c r="AL442" s="79"/>
      <c r="AM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79"/>
      <c r="AJ443" s="79"/>
      <c r="AK443" s="79"/>
      <c r="AL443" s="79"/>
      <c r="AM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79"/>
      <c r="AJ444" s="79"/>
      <c r="AK444" s="79"/>
      <c r="AL444" s="79"/>
      <c r="AM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79"/>
      <c r="AJ445" s="79"/>
      <c r="AK445" s="79"/>
      <c r="AL445" s="79"/>
      <c r="AM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79"/>
      <c r="AJ446" s="79"/>
      <c r="AK446" s="79"/>
      <c r="AL446" s="79"/>
      <c r="AM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79"/>
      <c r="AJ447" s="79"/>
      <c r="AK447" s="79"/>
      <c r="AL447" s="79"/>
      <c r="AM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79"/>
      <c r="AJ448" s="79"/>
      <c r="AK448" s="79"/>
      <c r="AL448" s="79"/>
      <c r="AM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79"/>
      <c r="AJ450" s="79"/>
      <c r="AK450" s="79"/>
      <c r="AL450" s="79"/>
      <c r="AM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79"/>
      <c r="AJ451" s="79"/>
      <c r="AK451" s="79"/>
      <c r="AL451" s="79"/>
      <c r="AM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79"/>
      <c r="AJ452" s="79"/>
      <c r="AK452" s="79"/>
      <c r="AL452" s="79"/>
      <c r="AM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79"/>
      <c r="AJ453" s="79"/>
      <c r="AK453" s="79"/>
      <c r="AL453" s="79"/>
      <c r="AM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79"/>
      <c r="AJ454" s="79"/>
      <c r="AK454" s="79"/>
      <c r="AL454" s="79"/>
      <c r="AM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79"/>
      <c r="AJ455" s="79"/>
      <c r="AK455" s="79"/>
      <c r="AL455" s="79"/>
      <c r="AM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79"/>
      <c r="AJ456" s="79"/>
      <c r="AK456" s="79"/>
      <c r="AL456" s="79"/>
      <c r="AM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79"/>
      <c r="AJ457" s="79"/>
      <c r="AK457" s="79"/>
      <c r="AL457" s="79"/>
      <c r="AM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79"/>
      <c r="AJ460" s="79"/>
      <c r="AK460" s="79"/>
      <c r="AL460" s="79"/>
      <c r="AM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79"/>
      <c r="AJ461" s="79"/>
      <c r="AK461" s="79"/>
      <c r="AL461" s="79"/>
      <c r="AM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79"/>
      <c r="AJ462" s="79"/>
      <c r="AK462" s="79"/>
      <c r="AL462" s="79"/>
      <c r="AM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79"/>
      <c r="AJ463" s="79"/>
      <c r="AK463" s="79"/>
      <c r="AL463" s="79"/>
      <c r="AM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79"/>
      <c r="AJ464" s="79"/>
      <c r="AK464" s="79"/>
      <c r="AL464" s="79"/>
      <c r="AM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79"/>
      <c r="AJ465" s="79"/>
      <c r="AK465" s="79"/>
      <c r="AL465" s="79"/>
      <c r="AM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79"/>
      <c r="AJ466" s="79"/>
      <c r="AK466" s="79"/>
      <c r="AL466" s="79"/>
      <c r="AM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79"/>
      <c r="AJ467" s="79"/>
      <c r="AK467" s="79"/>
      <c r="AL467" s="79"/>
      <c r="AM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79"/>
      <c r="AJ468" s="79"/>
      <c r="AK468" s="79"/>
      <c r="AL468" s="79"/>
      <c r="AM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79"/>
      <c r="AJ469" s="79"/>
      <c r="AK469" s="79"/>
      <c r="AL469" s="79"/>
      <c r="AM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79"/>
      <c r="AJ470" s="79"/>
      <c r="AK470" s="79"/>
      <c r="AL470" s="79"/>
      <c r="AM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79"/>
      <c r="AJ471" s="79"/>
      <c r="AK471" s="79"/>
      <c r="AL471" s="79"/>
      <c r="AM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79"/>
      <c r="AJ472" s="79"/>
      <c r="AK472" s="79"/>
      <c r="AL472" s="79"/>
      <c r="AM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79"/>
      <c r="AJ473" s="79"/>
      <c r="AK473" s="79"/>
      <c r="AL473" s="79"/>
      <c r="AM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79"/>
      <c r="AJ476" s="79"/>
      <c r="AK476" s="79"/>
      <c r="AL476" s="79"/>
      <c r="AM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c r="AH477" s="79"/>
      <c r="AI477" s="79"/>
      <c r="AJ477" s="79"/>
      <c r="AK477" s="79"/>
      <c r="AL477" s="79"/>
      <c r="AM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c r="AH478" s="79"/>
      <c r="AI478" s="79"/>
      <c r="AJ478" s="79"/>
      <c r="AK478" s="79"/>
      <c r="AL478" s="79"/>
      <c r="AM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c r="AH479" s="79"/>
      <c r="AI479" s="79"/>
      <c r="AJ479" s="79"/>
      <c r="AK479" s="79"/>
      <c r="AL479" s="79"/>
      <c r="AM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c r="AH480" s="79"/>
      <c r="AI480" s="79"/>
      <c r="AJ480" s="79"/>
      <c r="AK480" s="79"/>
      <c r="AL480" s="79"/>
      <c r="AM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c r="AH481" s="79"/>
      <c r="AI481" s="79"/>
      <c r="AJ481" s="79"/>
      <c r="AK481" s="79"/>
      <c r="AL481" s="79"/>
      <c r="AM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c r="AH482" s="79"/>
      <c r="AI482" s="79"/>
      <c r="AJ482" s="79"/>
      <c r="AK482" s="79"/>
      <c r="AL482" s="79"/>
      <c r="AM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c r="AH483" s="79"/>
      <c r="AI483" s="79"/>
      <c r="AJ483" s="79"/>
      <c r="AK483" s="79"/>
      <c r="AL483" s="79"/>
      <c r="AM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c r="AH486" s="79"/>
      <c r="AI486" s="79"/>
      <c r="AJ486" s="79"/>
      <c r="AK486" s="79"/>
      <c r="AL486" s="79"/>
      <c r="AM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c r="AH487" s="79"/>
      <c r="AI487" s="79"/>
      <c r="AJ487" s="79"/>
      <c r="AK487" s="79"/>
      <c r="AL487" s="79"/>
      <c r="AM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c r="AH488" s="79"/>
      <c r="AI488" s="79"/>
      <c r="AJ488" s="79"/>
      <c r="AK488" s="79"/>
      <c r="AL488" s="79"/>
      <c r="AM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c r="AH489" s="79"/>
      <c r="AI489" s="79"/>
      <c r="AJ489" s="79"/>
      <c r="AK489" s="79"/>
      <c r="AL489" s="79"/>
      <c r="AM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c r="AH490" s="79"/>
      <c r="AI490" s="79"/>
      <c r="AJ490" s="79"/>
      <c r="AK490" s="79"/>
      <c r="AL490" s="79"/>
      <c r="AM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c r="AH491" s="79"/>
      <c r="AI491" s="79"/>
      <c r="AJ491" s="79"/>
      <c r="AK491" s="79"/>
      <c r="AL491" s="79"/>
      <c r="AM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c r="AH492" s="79"/>
      <c r="AI492" s="79"/>
      <c r="AJ492" s="79"/>
      <c r="AK492" s="79"/>
      <c r="AL492" s="79"/>
      <c r="AM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c r="AH493" s="79"/>
      <c r="AI493" s="79"/>
      <c r="AJ493" s="79"/>
      <c r="AK493" s="79"/>
      <c r="AL493" s="79"/>
      <c r="AM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c r="AH494" s="79"/>
      <c r="AI494" s="79"/>
      <c r="AJ494" s="79"/>
      <c r="AK494" s="79"/>
      <c r="AL494" s="79"/>
      <c r="AM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c r="AH495" s="79"/>
      <c r="AI495" s="79"/>
      <c r="AJ495" s="79"/>
      <c r="AK495" s="79"/>
      <c r="AL495" s="79"/>
      <c r="AM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c r="AH496" s="79"/>
      <c r="AI496" s="79"/>
      <c r="AJ496" s="79"/>
      <c r="AK496" s="79"/>
      <c r="AL496" s="79"/>
      <c r="AM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c r="AH497" s="79"/>
      <c r="AI497" s="79"/>
      <c r="AJ497" s="79"/>
      <c r="AK497" s="79"/>
      <c r="AL497" s="79"/>
      <c r="AM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c r="AH500" s="79"/>
      <c r="AI500" s="79"/>
      <c r="AJ500" s="79"/>
      <c r="AK500" s="79"/>
      <c r="AL500" s="79"/>
      <c r="AM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c r="AH501" s="79"/>
      <c r="AI501" s="79"/>
      <c r="AJ501" s="79"/>
      <c r="AK501" s="79"/>
      <c r="AL501" s="79"/>
      <c r="AM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c r="AH502" s="79"/>
      <c r="AI502" s="79"/>
      <c r="AJ502" s="79"/>
      <c r="AK502" s="79"/>
      <c r="AL502" s="79"/>
      <c r="AM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c r="AH503" s="79"/>
      <c r="AI503" s="79"/>
      <c r="AJ503" s="79"/>
      <c r="AK503" s="79"/>
      <c r="AL503" s="79"/>
      <c r="AM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c r="AH504" s="79"/>
      <c r="AI504" s="79"/>
      <c r="AJ504" s="79"/>
      <c r="AK504" s="79"/>
      <c r="AL504" s="79"/>
      <c r="AM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c r="AH505" s="79"/>
      <c r="AI505" s="79"/>
      <c r="AJ505" s="79"/>
      <c r="AK505" s="79"/>
      <c r="AL505" s="79"/>
      <c r="AM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c r="AH506" s="79"/>
      <c r="AI506" s="79"/>
      <c r="AJ506" s="79"/>
      <c r="AK506" s="79"/>
      <c r="AL506" s="79"/>
      <c r="AM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c r="AH507" s="79"/>
      <c r="AI507" s="79"/>
      <c r="AJ507" s="79"/>
      <c r="AK507" s="79"/>
      <c r="AL507" s="79"/>
      <c r="AM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c r="AH510" s="79"/>
      <c r="AI510" s="79"/>
      <c r="AJ510" s="79"/>
      <c r="AK510" s="79"/>
      <c r="AL510" s="79"/>
      <c r="AM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c r="AH511" s="79"/>
      <c r="AI511" s="79"/>
      <c r="AJ511" s="79"/>
      <c r="AK511" s="79"/>
      <c r="AL511" s="79"/>
      <c r="AM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c r="AH512" s="79"/>
      <c r="AI512" s="79"/>
      <c r="AJ512" s="79"/>
      <c r="AK512" s="79"/>
      <c r="AL512" s="79"/>
      <c r="AM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c r="AH513" s="79"/>
      <c r="AI513" s="79"/>
      <c r="AJ513" s="79"/>
      <c r="AK513" s="79"/>
      <c r="AL513" s="79"/>
      <c r="AM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c r="AH514" s="79"/>
      <c r="AI514" s="79"/>
      <c r="AJ514" s="79"/>
      <c r="AK514" s="79"/>
      <c r="AL514" s="79"/>
      <c r="AM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c r="AH515" s="79"/>
      <c r="AI515" s="79"/>
      <c r="AJ515" s="79"/>
      <c r="AK515" s="79"/>
      <c r="AL515" s="79"/>
      <c r="AM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c r="AH516" s="79"/>
      <c r="AI516" s="79"/>
      <c r="AJ516" s="79"/>
      <c r="AK516" s="79"/>
      <c r="AL516" s="79"/>
      <c r="AM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c r="AH517" s="79"/>
      <c r="AI517" s="79"/>
      <c r="AJ517" s="79"/>
      <c r="AK517" s="79"/>
      <c r="AL517" s="79"/>
      <c r="AM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c r="AH518" s="79"/>
      <c r="AI518" s="79"/>
      <c r="AJ518" s="79"/>
      <c r="AK518" s="79"/>
      <c r="AL518" s="79"/>
      <c r="AM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c r="AH519" s="79"/>
      <c r="AI519" s="79"/>
      <c r="AJ519" s="79"/>
      <c r="AK519" s="79"/>
      <c r="AL519" s="79"/>
      <c r="AM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c r="AH520" s="79"/>
      <c r="AI520" s="79"/>
      <c r="AJ520" s="79"/>
      <c r="AK520" s="79"/>
      <c r="AL520" s="79"/>
      <c r="AM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c r="AH521" s="79"/>
      <c r="AI521" s="79"/>
      <c r="AJ521" s="79"/>
      <c r="AK521" s="79"/>
      <c r="AL521" s="79"/>
      <c r="AM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c r="AH522" s="79"/>
      <c r="AI522" s="79"/>
      <c r="AJ522" s="79"/>
      <c r="AK522" s="79"/>
      <c r="AL522" s="79"/>
      <c r="AM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c r="AH523" s="79"/>
      <c r="AI523" s="79"/>
      <c r="AJ523" s="79"/>
      <c r="AK523" s="79"/>
      <c r="AL523" s="79"/>
      <c r="AM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c r="AH526" s="79"/>
      <c r="AI526" s="79"/>
      <c r="AJ526" s="79"/>
      <c r="AK526" s="79"/>
      <c r="AL526" s="79"/>
      <c r="AM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c r="AH527" s="79"/>
      <c r="AI527" s="79"/>
      <c r="AJ527" s="79"/>
      <c r="AK527" s="79"/>
      <c r="AL527" s="79"/>
      <c r="AM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c r="AH528" s="79"/>
      <c r="AI528" s="79"/>
      <c r="AJ528" s="79"/>
      <c r="AK528" s="79"/>
      <c r="AL528" s="79"/>
      <c r="AM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c r="AH529" s="79"/>
      <c r="AI529" s="79"/>
      <c r="AJ529" s="79"/>
      <c r="AK529" s="79"/>
      <c r="AL529" s="79"/>
      <c r="AM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c r="AH530" s="79"/>
      <c r="AI530" s="79"/>
      <c r="AJ530" s="79"/>
      <c r="AK530" s="79"/>
      <c r="AL530" s="79"/>
      <c r="AM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c r="AH531" s="79"/>
      <c r="AI531" s="79"/>
      <c r="AJ531" s="79"/>
      <c r="AK531" s="79"/>
      <c r="AL531" s="79"/>
      <c r="AM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c r="AH534" s="79"/>
      <c r="AI534" s="79"/>
      <c r="AJ534" s="79"/>
      <c r="AK534" s="79"/>
      <c r="AL534" s="79"/>
      <c r="AM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c r="AH535" s="79"/>
      <c r="AI535" s="79"/>
      <c r="AJ535" s="79"/>
      <c r="AK535" s="79"/>
      <c r="AL535" s="79"/>
      <c r="AM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c r="AH536" s="79"/>
      <c r="AI536" s="79"/>
      <c r="AJ536" s="79"/>
      <c r="AK536" s="79"/>
      <c r="AL536" s="79"/>
      <c r="AM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c r="AH537" s="79"/>
      <c r="AI537" s="79"/>
      <c r="AJ537" s="79"/>
      <c r="AK537" s="79"/>
      <c r="AL537" s="79"/>
      <c r="AM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c r="AH540" s="79"/>
      <c r="AI540" s="79"/>
      <c r="AJ540" s="79"/>
      <c r="AK540" s="79"/>
      <c r="AL540" s="79"/>
      <c r="AM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c r="AH541" s="79"/>
      <c r="AI541" s="79"/>
      <c r="AJ541" s="79"/>
      <c r="AK541" s="79"/>
      <c r="AL541" s="79"/>
      <c r="AM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c r="AH542" s="79"/>
      <c r="AI542" s="79"/>
      <c r="AJ542" s="79"/>
      <c r="AK542" s="79"/>
      <c r="AL542" s="79"/>
      <c r="AM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c r="AH543" s="79"/>
      <c r="AI543" s="79"/>
      <c r="AJ543" s="79"/>
      <c r="AK543" s="79"/>
      <c r="AL543" s="79"/>
      <c r="AM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c r="AH544" s="79"/>
      <c r="AI544" s="79"/>
      <c r="AJ544" s="79"/>
      <c r="AK544" s="79"/>
      <c r="AL544" s="79"/>
      <c r="AM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c r="AH545" s="79"/>
      <c r="AI545" s="79"/>
      <c r="AJ545" s="79"/>
      <c r="AK545" s="79"/>
      <c r="AL545" s="79"/>
      <c r="AM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c r="AH546" s="79"/>
      <c r="AI546" s="79"/>
      <c r="AJ546" s="79"/>
      <c r="AK546" s="79"/>
      <c r="AL546" s="79"/>
      <c r="AM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c r="AH547" s="79"/>
      <c r="AI547" s="79"/>
      <c r="AJ547" s="79"/>
      <c r="AK547" s="79"/>
      <c r="AL547" s="79"/>
      <c r="AM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c r="AH548" s="79"/>
      <c r="AI548" s="79"/>
      <c r="AJ548" s="79"/>
      <c r="AK548" s="79"/>
      <c r="AL548" s="79"/>
      <c r="AM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c r="AH549" s="79"/>
      <c r="AI549" s="79"/>
      <c r="AJ549" s="79"/>
      <c r="AK549" s="79"/>
      <c r="AL549" s="79"/>
      <c r="AM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c r="AH550" s="79"/>
      <c r="AI550" s="79"/>
      <c r="AJ550" s="79"/>
      <c r="AK550" s="79"/>
      <c r="AL550" s="79"/>
      <c r="AM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c r="AH551" s="79"/>
      <c r="AI551" s="79"/>
      <c r="AJ551" s="79"/>
      <c r="AK551" s="79"/>
      <c r="AL551" s="79"/>
      <c r="AM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c r="AH552" s="79"/>
      <c r="AI552" s="79"/>
      <c r="AJ552" s="79"/>
      <c r="AK552" s="79"/>
      <c r="AL552" s="79"/>
      <c r="AM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c r="AH553" s="79"/>
      <c r="AI553" s="79"/>
      <c r="AJ553" s="79"/>
      <c r="AK553" s="79"/>
      <c r="AL553" s="79"/>
      <c r="AM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c r="AH554" s="79"/>
      <c r="AI554" s="79"/>
      <c r="AJ554" s="79"/>
      <c r="AK554" s="79"/>
      <c r="AL554" s="79"/>
      <c r="AM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c r="AH555" s="79"/>
      <c r="AI555" s="79"/>
      <c r="AJ555" s="79"/>
      <c r="AK555" s="79"/>
      <c r="AL555" s="79"/>
      <c r="AM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c r="AH556" s="79"/>
      <c r="AI556" s="79"/>
      <c r="AJ556" s="79"/>
      <c r="AK556" s="79"/>
      <c r="AL556" s="79"/>
      <c r="AM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c r="AH557" s="79"/>
      <c r="AI557" s="79"/>
      <c r="AJ557" s="79"/>
      <c r="AK557" s="79"/>
      <c r="AL557" s="79"/>
      <c r="AM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c r="AH558" s="79"/>
      <c r="AI558" s="79"/>
      <c r="AJ558" s="79"/>
      <c r="AK558" s="79"/>
      <c r="AL558" s="79"/>
      <c r="AM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c r="AH559" s="79"/>
      <c r="AI559" s="79"/>
      <c r="AJ559" s="79"/>
      <c r="AK559" s="79"/>
      <c r="AL559" s="79"/>
      <c r="AM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c r="AH562" s="79"/>
      <c r="AI562" s="79"/>
      <c r="AJ562" s="79"/>
      <c r="AK562" s="79"/>
      <c r="AL562" s="79"/>
      <c r="AM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c r="AH563" s="79"/>
      <c r="AI563" s="79"/>
      <c r="AJ563" s="79"/>
      <c r="AK563" s="79"/>
      <c r="AL563" s="79"/>
      <c r="AM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c r="AH564" s="79"/>
      <c r="AI564" s="79"/>
      <c r="AJ564" s="79"/>
      <c r="AK564" s="79"/>
      <c r="AL564" s="79"/>
      <c r="AM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c r="AH565" s="79"/>
      <c r="AI565" s="79"/>
      <c r="AJ565" s="79"/>
      <c r="AK565" s="79"/>
      <c r="AL565" s="79"/>
      <c r="AM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c r="AH566" s="79"/>
      <c r="AI566" s="79"/>
      <c r="AJ566" s="79"/>
      <c r="AK566" s="79"/>
      <c r="AL566" s="79"/>
      <c r="AM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c r="AH567" s="79"/>
      <c r="AI567" s="79"/>
      <c r="AJ567" s="79"/>
      <c r="AK567" s="79"/>
      <c r="AL567" s="79"/>
      <c r="AM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c r="AH568" s="79"/>
      <c r="AI568" s="79"/>
      <c r="AJ568" s="79"/>
      <c r="AK568" s="79"/>
      <c r="AL568" s="79"/>
      <c r="AM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c r="AH569" s="79"/>
      <c r="AI569" s="79"/>
      <c r="AJ569" s="79"/>
      <c r="AK569" s="79"/>
      <c r="AL569" s="79"/>
      <c r="AM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c r="AH570" s="79"/>
      <c r="AI570" s="79"/>
      <c r="AJ570" s="79"/>
      <c r="AK570" s="79"/>
      <c r="AL570" s="79"/>
      <c r="AM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c r="AH571" s="79"/>
      <c r="AI571" s="79"/>
      <c r="AJ571" s="79"/>
      <c r="AK571" s="79"/>
      <c r="AL571" s="79"/>
      <c r="AM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c r="AH572" s="79"/>
      <c r="AI572" s="79"/>
      <c r="AJ572" s="79"/>
      <c r="AK572" s="79"/>
      <c r="AL572" s="79"/>
      <c r="AM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c r="AH573" s="79"/>
      <c r="AI573" s="79"/>
      <c r="AJ573" s="79"/>
      <c r="AK573" s="79"/>
      <c r="AL573" s="79"/>
      <c r="AM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c r="AH574" s="79"/>
      <c r="AI574" s="79"/>
      <c r="AJ574" s="79"/>
      <c r="AK574" s="79"/>
      <c r="AL574" s="79"/>
      <c r="AM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c r="AH575" s="79"/>
      <c r="AI575" s="79"/>
      <c r="AJ575" s="79"/>
      <c r="AK575" s="79"/>
      <c r="AL575" s="79"/>
      <c r="AM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c r="AH576" s="79"/>
      <c r="AI576" s="79"/>
      <c r="AJ576" s="79"/>
      <c r="AK576" s="79"/>
      <c r="AL576" s="79"/>
      <c r="AM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c r="AH578" s="79"/>
      <c r="AI578" s="79"/>
      <c r="AJ578" s="79"/>
      <c r="AK578" s="79"/>
      <c r="AL578" s="79"/>
      <c r="AM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c r="AH579" s="79"/>
      <c r="AI579" s="79"/>
      <c r="AJ579" s="79"/>
      <c r="AK579" s="79"/>
      <c r="AL579" s="79"/>
      <c r="AM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c r="AH580" s="79"/>
      <c r="AI580" s="79"/>
      <c r="AJ580" s="79"/>
      <c r="AK580" s="79"/>
      <c r="AL580" s="79"/>
      <c r="AM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c r="AH581" s="79"/>
      <c r="AI581" s="79"/>
      <c r="AJ581" s="79"/>
      <c r="AK581" s="79"/>
      <c r="AL581" s="79"/>
      <c r="AM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c r="AH582" s="79"/>
      <c r="AI582" s="79"/>
      <c r="AJ582" s="79"/>
      <c r="AK582" s="79"/>
      <c r="AL582" s="79"/>
      <c r="AM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c r="AH583" s="79"/>
      <c r="AI583" s="79"/>
      <c r="AJ583" s="79"/>
      <c r="AK583" s="79"/>
      <c r="AL583" s="79"/>
      <c r="AM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c r="AH584" s="79"/>
      <c r="AI584" s="79"/>
      <c r="AJ584" s="79"/>
      <c r="AK584" s="79"/>
      <c r="AL584" s="79"/>
      <c r="AM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c r="AH585" s="79"/>
      <c r="AI585" s="79"/>
      <c r="AJ585" s="79"/>
      <c r="AK585" s="79"/>
      <c r="AL585" s="79"/>
      <c r="AM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c r="AH586" s="79"/>
      <c r="AI586" s="79"/>
      <c r="AJ586" s="79"/>
      <c r="AK586" s="79"/>
      <c r="AL586" s="79"/>
      <c r="AM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c r="AH587" s="79"/>
      <c r="AI587" s="79"/>
      <c r="AJ587" s="79"/>
      <c r="AK587" s="79"/>
      <c r="AL587" s="79"/>
      <c r="AM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c r="AH588" s="79"/>
      <c r="AI588" s="79"/>
      <c r="AJ588" s="79"/>
      <c r="AK588" s="79"/>
      <c r="AL588" s="79"/>
      <c r="AM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c r="AH589" s="79"/>
      <c r="AI589" s="79"/>
      <c r="AJ589" s="79"/>
      <c r="AK589" s="79"/>
      <c r="AL589" s="79"/>
      <c r="AM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c r="AH590" s="79"/>
      <c r="AI590" s="79"/>
      <c r="AJ590" s="79"/>
      <c r="AK590" s="79"/>
      <c r="AL590" s="79"/>
      <c r="AM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c r="AH591" s="79"/>
      <c r="AI591" s="79"/>
      <c r="AJ591" s="79"/>
      <c r="AK591" s="79"/>
      <c r="AL591" s="79"/>
      <c r="AM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79"/>
      <c r="AK593" s="79"/>
      <c r="AL593" s="79"/>
      <c r="AM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c r="AH594" s="79"/>
      <c r="AI594" s="79"/>
      <c r="AJ594" s="79"/>
      <c r="AK594" s="79"/>
      <c r="AL594" s="79"/>
      <c r="AM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c r="AH595" s="79"/>
      <c r="AI595" s="79"/>
      <c r="AJ595" s="79"/>
      <c r="AK595" s="79"/>
      <c r="AL595" s="79"/>
      <c r="AM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c r="AH596" s="79"/>
      <c r="AI596" s="79"/>
      <c r="AJ596" s="79"/>
      <c r="AK596" s="79"/>
      <c r="AL596" s="79"/>
      <c r="AM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c r="AH597" s="79"/>
      <c r="AI597" s="79"/>
      <c r="AJ597" s="79"/>
      <c r="AK597" s="79"/>
      <c r="AL597" s="79"/>
      <c r="AM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c r="AH598" s="79"/>
      <c r="AI598" s="79"/>
      <c r="AJ598" s="79"/>
      <c r="AK598" s="79"/>
      <c r="AL598" s="79"/>
      <c r="AM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c r="AH599" s="79"/>
      <c r="AI599" s="79"/>
      <c r="AJ599" s="79"/>
      <c r="AK599" s="79"/>
      <c r="AL599" s="79"/>
      <c r="AM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c r="AH600" s="79"/>
      <c r="AI600" s="79"/>
      <c r="AJ600" s="79"/>
      <c r="AK600" s="79"/>
      <c r="AL600" s="79"/>
      <c r="AM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c r="AH601" s="79"/>
      <c r="AI601" s="79"/>
      <c r="AJ601" s="79"/>
      <c r="AK601" s="79"/>
      <c r="AL601" s="79"/>
      <c r="AM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c r="AH602" s="79"/>
      <c r="AI602" s="79"/>
      <c r="AJ602" s="79"/>
      <c r="AK602" s="79"/>
      <c r="AL602" s="79"/>
      <c r="AM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c r="AH603" s="79"/>
      <c r="AI603" s="79"/>
      <c r="AJ603" s="79"/>
      <c r="AK603" s="79"/>
      <c r="AL603" s="79"/>
      <c r="AM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c r="AH604" s="79"/>
      <c r="AI604" s="79"/>
      <c r="AJ604" s="79"/>
      <c r="AK604" s="79"/>
      <c r="AL604" s="79"/>
      <c r="AM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c r="AH605" s="79"/>
      <c r="AI605" s="79"/>
      <c r="AJ605" s="79"/>
      <c r="AK605" s="79"/>
      <c r="AL605" s="79"/>
      <c r="AM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c r="AH606" s="79"/>
      <c r="AI606" s="79"/>
      <c r="AJ606" s="79"/>
      <c r="AK606" s="79"/>
      <c r="AL606" s="79"/>
      <c r="AM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c r="AH607" s="79"/>
      <c r="AI607" s="79"/>
      <c r="AJ607" s="79"/>
      <c r="AK607" s="79"/>
      <c r="AL607" s="79"/>
      <c r="AM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79"/>
      <c r="AK608" s="79"/>
      <c r="AL608" s="79"/>
      <c r="AM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79"/>
      <c r="AK609" s="79"/>
      <c r="AL609" s="79"/>
      <c r="AM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c r="AH610" s="79"/>
      <c r="AI610" s="79"/>
      <c r="AJ610" s="79"/>
      <c r="AK610" s="79"/>
      <c r="AL610" s="79"/>
      <c r="AM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c r="AH611" s="79"/>
      <c r="AI611" s="79"/>
      <c r="AJ611" s="79"/>
      <c r="AK611" s="79"/>
      <c r="AL611" s="79"/>
      <c r="AM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c r="AH612" s="79"/>
      <c r="AI612" s="79"/>
      <c r="AJ612" s="79"/>
      <c r="AK612" s="79"/>
      <c r="AL612" s="79"/>
      <c r="AM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c r="AH613" s="79"/>
      <c r="AI613" s="79"/>
      <c r="AJ613" s="79"/>
      <c r="AK613" s="79"/>
      <c r="AL613" s="79"/>
      <c r="AM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c r="AH614" s="79"/>
      <c r="AI614" s="79"/>
      <c r="AJ614" s="79"/>
      <c r="AK614" s="79"/>
      <c r="AL614" s="79"/>
      <c r="AM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c r="AH615" s="79"/>
      <c r="AI615" s="79"/>
      <c r="AJ615" s="79"/>
      <c r="AK615" s="79"/>
      <c r="AL615" s="79"/>
      <c r="AM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c r="AH616" s="79"/>
      <c r="AI616" s="79"/>
      <c r="AJ616" s="79"/>
      <c r="AK616" s="79"/>
      <c r="AL616" s="79"/>
      <c r="AM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c r="AH617" s="79"/>
      <c r="AI617" s="79"/>
      <c r="AJ617" s="79"/>
      <c r="AK617" s="79"/>
      <c r="AL617" s="79"/>
      <c r="AM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c r="AH618" s="79"/>
      <c r="AI618" s="79"/>
      <c r="AJ618" s="79"/>
      <c r="AK618" s="79"/>
      <c r="AL618" s="79"/>
      <c r="AM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c r="AH619" s="79"/>
      <c r="AI619" s="79"/>
      <c r="AJ619" s="79"/>
      <c r="AK619" s="79"/>
      <c r="AL619" s="79"/>
      <c r="AM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c r="AH620" s="79"/>
      <c r="AI620" s="79"/>
      <c r="AJ620" s="79"/>
      <c r="AK620" s="79"/>
      <c r="AL620" s="79"/>
      <c r="AM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c r="AH621" s="79"/>
      <c r="AI621" s="79"/>
      <c r="AJ621" s="79"/>
      <c r="AK621" s="79"/>
      <c r="AL621" s="79"/>
      <c r="AM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c r="AH622" s="79"/>
      <c r="AI622" s="79"/>
      <c r="AJ622" s="79"/>
      <c r="AK622" s="79"/>
      <c r="AL622" s="79"/>
      <c r="AM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c r="AH623" s="79"/>
      <c r="AI623" s="79"/>
      <c r="AJ623" s="79"/>
      <c r="AK623" s="79"/>
      <c r="AL623" s="79"/>
      <c r="AM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c r="AH624" s="79"/>
      <c r="AI624" s="79"/>
      <c r="AJ624" s="79"/>
      <c r="AK624" s="79"/>
      <c r="AL624" s="79"/>
      <c r="AM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c r="AH625" s="79"/>
      <c r="AI625" s="79"/>
      <c r="AJ625" s="79"/>
      <c r="AK625" s="79"/>
      <c r="AL625" s="79"/>
      <c r="AM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c r="AH626" s="79"/>
      <c r="AI626" s="79"/>
      <c r="AJ626" s="79"/>
      <c r="AK626" s="79"/>
      <c r="AL626" s="79"/>
      <c r="AM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c r="AH627" s="79"/>
      <c r="AI627" s="79"/>
      <c r="AJ627" s="79"/>
      <c r="AK627" s="79"/>
      <c r="AL627" s="79"/>
      <c r="AM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c r="AH628" s="79"/>
      <c r="AI628" s="79"/>
      <c r="AJ628" s="79"/>
      <c r="AK628" s="79"/>
      <c r="AL628" s="79"/>
      <c r="AM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c r="AH629" s="79"/>
      <c r="AI629" s="79"/>
      <c r="AJ629" s="79"/>
      <c r="AK629" s="79"/>
      <c r="AL629" s="79"/>
      <c r="AM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c r="AH630" s="79"/>
      <c r="AI630" s="79"/>
      <c r="AJ630" s="79"/>
      <c r="AK630" s="79"/>
      <c r="AL630" s="79"/>
      <c r="AM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c r="AH631" s="79"/>
      <c r="AI631" s="79"/>
      <c r="AJ631" s="79"/>
      <c r="AK631" s="79"/>
      <c r="AL631" s="79"/>
      <c r="AM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c r="AH632" s="79"/>
      <c r="AI632" s="79"/>
      <c r="AJ632" s="79"/>
      <c r="AK632" s="79"/>
      <c r="AL632" s="79"/>
      <c r="AM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c r="AH633" s="79"/>
      <c r="AI633" s="79"/>
      <c r="AJ633" s="79"/>
      <c r="AK633" s="79"/>
      <c r="AL633" s="79"/>
      <c r="AM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c r="AH634" s="79"/>
      <c r="AI634" s="79"/>
      <c r="AJ634" s="79"/>
      <c r="AK634" s="79"/>
      <c r="AL634" s="79"/>
      <c r="AM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c r="AH635" s="79"/>
      <c r="AI635" s="79"/>
      <c r="AJ635" s="79"/>
      <c r="AK635" s="79"/>
      <c r="AL635" s="79"/>
      <c r="AM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c r="AH636" s="79"/>
      <c r="AI636" s="79"/>
      <c r="AJ636" s="79"/>
      <c r="AK636" s="79"/>
      <c r="AL636" s="79"/>
      <c r="AM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c r="AH637" s="79"/>
      <c r="AI637" s="79"/>
      <c r="AJ637" s="79"/>
      <c r="AK637" s="79"/>
      <c r="AL637" s="79"/>
      <c r="AM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c r="AH638" s="79"/>
      <c r="AI638" s="79"/>
      <c r="AJ638" s="79"/>
      <c r="AK638" s="79"/>
      <c r="AL638" s="79"/>
      <c r="AM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c r="AH639" s="79"/>
      <c r="AI639" s="79"/>
      <c r="AJ639" s="79"/>
      <c r="AK639" s="79"/>
      <c r="AL639" s="79"/>
      <c r="AM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c r="AH640" s="79"/>
      <c r="AI640" s="79"/>
      <c r="AJ640" s="79"/>
      <c r="AK640" s="79"/>
      <c r="AL640" s="79"/>
      <c r="AM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c r="AH641" s="79"/>
      <c r="AI641" s="79"/>
      <c r="AJ641" s="79"/>
      <c r="AK641" s="79"/>
      <c r="AL641" s="79"/>
      <c r="AM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c r="AH642" s="79"/>
      <c r="AI642" s="79"/>
      <c r="AJ642" s="79"/>
      <c r="AK642" s="79"/>
      <c r="AL642" s="79"/>
      <c r="AM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c r="AH643" s="79"/>
      <c r="AI643" s="79"/>
      <c r="AJ643" s="79"/>
      <c r="AK643" s="79"/>
      <c r="AL643" s="79"/>
      <c r="AM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c r="AH644" s="79"/>
      <c r="AI644" s="79"/>
      <c r="AJ644" s="79"/>
      <c r="AK644" s="79"/>
      <c r="AL644" s="79"/>
      <c r="AM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c r="AH645" s="79"/>
      <c r="AI645" s="79"/>
      <c r="AJ645" s="79"/>
      <c r="AK645" s="79"/>
      <c r="AL645" s="79"/>
      <c r="AM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79"/>
      <c r="AK646" s="79"/>
      <c r="AL646" s="79"/>
      <c r="AM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79"/>
      <c r="AK647" s="79"/>
      <c r="AL647" s="79"/>
      <c r="AM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c r="AH648" s="79"/>
      <c r="AI648" s="79"/>
      <c r="AJ648" s="79"/>
      <c r="AK648" s="79"/>
      <c r="AL648" s="79"/>
      <c r="AM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c r="AH649" s="79"/>
      <c r="AI649" s="79"/>
      <c r="AJ649" s="79"/>
      <c r="AK649" s="79"/>
      <c r="AL649" s="79"/>
      <c r="AM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79"/>
      <c r="AJ652" s="79"/>
      <c r="AK652" s="79"/>
      <c r="AL652" s="79"/>
      <c r="AM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79"/>
      <c r="AJ653" s="79"/>
      <c r="AK653" s="79"/>
      <c r="AL653" s="79"/>
      <c r="AM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c r="AJ657" s="79"/>
      <c r="AK657" s="79"/>
      <c r="AL657" s="79"/>
      <c r="AM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79"/>
      <c r="AJ658" s="79"/>
      <c r="AK658" s="79"/>
      <c r="AL658" s="79"/>
      <c r="AM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79"/>
      <c r="AJ659" s="79"/>
      <c r="AK659" s="79"/>
      <c r="AL659" s="79"/>
      <c r="AM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79"/>
      <c r="AJ660" s="79"/>
      <c r="AK660" s="79"/>
      <c r="AL660" s="79"/>
      <c r="AM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79"/>
      <c r="AJ661" s="79"/>
      <c r="AK661" s="79"/>
      <c r="AL661" s="79"/>
      <c r="AM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79"/>
      <c r="AJ662" s="79"/>
      <c r="AK662" s="79"/>
      <c r="AL662" s="79"/>
      <c r="AM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79"/>
      <c r="AJ663" s="79"/>
      <c r="AK663" s="79"/>
      <c r="AL663" s="79"/>
      <c r="AM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79"/>
      <c r="AJ664" s="79"/>
      <c r="AK664" s="79"/>
      <c r="AL664" s="79"/>
      <c r="AM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79"/>
      <c r="AJ665" s="79"/>
      <c r="AK665" s="79"/>
      <c r="AL665" s="79"/>
      <c r="AM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79"/>
      <c r="AJ666" s="79"/>
      <c r="AK666" s="79"/>
      <c r="AL666" s="79"/>
      <c r="AM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79"/>
      <c r="AJ667" s="79"/>
      <c r="AK667" s="79"/>
      <c r="AL667" s="79"/>
      <c r="AM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79"/>
      <c r="AJ668" s="79"/>
      <c r="AK668" s="79"/>
      <c r="AL668" s="79"/>
      <c r="AM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79"/>
      <c r="AJ669" s="79"/>
      <c r="AK669" s="79"/>
      <c r="AL669" s="79"/>
      <c r="AM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79"/>
      <c r="AJ670" s="79"/>
      <c r="AK670" s="79"/>
      <c r="AL670" s="79"/>
      <c r="AM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79"/>
      <c r="AJ672" s="79"/>
      <c r="AK672" s="79"/>
      <c r="AL672" s="79"/>
      <c r="AM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79"/>
      <c r="AJ676" s="79"/>
      <c r="AK676" s="79"/>
      <c r="AL676" s="79"/>
      <c r="AM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79"/>
      <c r="AJ677" s="79"/>
      <c r="AK677" s="79"/>
      <c r="AL677" s="79"/>
      <c r="AM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79"/>
      <c r="AJ678" s="79"/>
      <c r="AK678" s="79"/>
      <c r="AL678" s="79"/>
      <c r="AM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79"/>
      <c r="AJ679" s="79"/>
      <c r="AK679" s="79"/>
      <c r="AL679" s="79"/>
      <c r="AM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79"/>
      <c r="AJ680" s="79"/>
      <c r="AK680" s="79"/>
      <c r="AL680" s="79"/>
      <c r="AM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c r="AJ681" s="79"/>
      <c r="AK681" s="79"/>
      <c r="AL681" s="79"/>
      <c r="AM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c r="AJ682" s="79"/>
      <c r="AK682" s="79"/>
      <c r="AL682" s="79"/>
      <c r="AM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c r="AJ683" s="79"/>
      <c r="AK683" s="79"/>
      <c r="AL683" s="79"/>
      <c r="AM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c r="AJ684" s="79"/>
      <c r="AK684" s="79"/>
      <c r="AL684" s="79"/>
      <c r="AM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c r="AJ685" s="79"/>
      <c r="AK685" s="79"/>
      <c r="AL685" s="79"/>
      <c r="AM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c r="AJ686" s="79"/>
      <c r="AK686" s="79"/>
      <c r="AL686" s="79"/>
      <c r="AM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c r="AJ687" s="79"/>
      <c r="AK687" s="79"/>
      <c r="AL687" s="79"/>
      <c r="AM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c r="AJ688" s="79"/>
      <c r="AK688" s="79"/>
      <c r="AL688" s="79"/>
      <c r="AM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c r="AJ689" s="79"/>
      <c r="AK689" s="79"/>
      <c r="AL689" s="79"/>
      <c r="AM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c r="AJ690" s="79"/>
      <c r="AK690" s="79"/>
      <c r="AL690" s="79"/>
      <c r="AM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c r="AJ691" s="79"/>
      <c r="AK691" s="79"/>
      <c r="AL691" s="79"/>
      <c r="AM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c r="AJ692" s="79"/>
      <c r="AK692" s="79"/>
      <c r="AL692" s="79"/>
      <c r="AM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c r="AJ693" s="79"/>
      <c r="AK693" s="79"/>
      <c r="AL693" s="79"/>
      <c r="AM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c r="AJ694" s="79"/>
      <c r="AK694" s="79"/>
      <c r="AL694" s="79"/>
      <c r="AM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c r="AJ695" s="79"/>
      <c r="AK695" s="79"/>
      <c r="AL695" s="79"/>
      <c r="AM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c r="AJ696" s="79"/>
      <c r="AK696" s="79"/>
      <c r="AL696" s="79"/>
      <c r="AM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c r="AJ697" s="79"/>
      <c r="AK697" s="79"/>
      <c r="AL697" s="79"/>
      <c r="AM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c r="AJ698" s="79"/>
      <c r="AK698" s="79"/>
      <c r="AL698" s="79"/>
      <c r="AM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c r="AJ699" s="79"/>
      <c r="AK699" s="79"/>
      <c r="AL699" s="79"/>
      <c r="AM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c r="AJ700" s="79"/>
      <c r="AK700" s="79"/>
      <c r="AL700" s="79"/>
      <c r="AM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c r="AJ701" s="79"/>
      <c r="AK701" s="79"/>
      <c r="AL701" s="79"/>
      <c r="AM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c r="AJ702" s="79"/>
      <c r="AK702" s="79"/>
      <c r="AL702" s="79"/>
      <c r="AM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c r="AJ703" s="79"/>
      <c r="AK703" s="79"/>
      <c r="AL703" s="79"/>
      <c r="AM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c r="AJ704" s="79"/>
      <c r="AK704" s="79"/>
      <c r="AL704" s="79"/>
      <c r="AM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c r="AJ705" s="79"/>
      <c r="AK705" s="79"/>
      <c r="AL705" s="79"/>
      <c r="AM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c r="AJ706" s="79"/>
      <c r="AK706" s="79"/>
      <c r="AL706" s="79"/>
      <c r="AM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c r="AJ707" s="79"/>
      <c r="AK707" s="79"/>
      <c r="AL707" s="79"/>
      <c r="AM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c r="AJ708" s="79"/>
      <c r="AK708" s="79"/>
      <c r="AL708" s="79"/>
      <c r="AM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c r="AJ709" s="79"/>
      <c r="AK709" s="79"/>
      <c r="AL709" s="79"/>
      <c r="AM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c r="AJ710" s="79"/>
      <c r="AK710" s="79"/>
      <c r="AL710" s="79"/>
      <c r="AM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c r="AJ711" s="79"/>
      <c r="AK711" s="79"/>
      <c r="AL711" s="79"/>
      <c r="AM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c r="AJ712" s="79"/>
      <c r="AK712" s="79"/>
      <c r="AL712" s="79"/>
      <c r="AM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c r="AJ713" s="79"/>
      <c r="AK713" s="79"/>
      <c r="AL713" s="79"/>
      <c r="AM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c r="AJ714" s="79"/>
      <c r="AK714" s="79"/>
      <c r="AL714" s="79"/>
      <c r="AM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c r="AJ715" s="79"/>
      <c r="AK715" s="79"/>
      <c r="AL715" s="79"/>
      <c r="AM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c r="AJ718" s="79"/>
      <c r="AK718" s="79"/>
      <c r="AL718" s="79"/>
      <c r="AM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c r="AJ719" s="79"/>
      <c r="AK719" s="79"/>
      <c r="AL719" s="79"/>
      <c r="AM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c r="AJ720" s="79"/>
      <c r="AK720" s="79"/>
      <c r="AL720" s="79"/>
      <c r="AM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c r="AJ721" s="79"/>
      <c r="AK721" s="79"/>
      <c r="AL721" s="79"/>
      <c r="AM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c r="AJ722" s="79"/>
      <c r="AK722" s="79"/>
      <c r="AL722" s="79"/>
      <c r="AM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c r="AJ723" s="79"/>
      <c r="AK723" s="79"/>
      <c r="AL723" s="79"/>
      <c r="AM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c r="AJ724" s="79"/>
      <c r="AK724" s="79"/>
      <c r="AL724" s="79"/>
      <c r="AM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c r="AJ725" s="79"/>
      <c r="AK725" s="79"/>
      <c r="AL725" s="79"/>
      <c r="AM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c r="AJ726" s="79"/>
      <c r="AK726" s="79"/>
      <c r="AL726" s="79"/>
      <c r="AM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c r="AJ727" s="79"/>
      <c r="AK727" s="79"/>
      <c r="AL727" s="79"/>
      <c r="AM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c r="AJ728" s="79"/>
      <c r="AK728" s="79"/>
      <c r="AL728" s="79"/>
      <c r="AM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c r="AJ729" s="79"/>
      <c r="AK729" s="79"/>
      <c r="AL729" s="79"/>
      <c r="AM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c r="AJ730" s="79"/>
      <c r="AK730" s="79"/>
      <c r="AL730" s="79"/>
      <c r="AM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c r="AJ731" s="79"/>
      <c r="AK731" s="79"/>
      <c r="AL731" s="79"/>
      <c r="AM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c r="AJ732" s="79"/>
      <c r="AK732" s="79"/>
      <c r="AL732" s="79"/>
      <c r="AM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c r="AJ733" s="79"/>
      <c r="AK733" s="79"/>
      <c r="AL733" s="79"/>
      <c r="AM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c r="AJ734" s="79"/>
      <c r="AK734" s="79"/>
      <c r="AL734" s="79"/>
      <c r="AM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c r="AJ735" s="79"/>
      <c r="AK735" s="79"/>
      <c r="AL735" s="79"/>
      <c r="AM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c r="AJ736" s="79"/>
      <c r="AK736" s="79"/>
      <c r="AL736" s="79"/>
      <c r="AM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c r="AJ737" s="79"/>
      <c r="AK737" s="79"/>
      <c r="AL737" s="79"/>
      <c r="AM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c r="AJ738" s="79"/>
      <c r="AK738" s="79"/>
      <c r="AL738" s="79"/>
      <c r="AM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c r="AJ739" s="79"/>
      <c r="AK739" s="79"/>
      <c r="AL739" s="79"/>
      <c r="AM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c r="AJ740" s="79"/>
      <c r="AK740" s="79"/>
      <c r="AL740" s="79"/>
      <c r="AM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c r="AJ741" s="79"/>
      <c r="AK741" s="79"/>
      <c r="AL741" s="79"/>
      <c r="AM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c r="AJ742" s="79"/>
      <c r="AK742" s="79"/>
      <c r="AL742" s="79"/>
      <c r="AM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c r="AJ743" s="79"/>
      <c r="AK743" s="79"/>
      <c r="AL743" s="79"/>
      <c r="AM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c r="AJ744" s="79"/>
      <c r="AK744" s="79"/>
      <c r="AL744" s="79"/>
      <c r="AM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c r="AJ745" s="79"/>
      <c r="AK745" s="79"/>
      <c r="AL745" s="79"/>
      <c r="AM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c r="AJ746" s="79"/>
      <c r="AK746" s="79"/>
      <c r="AL746" s="79"/>
      <c r="AM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c r="AJ747" s="79"/>
      <c r="AK747" s="79"/>
      <c r="AL747" s="79"/>
      <c r="AM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c r="AJ748" s="79"/>
      <c r="AK748" s="79"/>
      <c r="AL748" s="79"/>
      <c r="AM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c r="AJ749" s="79"/>
      <c r="AK749" s="79"/>
      <c r="AL749" s="79"/>
      <c r="AM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c r="AJ750" s="79"/>
      <c r="AK750" s="79"/>
      <c r="AL750" s="79"/>
      <c r="AM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c r="AJ751" s="79"/>
      <c r="AK751" s="79"/>
      <c r="AL751" s="79"/>
      <c r="AM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c r="AJ752" s="79"/>
      <c r="AK752" s="79"/>
      <c r="AL752" s="79"/>
      <c r="AM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c r="AJ753" s="79"/>
      <c r="AK753" s="79"/>
      <c r="AL753" s="79"/>
      <c r="AM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c r="AJ754" s="79"/>
      <c r="AK754" s="79"/>
      <c r="AL754" s="79"/>
      <c r="AM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c r="AJ755" s="79"/>
      <c r="AK755" s="79"/>
      <c r="AL755" s="79"/>
      <c r="AM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c r="AJ756" s="79"/>
      <c r="AK756" s="79"/>
      <c r="AL756" s="79"/>
      <c r="AM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c r="AJ757" s="79"/>
      <c r="AK757" s="79"/>
      <c r="AL757" s="79"/>
      <c r="AM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c r="AJ758" s="79"/>
      <c r="AK758" s="79"/>
      <c r="AL758" s="79"/>
      <c r="AM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c r="AJ759" s="79"/>
      <c r="AK759" s="79"/>
      <c r="AL759" s="79"/>
      <c r="AM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c r="AJ760" s="79"/>
      <c r="AK760" s="79"/>
      <c r="AL760" s="79"/>
      <c r="AM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c r="AJ761" s="79"/>
      <c r="AK761" s="79"/>
      <c r="AL761" s="79"/>
      <c r="AM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c r="AJ762" s="79"/>
      <c r="AK762" s="79"/>
      <c r="AL762" s="79"/>
      <c r="AM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c r="AJ763" s="79"/>
      <c r="AK763" s="79"/>
      <c r="AL763" s="79"/>
      <c r="AM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c r="AJ764" s="79"/>
      <c r="AK764" s="79"/>
      <c r="AL764" s="79"/>
      <c r="AM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c r="AJ765" s="79"/>
      <c r="AK765" s="79"/>
      <c r="AL765" s="79"/>
      <c r="AM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c r="AJ766" s="79"/>
      <c r="AK766" s="79"/>
      <c r="AL766" s="79"/>
      <c r="AM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c r="AJ767" s="79"/>
      <c r="AK767" s="79"/>
      <c r="AL767" s="79"/>
      <c r="AM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c r="AJ768" s="79"/>
      <c r="AK768" s="79"/>
      <c r="AL768" s="79"/>
      <c r="AM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c r="AJ769" s="79"/>
      <c r="AK769" s="79"/>
      <c r="AL769" s="79"/>
      <c r="AM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c r="AJ770" s="79"/>
      <c r="AK770" s="79"/>
      <c r="AL770" s="79"/>
      <c r="AM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c r="AJ771" s="79"/>
      <c r="AK771" s="79"/>
      <c r="AL771" s="79"/>
      <c r="AM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c r="AJ772" s="79"/>
      <c r="AK772" s="79"/>
      <c r="AL772" s="79"/>
      <c r="AM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c r="AJ773" s="79"/>
      <c r="AK773" s="79"/>
      <c r="AL773" s="79"/>
      <c r="AM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c r="AJ774" s="79"/>
      <c r="AK774" s="79"/>
      <c r="AL774" s="79"/>
      <c r="AM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c r="AJ775" s="79"/>
      <c r="AK775" s="79"/>
      <c r="AL775" s="79"/>
      <c r="AM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c r="AJ778" s="79"/>
      <c r="AK778" s="79"/>
      <c r="AL778" s="79"/>
      <c r="AM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c r="AJ779" s="79"/>
      <c r="AK779" s="79"/>
      <c r="AL779" s="79"/>
      <c r="AM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c r="AJ780" s="79"/>
      <c r="AK780" s="79"/>
      <c r="AL780" s="79"/>
      <c r="AM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c r="AJ781" s="79"/>
      <c r="AK781" s="79"/>
      <c r="AL781" s="79"/>
      <c r="AM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c r="AJ782" s="79"/>
      <c r="AK782" s="79"/>
      <c r="AL782" s="79"/>
      <c r="AM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c r="AJ783" s="79"/>
      <c r="AK783" s="79"/>
      <c r="AL783" s="79"/>
      <c r="AM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c r="AJ784" s="79"/>
      <c r="AK784" s="79"/>
      <c r="AL784" s="79"/>
      <c r="AM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c r="AJ785" s="79"/>
      <c r="AK785" s="79"/>
      <c r="AL785" s="79"/>
      <c r="AM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c r="AJ786" s="79"/>
      <c r="AK786" s="79"/>
      <c r="AL786" s="79"/>
      <c r="AM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c r="AJ787" s="79"/>
      <c r="AK787" s="79"/>
      <c r="AL787" s="79"/>
      <c r="AM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c r="AJ790" s="79"/>
      <c r="AK790" s="79"/>
      <c r="AL790" s="79"/>
      <c r="AM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c r="AJ791" s="79"/>
      <c r="AK791" s="79"/>
      <c r="AL791" s="79"/>
      <c r="AM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c r="AJ792" s="79"/>
      <c r="AK792" s="79"/>
      <c r="AL792" s="79"/>
      <c r="AM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c r="AJ793" s="79"/>
      <c r="AK793" s="79"/>
      <c r="AL793" s="79"/>
      <c r="AM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c r="AJ794" s="79"/>
      <c r="AK794" s="79"/>
      <c r="AL794" s="79"/>
      <c r="AM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c r="AJ795" s="79"/>
      <c r="AK795" s="79"/>
      <c r="AL795" s="79"/>
      <c r="AM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c r="AJ796" s="79"/>
      <c r="AK796" s="79"/>
      <c r="AL796" s="79"/>
      <c r="AM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c r="AJ797" s="79"/>
      <c r="AK797" s="79"/>
      <c r="AL797" s="79"/>
      <c r="AM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c r="AJ798" s="79"/>
      <c r="AK798" s="79"/>
      <c r="AL798" s="79"/>
      <c r="AM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c r="AJ799" s="79"/>
      <c r="AK799" s="79"/>
      <c r="AL799" s="79"/>
      <c r="AM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c r="AJ800" s="79"/>
      <c r="AK800" s="79"/>
      <c r="AL800" s="79"/>
      <c r="AM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c r="AJ801" s="79"/>
      <c r="AK801" s="79"/>
      <c r="AL801" s="79"/>
      <c r="AM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c r="AJ802" s="79"/>
      <c r="AK802" s="79"/>
      <c r="AL802" s="79"/>
      <c r="AM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c r="AJ803" s="79"/>
      <c r="AK803" s="79"/>
      <c r="AL803" s="79"/>
      <c r="AM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c r="AJ804" s="79"/>
      <c r="AK804" s="79"/>
      <c r="AL804" s="79"/>
      <c r="AM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c r="AJ805" s="79"/>
      <c r="AK805" s="79"/>
      <c r="AL805" s="79"/>
      <c r="AM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c r="AJ806" s="79"/>
      <c r="AK806" s="79"/>
      <c r="AL806" s="79"/>
      <c r="AM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c r="AJ807" s="79"/>
      <c r="AK807" s="79"/>
      <c r="AL807" s="79"/>
      <c r="AM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c r="AJ810" s="79"/>
      <c r="AK810" s="79"/>
      <c r="AL810" s="79"/>
      <c r="AM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c r="AJ811" s="79"/>
      <c r="AK811" s="79"/>
      <c r="AL811" s="79"/>
      <c r="AM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c r="AJ812" s="79"/>
      <c r="AK812" s="79"/>
      <c r="AL812" s="79"/>
      <c r="AM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c r="AJ813" s="79"/>
      <c r="AK813" s="79"/>
      <c r="AL813" s="79"/>
      <c r="AM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c r="AJ814" s="79"/>
      <c r="AK814" s="79"/>
      <c r="AL814" s="79"/>
      <c r="AM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c r="AJ815" s="79"/>
      <c r="AK815" s="79"/>
      <c r="AL815" s="79"/>
      <c r="AM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c r="AJ818" s="79"/>
      <c r="AK818" s="79"/>
      <c r="AL818" s="79"/>
      <c r="AM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c r="AJ819" s="79"/>
      <c r="AK819" s="79"/>
      <c r="AL819" s="79"/>
      <c r="AM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c r="AJ820" s="79"/>
      <c r="AK820" s="79"/>
      <c r="AL820" s="79"/>
      <c r="AM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c r="AJ821" s="79"/>
      <c r="AK821" s="79"/>
      <c r="AL821" s="79"/>
      <c r="AM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c r="AJ824" s="79"/>
      <c r="AK824" s="79"/>
      <c r="AL824" s="79"/>
      <c r="AM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c r="AJ825" s="79"/>
      <c r="AK825" s="79"/>
      <c r="AL825" s="79"/>
      <c r="AM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c r="AJ826" s="79"/>
      <c r="AK826" s="79"/>
      <c r="AL826" s="79"/>
      <c r="AM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c r="AJ827" s="79"/>
      <c r="AK827" s="79"/>
      <c r="AL827" s="79"/>
      <c r="AM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c r="AJ828" s="79"/>
      <c r="AK828" s="79"/>
      <c r="AL828" s="79"/>
      <c r="AM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c r="AJ829" s="79"/>
      <c r="AK829" s="79"/>
      <c r="AL829" s="79"/>
      <c r="AM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c r="AJ830" s="79"/>
      <c r="AK830" s="79"/>
      <c r="AL830" s="79"/>
      <c r="AM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c r="AJ831" s="79"/>
      <c r="AK831" s="79"/>
      <c r="AL831" s="79"/>
      <c r="AM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c r="AJ832" s="79"/>
      <c r="AK832" s="79"/>
      <c r="AL832" s="79"/>
      <c r="AM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c r="AJ833" s="79"/>
      <c r="AK833" s="79"/>
      <c r="AL833" s="79"/>
      <c r="AM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c r="AJ834" s="79"/>
      <c r="AK834" s="79"/>
      <c r="AL834" s="79"/>
      <c r="AM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c r="AJ835" s="79"/>
      <c r="AK835" s="79"/>
      <c r="AL835" s="79"/>
      <c r="AM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c r="AJ836" s="79"/>
      <c r="AK836" s="79"/>
      <c r="AL836" s="79"/>
      <c r="AM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c r="AJ837" s="79"/>
      <c r="AK837" s="79"/>
      <c r="AL837" s="79"/>
      <c r="AM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c r="AJ838" s="79"/>
      <c r="AK838" s="79"/>
      <c r="AL838" s="79"/>
      <c r="AM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c r="AJ839" s="79"/>
      <c r="AK839" s="79"/>
      <c r="AL839" s="79"/>
      <c r="AM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c r="AJ840" s="79"/>
      <c r="AK840" s="79"/>
      <c r="AL840" s="79"/>
      <c r="AM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c r="AJ841" s="79"/>
      <c r="AK841" s="79"/>
      <c r="AL841" s="79"/>
      <c r="AM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c r="AJ842" s="79"/>
      <c r="AK842" s="79"/>
      <c r="AL842" s="79"/>
      <c r="AM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c r="AJ843" s="79"/>
      <c r="AK843" s="79"/>
      <c r="AL843" s="79"/>
      <c r="AM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c r="AJ844" s="79"/>
      <c r="AK844" s="79"/>
      <c r="AL844" s="79"/>
      <c r="AM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c r="AJ845" s="79"/>
      <c r="AK845" s="79"/>
      <c r="AL845" s="79"/>
      <c r="AM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c r="AJ846" s="79"/>
      <c r="AK846" s="79"/>
      <c r="AL846" s="79"/>
      <c r="AM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c r="AJ847" s="79"/>
      <c r="AK847" s="79"/>
      <c r="AL847" s="79"/>
      <c r="AM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c r="AJ848" s="79"/>
      <c r="AK848" s="79"/>
      <c r="AL848" s="79"/>
      <c r="AM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c r="AJ849" s="79"/>
      <c r="AK849" s="79"/>
      <c r="AL849" s="79"/>
      <c r="AM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c r="AJ850" s="79"/>
      <c r="AK850" s="79"/>
      <c r="AL850" s="79"/>
      <c r="AM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c r="AJ851" s="79"/>
      <c r="AK851" s="79"/>
      <c r="AL851" s="79"/>
      <c r="AM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c r="AJ852" s="79"/>
      <c r="AK852" s="79"/>
      <c r="AL852" s="79"/>
      <c r="AM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c r="AJ853" s="79"/>
      <c r="AK853" s="79"/>
      <c r="AL853" s="79"/>
      <c r="AM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c r="AJ854" s="79"/>
      <c r="AK854" s="79"/>
      <c r="AL854" s="79"/>
      <c r="AM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c r="AJ855" s="79"/>
      <c r="AK855" s="79"/>
      <c r="AL855" s="79"/>
      <c r="AM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c r="AJ856" s="79"/>
      <c r="AK856" s="79"/>
      <c r="AL856" s="79"/>
      <c r="AM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c r="AJ857" s="79"/>
      <c r="AK857" s="79"/>
      <c r="AL857" s="79"/>
      <c r="AM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c r="AJ858" s="79"/>
      <c r="AK858" s="79"/>
      <c r="AL858" s="79"/>
      <c r="AM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c r="AJ859" s="79"/>
      <c r="AK859" s="79"/>
      <c r="AL859" s="79"/>
      <c r="AM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c r="AJ860" s="79"/>
      <c r="AK860" s="79"/>
      <c r="AL860" s="79"/>
      <c r="AM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c r="AJ861" s="79"/>
      <c r="AK861" s="79"/>
      <c r="AL861" s="79"/>
      <c r="AM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c r="AJ862" s="79"/>
      <c r="AK862" s="79"/>
      <c r="AL862" s="79"/>
      <c r="AM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c r="AJ863" s="79"/>
      <c r="AK863" s="79"/>
      <c r="AL863" s="79"/>
      <c r="AM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c r="AJ864" s="79"/>
      <c r="AK864" s="79"/>
      <c r="AL864" s="79"/>
      <c r="AM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c r="AJ865" s="79"/>
      <c r="AK865" s="79"/>
      <c r="AL865" s="79"/>
      <c r="AM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c r="AJ866" s="79"/>
      <c r="AK866" s="79"/>
      <c r="AL866" s="79"/>
      <c r="AM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c r="AJ867" s="79"/>
      <c r="AK867" s="79"/>
      <c r="AL867" s="79"/>
      <c r="AM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c r="AJ868" s="79"/>
      <c r="AK868" s="79"/>
      <c r="AL868" s="79"/>
      <c r="AM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c r="AJ869" s="79"/>
      <c r="AK869" s="79"/>
      <c r="AL869" s="79"/>
      <c r="AM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c r="AJ870" s="79"/>
      <c r="AK870" s="79"/>
      <c r="AL870" s="79"/>
      <c r="AM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c r="AJ871" s="79"/>
      <c r="AK871" s="79"/>
      <c r="AL871" s="79"/>
      <c r="AM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c r="AJ872" s="79"/>
      <c r="AK872" s="79"/>
      <c r="AL872" s="79"/>
      <c r="AM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c r="AJ873" s="79"/>
      <c r="AK873" s="79"/>
      <c r="AL873" s="79"/>
      <c r="AM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c r="AJ874" s="79"/>
      <c r="AK874" s="79"/>
      <c r="AL874" s="79"/>
      <c r="AM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c r="AJ875" s="79"/>
      <c r="AK875" s="79"/>
      <c r="AL875" s="79"/>
      <c r="AM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c r="AJ876" s="79"/>
      <c r="AK876" s="79"/>
      <c r="AL876" s="79"/>
      <c r="AM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c r="AJ877" s="79"/>
      <c r="AK877" s="79"/>
      <c r="AL877" s="79"/>
      <c r="AM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c r="AJ878" s="79"/>
      <c r="AK878" s="79"/>
      <c r="AL878" s="79"/>
      <c r="AM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c r="AJ879" s="79"/>
      <c r="AK879" s="79"/>
      <c r="AL879" s="79"/>
      <c r="AM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c r="AJ880" s="79"/>
      <c r="AK880" s="79"/>
      <c r="AL880" s="79"/>
      <c r="AM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c r="AJ881" s="79"/>
      <c r="AK881" s="79"/>
      <c r="AL881" s="79"/>
      <c r="AM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c r="AJ882" s="79"/>
      <c r="AK882" s="79"/>
      <c r="AL882" s="79"/>
      <c r="AM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c r="AJ883" s="79"/>
      <c r="AK883" s="79"/>
      <c r="AL883" s="79"/>
      <c r="AM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c r="AJ884" s="79"/>
      <c r="AK884" s="79"/>
      <c r="AL884" s="79"/>
      <c r="AM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c r="AJ885" s="79"/>
      <c r="AK885" s="79"/>
      <c r="AL885" s="79"/>
      <c r="AM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c r="AJ886" s="79"/>
      <c r="AK886" s="79"/>
      <c r="AL886" s="79"/>
      <c r="AM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c r="AJ887" s="79"/>
      <c r="AK887" s="79"/>
      <c r="AL887" s="79"/>
      <c r="AM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c r="AJ888" s="79"/>
      <c r="AK888" s="79"/>
      <c r="AL888" s="79"/>
      <c r="AM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c r="AJ889" s="79"/>
      <c r="AK889" s="79"/>
      <c r="AL889" s="79"/>
      <c r="AM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c r="AJ890" s="79"/>
      <c r="AK890" s="79"/>
      <c r="AL890" s="79"/>
      <c r="AM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c r="AJ891" s="79"/>
      <c r="AK891" s="79"/>
      <c r="AL891" s="79"/>
      <c r="AM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c r="AJ892" s="79"/>
      <c r="AK892" s="79"/>
      <c r="AL892" s="79"/>
      <c r="AM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c r="AJ893" s="79"/>
      <c r="AK893" s="79"/>
      <c r="AL893" s="79"/>
      <c r="AM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c r="AJ894" s="79"/>
      <c r="AK894" s="79"/>
      <c r="AL894" s="79"/>
      <c r="AM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c r="AJ895" s="79"/>
      <c r="AK895" s="79"/>
      <c r="AL895" s="79"/>
      <c r="AM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c r="AJ896" s="79"/>
      <c r="AK896" s="79"/>
      <c r="AL896" s="79"/>
      <c r="AM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c r="AJ897" s="79"/>
      <c r="AK897" s="79"/>
      <c r="AL897" s="79"/>
      <c r="AM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c r="AJ898" s="79"/>
      <c r="AK898" s="79"/>
      <c r="AL898" s="79"/>
      <c r="AM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c r="AJ899" s="79"/>
      <c r="AK899" s="79"/>
      <c r="AL899" s="79"/>
      <c r="AM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c r="AJ900" s="79"/>
      <c r="AK900" s="79"/>
      <c r="AL900" s="79"/>
      <c r="AM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c r="AJ901" s="79"/>
      <c r="AK901" s="79"/>
      <c r="AL901" s="79"/>
      <c r="AM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c r="AJ902" s="79"/>
      <c r="AK902" s="79"/>
      <c r="AL902" s="79"/>
      <c r="AM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c r="AJ903" s="79"/>
      <c r="AK903" s="79"/>
      <c r="AL903" s="79"/>
      <c r="AM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c r="AJ904" s="79"/>
      <c r="AK904" s="79"/>
      <c r="AL904" s="79"/>
      <c r="AM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c r="AJ905" s="79"/>
      <c r="AK905" s="79"/>
      <c r="AL905" s="79"/>
      <c r="AM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c r="AJ906" s="79"/>
      <c r="AK906" s="79"/>
      <c r="AL906" s="79"/>
      <c r="AM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c r="AJ907" s="79"/>
      <c r="AK907" s="79"/>
      <c r="AL907" s="79"/>
      <c r="AM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c r="AJ908" s="79"/>
      <c r="AK908" s="79"/>
      <c r="AL908" s="79"/>
      <c r="AM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c r="AJ909" s="79"/>
      <c r="AK909" s="79"/>
      <c r="AL909" s="79"/>
      <c r="AM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c r="AJ910" s="79"/>
      <c r="AK910" s="79"/>
      <c r="AL910" s="79"/>
      <c r="AM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c r="AJ911" s="79"/>
      <c r="AK911" s="79"/>
      <c r="AL911" s="79"/>
      <c r="AM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c r="AJ912" s="79"/>
      <c r="AK912" s="79"/>
      <c r="AL912" s="79"/>
      <c r="AM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c r="AJ913" s="79"/>
      <c r="AK913" s="79"/>
      <c r="AL913" s="79"/>
      <c r="AM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c r="AJ914" s="79"/>
      <c r="AK914" s="79"/>
      <c r="AL914" s="79"/>
      <c r="AM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c r="AJ915" s="79"/>
      <c r="AK915" s="79"/>
      <c r="AL915" s="79"/>
      <c r="AM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c r="AJ916" s="79"/>
      <c r="AK916" s="79"/>
      <c r="AL916" s="79"/>
      <c r="AM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c r="AJ917" s="79"/>
      <c r="AK917" s="79"/>
      <c r="AL917" s="79"/>
      <c r="AM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c r="AJ918" s="79"/>
      <c r="AK918" s="79"/>
      <c r="AL918" s="79"/>
      <c r="AM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c r="AJ919" s="79"/>
      <c r="AK919" s="79"/>
      <c r="AL919" s="79"/>
      <c r="AM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c r="AJ920" s="79"/>
      <c r="AK920" s="79"/>
      <c r="AL920" s="79"/>
      <c r="AM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c r="AJ921" s="79"/>
      <c r="AK921" s="79"/>
      <c r="AL921" s="79"/>
      <c r="AM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c r="AJ922" s="79"/>
      <c r="AK922" s="79"/>
      <c r="AL922" s="79"/>
      <c r="AM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c r="AJ923" s="79"/>
      <c r="AK923" s="79"/>
      <c r="AL923" s="79"/>
      <c r="AM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c r="AJ924" s="79"/>
      <c r="AK924" s="79"/>
      <c r="AL924" s="79"/>
      <c r="AM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c r="AJ925" s="79"/>
      <c r="AK925" s="79"/>
      <c r="AL925" s="79"/>
      <c r="AM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c r="AJ926" s="79"/>
      <c r="AK926" s="79"/>
      <c r="AL926" s="79"/>
      <c r="AM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c r="AJ927" s="79"/>
      <c r="AK927" s="79"/>
      <c r="AL927" s="79"/>
      <c r="AM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c r="AJ928" s="79"/>
      <c r="AK928" s="79"/>
      <c r="AL928" s="79"/>
      <c r="AM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c r="AJ929" s="79"/>
      <c r="AK929" s="79"/>
      <c r="AL929" s="79"/>
      <c r="AM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c r="AJ930" s="79"/>
      <c r="AK930" s="79"/>
      <c r="AL930" s="79"/>
      <c r="AM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c r="AJ931" s="79"/>
      <c r="AK931" s="79"/>
      <c r="AL931" s="79"/>
      <c r="AM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c r="AJ932" s="79"/>
      <c r="AK932" s="79"/>
      <c r="AL932" s="79"/>
      <c r="AM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c r="AJ933" s="79"/>
      <c r="AK933" s="79"/>
      <c r="AL933" s="79"/>
      <c r="AM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c r="AJ934" s="79"/>
      <c r="AK934" s="79"/>
      <c r="AL934" s="79"/>
      <c r="AM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c r="AJ935" s="79"/>
      <c r="AK935" s="79"/>
      <c r="AL935" s="79"/>
      <c r="AM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c r="AJ936" s="79"/>
      <c r="AK936" s="79"/>
      <c r="AL936" s="79"/>
      <c r="AM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c r="AJ937" s="79"/>
      <c r="AK937" s="79"/>
      <c r="AL937" s="79"/>
      <c r="AM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c r="AJ938" s="79"/>
      <c r="AK938" s="79"/>
      <c r="AL938" s="79"/>
      <c r="AM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c r="AJ939" s="79"/>
      <c r="AK939" s="79"/>
      <c r="AL939" s="79"/>
      <c r="AM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c r="AJ940" s="79"/>
      <c r="AK940" s="79"/>
      <c r="AL940" s="79"/>
      <c r="AM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c r="AJ941" s="79"/>
      <c r="AK941" s="79"/>
      <c r="AL941" s="79"/>
      <c r="AM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c r="AJ942" s="79"/>
      <c r="AK942" s="79"/>
      <c r="AL942" s="79"/>
      <c r="AM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c r="AJ943" s="79"/>
      <c r="AK943" s="79"/>
      <c r="AL943" s="79"/>
      <c r="AM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c r="AJ944" s="79"/>
      <c r="AK944" s="79"/>
      <c r="AL944" s="79"/>
      <c r="AM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c r="AJ945" s="79"/>
      <c r="AK945" s="79"/>
      <c r="AL945" s="79"/>
      <c r="AM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c r="AJ946" s="79"/>
      <c r="AK946" s="79"/>
      <c r="AL946" s="79"/>
      <c r="AM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c r="AJ947" s="79"/>
      <c r="AK947" s="79"/>
      <c r="AL947" s="79"/>
      <c r="AM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c r="AJ948" s="79"/>
      <c r="AK948" s="79"/>
      <c r="AL948" s="79"/>
      <c r="AM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c r="AJ949" s="79"/>
      <c r="AK949" s="79"/>
      <c r="AL949" s="79"/>
      <c r="AM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c r="AJ950" s="79"/>
      <c r="AK950" s="79"/>
      <c r="AL950" s="79"/>
      <c r="AM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c r="AJ951" s="79"/>
      <c r="AK951" s="79"/>
      <c r="AL951" s="79"/>
      <c r="AM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c r="AJ952" s="79"/>
      <c r="AK952" s="79"/>
      <c r="AL952" s="79"/>
      <c r="AM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c r="AJ953" s="79"/>
      <c r="AK953" s="79"/>
      <c r="AL953" s="79"/>
      <c r="AM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c r="AJ954" s="79"/>
      <c r="AK954" s="79"/>
      <c r="AL954" s="79"/>
      <c r="AM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c r="AJ955" s="79"/>
      <c r="AK955" s="79"/>
      <c r="AL955" s="79"/>
      <c r="AM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c r="AJ956" s="79"/>
      <c r="AK956" s="79"/>
      <c r="AL956" s="79"/>
      <c r="AM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c r="AJ957" s="79"/>
      <c r="AK957" s="79"/>
      <c r="AL957" s="79"/>
      <c r="AM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c r="AJ958" s="79"/>
      <c r="AK958" s="79"/>
      <c r="AL958" s="79"/>
      <c r="AM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c r="AJ959" s="79"/>
      <c r="AK959" s="79"/>
      <c r="AL959" s="79"/>
      <c r="AM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c r="AJ960" s="79"/>
      <c r="AK960" s="79"/>
      <c r="AL960" s="79"/>
      <c r="AM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c r="AJ961" s="79"/>
      <c r="AK961" s="79"/>
      <c r="AL961" s="79"/>
      <c r="AM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c r="AJ962" s="79"/>
      <c r="AK962" s="79"/>
      <c r="AL962" s="79"/>
      <c r="AM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c r="AJ963" s="79"/>
      <c r="AK963" s="79"/>
      <c r="AL963" s="79"/>
      <c r="AM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c r="AJ964" s="79"/>
      <c r="AK964" s="79"/>
      <c r="AL964" s="79"/>
      <c r="AM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c r="AJ965" s="79"/>
      <c r="AK965" s="79"/>
      <c r="AL965" s="79"/>
      <c r="AM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c r="AJ966" s="79"/>
      <c r="AK966" s="79"/>
      <c r="AL966" s="79"/>
      <c r="AM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c r="AJ967" s="79"/>
      <c r="AK967" s="79"/>
      <c r="AL967" s="79"/>
      <c r="AM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c r="AJ968" s="79"/>
      <c r="AK968" s="79"/>
      <c r="AL968" s="79"/>
      <c r="AM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c r="AJ969" s="79"/>
      <c r="AK969" s="79"/>
      <c r="AL969" s="79"/>
      <c r="AM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c r="AJ970" s="79"/>
      <c r="AK970" s="79"/>
      <c r="AL970" s="79"/>
      <c r="AM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c r="AJ971" s="79"/>
      <c r="AK971" s="79"/>
      <c r="AL971" s="79"/>
      <c r="AM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c r="AJ972" s="79"/>
      <c r="AK972" s="79"/>
      <c r="AL972" s="79"/>
      <c r="AM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c r="AJ973" s="79"/>
      <c r="AK973" s="79"/>
      <c r="AL973" s="79"/>
      <c r="AM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c r="AJ974" s="79"/>
      <c r="AK974" s="79"/>
      <c r="AL974" s="79"/>
      <c r="AM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c r="AJ975" s="79"/>
      <c r="AK975" s="79"/>
      <c r="AL975" s="79"/>
      <c r="AM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c r="AJ976" s="79"/>
      <c r="AK976" s="79"/>
      <c r="AL976" s="79"/>
      <c r="AM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c r="AJ977" s="79"/>
      <c r="AK977" s="79"/>
      <c r="AL977" s="79"/>
      <c r="AM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c r="AJ978" s="79"/>
      <c r="AK978" s="79"/>
      <c r="AL978" s="79"/>
      <c r="AM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c r="AJ979" s="79"/>
      <c r="AK979" s="79"/>
      <c r="AL979" s="79"/>
      <c r="AM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c r="AJ980" s="79"/>
      <c r="AK980" s="79"/>
      <c r="AL980" s="79"/>
      <c r="AM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c r="AJ981" s="79"/>
      <c r="AK981" s="79"/>
      <c r="AL981" s="79"/>
      <c r="AM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c r="AJ982" s="79"/>
      <c r="AK982" s="79"/>
      <c r="AL982" s="79"/>
      <c r="AM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c r="AJ983" s="79"/>
      <c r="AK983" s="79"/>
      <c r="AL983" s="79"/>
      <c r="AM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c r="AJ984" s="79"/>
      <c r="AK984" s="79"/>
      <c r="AL984" s="79"/>
      <c r="AM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c r="AJ985" s="79"/>
      <c r="AK985" s="79"/>
      <c r="AL985" s="79"/>
      <c r="AM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c r="AJ986" s="79"/>
      <c r="AK986" s="79"/>
      <c r="AL986" s="79"/>
      <c r="AM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c r="AJ987" s="79"/>
      <c r="AK987" s="79"/>
      <c r="AL987" s="79"/>
      <c r="AM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c r="AJ988" s="79"/>
      <c r="AK988" s="79"/>
      <c r="AL988" s="79"/>
      <c r="AM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c r="AJ989" s="79"/>
      <c r="AK989" s="79"/>
      <c r="AL989" s="79"/>
      <c r="AM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c r="AJ990" s="79"/>
      <c r="AK990" s="79"/>
      <c r="AL990" s="79"/>
      <c r="AM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c r="AJ991" s="79"/>
      <c r="AK991" s="79"/>
      <c r="AL991" s="79"/>
      <c r="AM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c r="AJ992" s="79"/>
      <c r="AK992" s="79"/>
      <c r="AL992" s="79"/>
      <c r="AM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c r="AJ993" s="79"/>
      <c r="AK993" s="79"/>
      <c r="AL993" s="79"/>
      <c r="AM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c r="AJ994" s="79"/>
      <c r="AK994" s="79"/>
      <c r="AL994" s="79"/>
      <c r="AM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c r="AJ995" s="79"/>
      <c r="AK995" s="79"/>
      <c r="AL995" s="79"/>
      <c r="AM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c r="AJ996" s="79"/>
      <c r="AK996" s="79"/>
      <c r="AL996" s="79"/>
      <c r="AM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c r="AJ997" s="79"/>
      <c r="AK997" s="79"/>
      <c r="AL997" s="79"/>
      <c r="AM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c r="AJ998" s="79"/>
      <c r="AK998" s="79"/>
      <c r="AL998" s="79"/>
      <c r="AM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c r="AJ999" s="79"/>
      <c r="AK999" s="79"/>
      <c r="AL999" s="79"/>
      <c r="AM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c r="AJ1000" s="79"/>
      <c r="AK1000" s="79"/>
      <c r="AL1000" s="79"/>
      <c r="AM1000" s="79"/>
    </row>
    <row r="100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c r="AJ1001" s="79"/>
      <c r="AK1001" s="79"/>
      <c r="AL1001" s="79"/>
      <c r="AM1001" s="79"/>
    </row>
  </sheetData>
  <conditionalFormatting sqref="E2">
    <cfRule type="notContainsBlanks" dxfId="0" priority="1">
      <formula>LEN(TRIM(E2))&gt;0</formula>
    </cfRule>
  </conditionalFormatting>
  <drawing r:id="rId1"/>
</worksheet>
</file>