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hidePivotFieldList="1" defaultThemeVersion="166925"/>
  <mc:AlternateContent xmlns:mc="http://schemas.openxmlformats.org/markup-compatibility/2006">
    <mc:Choice Requires="x15">
      <x15ac:absPath xmlns:x15ac="http://schemas.microsoft.com/office/spreadsheetml/2010/11/ac" url="https://d.docs.live.net/85f559ab30d388d7/Documents/Open Source Programming/Excel for Beginners/"/>
    </mc:Choice>
  </mc:AlternateContent>
  <xr:revisionPtr revIDLastSave="2947" documentId="8_{2BCD37CC-60D4-834E-9A0A-83C8F8117B18}" xr6:coauthVersionLast="46" xr6:coauthVersionMax="46" xr10:uidLastSave="{F879AD46-7197-C44F-8A4A-5B20029BF5E8}"/>
  <bookViews>
    <workbookView xWindow="0" yWindow="500" windowWidth="28800" windowHeight="16660" activeTab="4" xr2:uid="{5F08C0D9-F3C5-7749-9F62-61E5B7C644D4}"/>
  </bookViews>
  <sheets>
    <sheet name="Original" sheetId="3" state="hidden" r:id="rId1"/>
    <sheet name="ExpenseData" sheetId="1" r:id="rId2"/>
    <sheet name="CrossTabularReport" sheetId="12" r:id="rId3"/>
    <sheet name="Pivot" sheetId="13" r:id="rId4"/>
    <sheet name="Dashboard" sheetId="15" r:id="rId5"/>
  </sheets>
  <definedNames>
    <definedName name="Slicer_Category">#N/A</definedName>
    <definedName name="Slicer_Date_Group">#N/A</definedName>
    <definedName name="Slicer_Form_of_Payment">#N/A</definedName>
    <definedName name="Slicer_Month">#N/A</definedName>
    <definedName name="Slicer_Source">#N/A</definedName>
    <definedName name="Slicer_Subcategory">#N/A</definedName>
  </definedNames>
  <calcPr calcId="191029"/>
  <pivotCaches>
    <pivotCache cacheId="63"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47" i="12" l="1"/>
  <c r="AA47" i="12"/>
  <c r="AO47" i="12" s="1"/>
  <c r="Z47" i="12"/>
  <c r="AN47" i="12" s="1"/>
  <c r="Y47" i="12"/>
  <c r="AM47" i="12" s="1"/>
  <c r="X47" i="12"/>
  <c r="AL47" i="12" s="1"/>
  <c r="W47" i="12"/>
  <c r="AK47" i="12" s="1"/>
  <c r="V47" i="12"/>
  <c r="AJ47" i="12" s="1"/>
  <c r="U47" i="12"/>
  <c r="AI47" i="12" s="1"/>
  <c r="S47" i="12"/>
  <c r="AG47" i="12" s="1"/>
  <c r="R47" i="12"/>
  <c r="AF47" i="12" s="1"/>
  <c r="AB46" i="12"/>
  <c r="AA46" i="12"/>
  <c r="AO46" i="12" s="1"/>
  <c r="Z46" i="12"/>
  <c r="AN46" i="12" s="1"/>
  <c r="Y46" i="12"/>
  <c r="AM46" i="12" s="1"/>
  <c r="X46" i="12"/>
  <c r="AL46" i="12" s="1"/>
  <c r="W46" i="12"/>
  <c r="AK46" i="12" s="1"/>
  <c r="V46" i="12"/>
  <c r="AJ46" i="12" s="1"/>
  <c r="U46" i="12"/>
  <c r="AI46" i="12" s="1"/>
  <c r="T46" i="12"/>
  <c r="S46" i="12"/>
  <c r="AG46" i="12" s="1"/>
  <c r="R46" i="12"/>
  <c r="AF46" i="12" s="1"/>
  <c r="AA45" i="12"/>
  <c r="AO45" i="12" s="1"/>
  <c r="Z45" i="12"/>
  <c r="AN45" i="12" s="1"/>
  <c r="Y45" i="12"/>
  <c r="AM45" i="12" s="1"/>
  <c r="X45" i="12"/>
  <c r="AL45" i="12" s="1"/>
  <c r="W45" i="12"/>
  <c r="AK45" i="12" s="1"/>
  <c r="V45" i="12"/>
  <c r="AJ45" i="12" s="1"/>
  <c r="U45" i="12"/>
  <c r="AI45" i="12" s="1"/>
  <c r="T45" i="12"/>
  <c r="AH45" i="12" s="1"/>
  <c r="S45" i="12"/>
  <c r="AG45" i="12" s="1"/>
  <c r="R45" i="12"/>
  <c r="AF45" i="12" s="1"/>
  <c r="AA44" i="12"/>
  <c r="AO44" i="12" s="1"/>
  <c r="Z44" i="12"/>
  <c r="AN44" i="12" s="1"/>
  <c r="Y44" i="12"/>
  <c r="AM44" i="12" s="1"/>
  <c r="X44" i="12"/>
  <c r="AL44" i="12" s="1"/>
  <c r="W44" i="12"/>
  <c r="AK44" i="12" s="1"/>
  <c r="V44" i="12"/>
  <c r="AJ44" i="12" s="1"/>
  <c r="U44" i="12"/>
  <c r="AI44" i="12" s="1"/>
  <c r="T44" i="12"/>
  <c r="AH44" i="12" s="1"/>
  <c r="S44" i="12"/>
  <c r="AG44" i="12" s="1"/>
  <c r="R44" i="12"/>
  <c r="AF44" i="12" s="1"/>
  <c r="AA43" i="12"/>
  <c r="AO43" i="12" s="1"/>
  <c r="Z43" i="12"/>
  <c r="AN43" i="12" s="1"/>
  <c r="Y43" i="12"/>
  <c r="AM43" i="12" s="1"/>
  <c r="X43" i="12"/>
  <c r="AL43" i="12" s="1"/>
  <c r="W43" i="12"/>
  <c r="AK43" i="12" s="1"/>
  <c r="V43" i="12"/>
  <c r="AJ43" i="12" s="1"/>
  <c r="U43" i="12"/>
  <c r="AI43" i="12" s="1"/>
  <c r="T43" i="12"/>
  <c r="AH43" i="12" s="1"/>
  <c r="S43" i="12"/>
  <c r="AG43" i="12" s="1"/>
  <c r="R43" i="12"/>
  <c r="AF43" i="12" s="1"/>
  <c r="AB42" i="12"/>
  <c r="AA42" i="12"/>
  <c r="AO42" i="12" s="1"/>
  <c r="Z42" i="12"/>
  <c r="AN42" i="12" s="1"/>
  <c r="Y42" i="12"/>
  <c r="AM42" i="12" s="1"/>
  <c r="X42" i="12"/>
  <c r="AL42" i="12" s="1"/>
  <c r="V42" i="12"/>
  <c r="AJ42" i="12" s="1"/>
  <c r="U42" i="12"/>
  <c r="AI42" i="12" s="1"/>
  <c r="T42" i="12"/>
  <c r="AH42" i="12" s="1"/>
  <c r="S42" i="12"/>
  <c r="AG42" i="12" s="1"/>
  <c r="R42" i="12"/>
  <c r="AF42" i="12" s="1"/>
  <c r="W41" i="12"/>
  <c r="Z40" i="12"/>
  <c r="V40" i="12"/>
  <c r="R40" i="12"/>
  <c r="AB39" i="12"/>
  <c r="AA39" i="12"/>
  <c r="AO39" i="12" s="1"/>
  <c r="Z39" i="12"/>
  <c r="AN39" i="12" s="1"/>
  <c r="Y39" i="12"/>
  <c r="AM39" i="12" s="1"/>
  <c r="X39" i="12"/>
  <c r="AL39" i="12" s="1"/>
  <c r="W39" i="12"/>
  <c r="AK39" i="12" s="1"/>
  <c r="V39" i="12"/>
  <c r="AJ39" i="12" s="1"/>
  <c r="U39" i="12"/>
  <c r="AI39" i="12" s="1"/>
  <c r="T39" i="12"/>
  <c r="AH39" i="12" s="1"/>
  <c r="R39" i="12"/>
  <c r="AF39" i="12" s="1"/>
  <c r="AB38" i="12"/>
  <c r="AA38" i="12"/>
  <c r="AO38" i="12" s="1"/>
  <c r="Z38" i="12"/>
  <c r="AN38" i="12" s="1"/>
  <c r="X38" i="12"/>
  <c r="AL38" i="12" s="1"/>
  <c r="W38" i="12"/>
  <c r="AK38" i="12" s="1"/>
  <c r="V38" i="12"/>
  <c r="AJ38" i="12" s="1"/>
  <c r="U38" i="12"/>
  <c r="AI38" i="12" s="1"/>
  <c r="T38" i="12"/>
  <c r="AH38" i="12" s="1"/>
  <c r="S38" i="12"/>
  <c r="AG38" i="12" s="1"/>
  <c r="R38" i="12"/>
  <c r="AF38" i="12" s="1"/>
  <c r="AB37" i="12"/>
  <c r="AA37" i="12"/>
  <c r="AO37" i="12" s="1"/>
  <c r="Z37" i="12"/>
  <c r="AN37" i="12" s="1"/>
  <c r="X37" i="12"/>
  <c r="AL37" i="12" s="1"/>
  <c r="W37" i="12"/>
  <c r="AK37" i="12" s="1"/>
  <c r="V37" i="12"/>
  <c r="AJ37" i="12" s="1"/>
  <c r="U37" i="12"/>
  <c r="AI37" i="12" s="1"/>
  <c r="T37" i="12"/>
  <c r="AH37" i="12" s="1"/>
  <c r="S37" i="12"/>
  <c r="AG37" i="12" s="1"/>
  <c r="R37" i="12"/>
  <c r="AF37" i="12" s="1"/>
  <c r="AB36" i="12"/>
  <c r="Z36" i="12"/>
  <c r="AN36" i="12" s="1"/>
  <c r="Y36" i="12"/>
  <c r="AM36" i="12" s="1"/>
  <c r="X36" i="12"/>
  <c r="AL36" i="12" s="1"/>
  <c r="W36" i="12"/>
  <c r="AK36" i="12" s="1"/>
  <c r="V36" i="12"/>
  <c r="AJ36" i="12" s="1"/>
  <c r="U36" i="12"/>
  <c r="AI36" i="12" s="1"/>
  <c r="T36" i="12"/>
  <c r="AH36" i="12" s="1"/>
  <c r="S36" i="12"/>
  <c r="AG36" i="12" s="1"/>
  <c r="R36" i="12"/>
  <c r="AF36" i="12" s="1"/>
  <c r="AB35" i="12"/>
  <c r="Z35" i="12"/>
  <c r="AN35" i="12" s="1"/>
  <c r="Y35" i="12"/>
  <c r="AM35" i="12" s="1"/>
  <c r="X35" i="12"/>
  <c r="AL35" i="12" s="1"/>
  <c r="W35" i="12"/>
  <c r="AK35" i="12" s="1"/>
  <c r="V35" i="12"/>
  <c r="AJ35" i="12" s="1"/>
  <c r="U35" i="12"/>
  <c r="AI35" i="12" s="1"/>
  <c r="T35" i="12"/>
  <c r="AH35" i="12" s="1"/>
  <c r="S35" i="12"/>
  <c r="AG35" i="12" s="1"/>
  <c r="R35" i="12"/>
  <c r="AF35" i="12" s="1"/>
  <c r="AB34" i="12"/>
  <c r="AA34" i="12"/>
  <c r="AO34" i="12" s="1"/>
  <c r="Z34" i="12"/>
  <c r="AN34" i="12" s="1"/>
  <c r="Y34" i="12"/>
  <c r="AM34" i="12" s="1"/>
  <c r="X34" i="12"/>
  <c r="AL34" i="12" s="1"/>
  <c r="V34" i="12"/>
  <c r="AJ34" i="12" s="1"/>
  <c r="U34" i="12"/>
  <c r="AI34" i="12" s="1"/>
  <c r="T34" i="12"/>
  <c r="AH34" i="12" s="1"/>
  <c r="R34" i="12"/>
  <c r="AF34" i="12" s="1"/>
  <c r="AB33" i="12"/>
  <c r="AA33" i="12"/>
  <c r="AO33" i="12" s="1"/>
  <c r="Z33" i="12"/>
  <c r="AN33" i="12" s="1"/>
  <c r="Y33" i="12"/>
  <c r="AM33" i="12" s="1"/>
  <c r="W33" i="12"/>
  <c r="V33" i="12"/>
  <c r="AJ33" i="12" s="1"/>
  <c r="U33" i="12"/>
  <c r="AI33" i="12" s="1"/>
  <c r="T33" i="12"/>
  <c r="AH33" i="12" s="1"/>
  <c r="S33" i="12"/>
  <c r="AG33" i="12" s="1"/>
  <c r="R33" i="12"/>
  <c r="AF33" i="12" s="1"/>
  <c r="Z32" i="12"/>
  <c r="V32" i="12"/>
  <c r="R32" i="12"/>
  <c r="Y31" i="12"/>
  <c r="X30" i="12"/>
  <c r="T30" i="12"/>
  <c r="AA29" i="12"/>
  <c r="W29" i="12"/>
  <c r="S29" i="12"/>
  <c r="AB27" i="12"/>
  <c r="AA27" i="12"/>
  <c r="AO27" i="12" s="1"/>
  <c r="Z27" i="12"/>
  <c r="AN27" i="12" s="1"/>
  <c r="Y27" i="12"/>
  <c r="AM27" i="12" s="1"/>
  <c r="X27" i="12"/>
  <c r="AL27" i="12" s="1"/>
  <c r="V27" i="12"/>
  <c r="AJ27" i="12" s="1"/>
  <c r="U27" i="12"/>
  <c r="AI27" i="12" s="1"/>
  <c r="T27" i="12"/>
  <c r="AH27" i="12" s="1"/>
  <c r="S27" i="12"/>
  <c r="AG27" i="12" s="1"/>
  <c r="R27" i="12"/>
  <c r="AF27" i="12" s="1"/>
  <c r="AB26" i="12"/>
  <c r="X26" i="12"/>
  <c r="T26" i="12"/>
  <c r="AB25" i="12"/>
  <c r="AA25" i="12"/>
  <c r="AO25" i="12" s="1"/>
  <c r="Z25" i="12"/>
  <c r="AN25" i="12" s="1"/>
  <c r="Y25" i="12"/>
  <c r="AM25" i="12" s="1"/>
  <c r="X25" i="12"/>
  <c r="AL25" i="12" s="1"/>
  <c r="W25" i="12"/>
  <c r="AK25" i="12" s="1"/>
  <c r="V25" i="12"/>
  <c r="AJ25" i="12" s="1"/>
  <c r="U25" i="12"/>
  <c r="AI25" i="12" s="1"/>
  <c r="T25" i="12"/>
  <c r="AH25" i="12" s="1"/>
  <c r="S25" i="12"/>
  <c r="AG25" i="12" s="1"/>
  <c r="R25" i="12"/>
  <c r="AF25" i="12" s="1"/>
  <c r="AA24" i="12"/>
  <c r="Z24" i="12"/>
  <c r="AN24" i="12" s="1"/>
  <c r="V24" i="12"/>
  <c r="S24" i="12"/>
  <c r="R24" i="12"/>
  <c r="AF24" i="12" s="1"/>
  <c r="AB23" i="12"/>
  <c r="Y23" i="12"/>
  <c r="V23" i="12"/>
  <c r="AJ23" i="12" s="1"/>
  <c r="S23" i="12"/>
  <c r="AG23" i="12" s="1"/>
  <c r="R23" i="12"/>
  <c r="AF23" i="12" s="1"/>
  <c r="Y21" i="12"/>
  <c r="AM21" i="12" s="1"/>
  <c r="X21" i="12"/>
  <c r="AL21" i="12" s="1"/>
  <c r="T21" i="12"/>
  <c r="AH21" i="12" s="1"/>
  <c r="S21" i="12"/>
  <c r="AG21" i="12" s="1"/>
  <c r="R21" i="12"/>
  <c r="AF21" i="12" s="1"/>
  <c r="V19" i="12"/>
  <c r="U19" i="12"/>
  <c r="AI19" i="12" s="1"/>
  <c r="AB18" i="12"/>
  <c r="X18" i="12"/>
  <c r="T18" i="12"/>
  <c r="AB17" i="12"/>
  <c r="AA17" i="12"/>
  <c r="AO17" i="12" s="1"/>
  <c r="Z17" i="12"/>
  <c r="AN17" i="12" s="1"/>
  <c r="Y17" i="12"/>
  <c r="AM17" i="12" s="1"/>
  <c r="X17" i="12"/>
  <c r="AL17" i="12" s="1"/>
  <c r="W17" i="12"/>
  <c r="AK17" i="12" s="1"/>
  <c r="V17" i="12"/>
  <c r="AJ17" i="12" s="1"/>
  <c r="T17" i="12"/>
  <c r="AH17" i="12" s="1"/>
  <c r="S17" i="12"/>
  <c r="AG17" i="12" s="1"/>
  <c r="R17" i="12"/>
  <c r="AF17" i="12" s="1"/>
  <c r="AB16" i="12"/>
  <c r="AA16" i="12"/>
  <c r="AO16" i="12" s="1"/>
  <c r="Z16" i="12"/>
  <c r="AN16" i="12" s="1"/>
  <c r="Y16" i="12"/>
  <c r="AM16" i="12" s="1"/>
  <c r="X16" i="12"/>
  <c r="AL16" i="12" s="1"/>
  <c r="W16" i="12"/>
  <c r="AK16" i="12" s="1"/>
  <c r="V16" i="12"/>
  <c r="AJ16" i="12" s="1"/>
  <c r="U16" i="12"/>
  <c r="AI16" i="12" s="1"/>
  <c r="T16" i="12"/>
  <c r="AH16" i="12" s="1"/>
  <c r="S16" i="12"/>
  <c r="AG16" i="12" s="1"/>
  <c r="R16" i="12"/>
  <c r="AF16" i="12" s="1"/>
  <c r="AB15" i="12"/>
  <c r="AA15" i="12"/>
  <c r="AO15" i="12" s="1"/>
  <c r="Z15" i="12"/>
  <c r="AN15" i="12" s="1"/>
  <c r="Y15" i="12"/>
  <c r="AM15" i="12" s="1"/>
  <c r="X15" i="12"/>
  <c r="AL15" i="12" s="1"/>
  <c r="W15" i="12"/>
  <c r="AK15" i="12" s="1"/>
  <c r="V15" i="12"/>
  <c r="T15" i="12"/>
  <c r="AH15" i="12" s="1"/>
  <c r="S15" i="12"/>
  <c r="AG15" i="12" s="1"/>
  <c r="R15" i="12"/>
  <c r="AF15" i="12" s="1"/>
  <c r="AB14" i="12"/>
  <c r="AA14" i="12"/>
  <c r="AO14" i="12" s="1"/>
  <c r="Z14" i="12"/>
  <c r="AN14" i="12" s="1"/>
  <c r="X14" i="12"/>
  <c r="AL14" i="12" s="1"/>
  <c r="V14" i="12"/>
  <c r="AJ14" i="12" s="1"/>
  <c r="U14" i="12"/>
  <c r="AI14" i="12" s="1"/>
  <c r="T14" i="12"/>
  <c r="AH14" i="12" s="1"/>
  <c r="S14" i="12"/>
  <c r="AG14" i="12" s="1"/>
  <c r="R14" i="12"/>
  <c r="AF14" i="12" s="1"/>
  <c r="Y13" i="12"/>
  <c r="AM13" i="12" s="1"/>
  <c r="X13" i="12"/>
  <c r="AL13" i="12" s="1"/>
  <c r="W13" i="12"/>
  <c r="AK13" i="12" s="1"/>
  <c r="T13" i="12"/>
  <c r="AH13" i="12" s="1"/>
  <c r="S13" i="12"/>
  <c r="AG13" i="12" s="1"/>
  <c r="Z12" i="12"/>
  <c r="V12" i="12"/>
  <c r="T12" i="12"/>
  <c r="AH12" i="12" s="1"/>
  <c r="S12" i="12"/>
  <c r="AG12" i="12" s="1"/>
  <c r="R12" i="12"/>
  <c r="AF12" i="12" s="1"/>
  <c r="Y11" i="12"/>
  <c r="AB10" i="12"/>
  <c r="AA10" i="12"/>
  <c r="AO10" i="12" s="1"/>
  <c r="Z10" i="12"/>
  <c r="AN10" i="12" s="1"/>
  <c r="Y10" i="12"/>
  <c r="AM10" i="12" s="1"/>
  <c r="X10" i="12"/>
  <c r="AL10" i="12" s="1"/>
  <c r="V10" i="12"/>
  <c r="AJ10" i="12" s="1"/>
  <c r="U10" i="12"/>
  <c r="AI10" i="12" s="1"/>
  <c r="T10" i="12"/>
  <c r="AH10" i="12" s="1"/>
  <c r="S10" i="12"/>
  <c r="AG10" i="12" s="1"/>
  <c r="R10" i="12"/>
  <c r="AF10" i="12" s="1"/>
  <c r="AB9" i="12"/>
  <c r="AA9" i="12"/>
  <c r="AO9" i="12" s="1"/>
  <c r="Z9" i="12"/>
  <c r="AN9" i="12" s="1"/>
  <c r="Y9" i="12"/>
  <c r="AM9" i="12" s="1"/>
  <c r="X9" i="12"/>
  <c r="AL9" i="12" s="1"/>
  <c r="W9" i="12"/>
  <c r="AK9" i="12" s="1"/>
  <c r="U9" i="12"/>
  <c r="AI9" i="12" s="1"/>
  <c r="T9" i="12"/>
  <c r="AH9" i="12" s="1"/>
  <c r="S9" i="12"/>
  <c r="AG9" i="12" s="1"/>
  <c r="R9" i="12"/>
  <c r="AF9" i="12" s="1"/>
  <c r="AB7" i="12"/>
  <c r="Z7" i="12"/>
  <c r="AN7" i="12" s="1"/>
  <c r="Y7" i="12"/>
  <c r="AM7" i="12" s="1"/>
  <c r="X7" i="12"/>
  <c r="AL7" i="12" s="1"/>
  <c r="W7" i="12"/>
  <c r="AK7" i="12" s="1"/>
  <c r="V7" i="12"/>
  <c r="AJ7" i="12" s="1"/>
  <c r="U7" i="12"/>
  <c r="AI7" i="12" s="1"/>
  <c r="T7" i="12"/>
  <c r="AH7" i="12" s="1"/>
  <c r="S7" i="12"/>
  <c r="AG7" i="12" s="1"/>
  <c r="AB6" i="12"/>
  <c r="Z6" i="12"/>
  <c r="AN6" i="12" s="1"/>
  <c r="Y6" i="12"/>
  <c r="AM6" i="12" s="1"/>
  <c r="X6" i="12"/>
  <c r="AL6" i="12" s="1"/>
  <c r="W6" i="12"/>
  <c r="AK6" i="12" s="1"/>
  <c r="V6" i="12"/>
  <c r="AJ6" i="12" s="1"/>
  <c r="U6" i="12"/>
  <c r="AI6" i="12" s="1"/>
  <c r="T6" i="12"/>
  <c r="AH6" i="12" s="1"/>
  <c r="S6" i="12"/>
  <c r="AG6" i="12" s="1"/>
  <c r="Q43" i="12"/>
  <c r="AE43" i="12" s="1"/>
  <c r="Q39" i="12"/>
  <c r="AE39" i="12" s="1"/>
  <c r="Q22" i="12"/>
  <c r="Q23" i="12"/>
  <c r="AE23" i="12" s="1"/>
  <c r="Q14" i="12"/>
  <c r="AE14" i="12" s="1"/>
  <c r="Q10" i="12"/>
  <c r="AE10" i="12" s="1"/>
  <c r="Q11" i="12"/>
  <c r="Q47" i="12"/>
  <c r="AE47" i="12" s="1"/>
  <c r="Q45" i="12"/>
  <c r="AE45" i="12" s="1"/>
  <c r="Q38" i="12"/>
  <c r="AE38" i="12" s="1"/>
  <c r="Q36" i="12"/>
  <c r="AE36" i="12" s="1"/>
  <c r="Q34" i="12"/>
  <c r="AE34" i="12" s="1"/>
  <c r="Q29" i="12"/>
  <c r="Q16" i="12"/>
  <c r="AE16" i="12" s="1"/>
  <c r="Q9" i="12"/>
  <c r="AE9" i="12" s="1"/>
  <c r="Q7" i="12"/>
  <c r="AE7" i="12" s="1"/>
  <c r="Q46" i="12"/>
  <c r="AE46" i="12" s="1"/>
  <c r="Q44" i="12"/>
  <c r="AE44" i="12" s="1"/>
  <c r="Q37" i="12"/>
  <c r="AE37" i="12" s="1"/>
  <c r="Q35" i="12"/>
  <c r="AE35" i="12" s="1"/>
  <c r="Q33" i="12"/>
  <c r="AE33" i="12" s="1"/>
  <c r="Q18" i="12"/>
  <c r="Q8" i="12"/>
  <c r="Q6" i="12"/>
  <c r="AE6" i="12" s="1"/>
  <c r="C3" i="3"/>
  <c r="C3" i="1"/>
  <c r="Q26" i="12" s="1"/>
  <c r="C4" i="1"/>
  <c r="Q27" i="12" s="1"/>
  <c r="AE27" i="12" s="1"/>
  <c r="C5" i="1"/>
  <c r="Q25" i="12" s="1"/>
  <c r="AE25" i="12" s="1"/>
  <c r="C6" i="1"/>
  <c r="C7" i="1"/>
  <c r="C8" i="1"/>
  <c r="Q31" i="12" s="1"/>
  <c r="C9" i="1"/>
  <c r="Q32" i="12" s="1"/>
  <c r="AE32" i="12" s="1"/>
  <c r="C10" i="1"/>
  <c r="Q30" i="12" s="1"/>
  <c r="C11" i="1"/>
  <c r="C12" i="1"/>
  <c r="Q40" i="12" s="1"/>
  <c r="AE40" i="12" s="1"/>
  <c r="C13" i="1"/>
  <c r="Q19" i="12" s="1"/>
  <c r="C14" i="1"/>
  <c r="C15" i="1"/>
  <c r="C16" i="1"/>
  <c r="Q20" i="12" s="1"/>
  <c r="C17" i="1"/>
  <c r="Q42" i="12" s="1"/>
  <c r="AE42" i="12" s="1"/>
  <c r="C18" i="1"/>
  <c r="Q17" i="12" s="1"/>
  <c r="AE17" i="12" s="1"/>
  <c r="C19" i="1"/>
  <c r="Q21" i="12" s="1"/>
  <c r="AE21" i="12" s="1"/>
  <c r="C20" i="1"/>
  <c r="C21" i="1"/>
  <c r="Q12" i="12" s="1"/>
  <c r="AE12" i="12" s="1"/>
  <c r="C22" i="1"/>
  <c r="C23" i="1"/>
  <c r="C24" i="1"/>
  <c r="R26" i="12" s="1"/>
  <c r="AF26" i="12" s="1"/>
  <c r="C25" i="1"/>
  <c r="R31" i="12" s="1"/>
  <c r="C26" i="1"/>
  <c r="C27" i="1"/>
  <c r="C28" i="1"/>
  <c r="C29" i="1"/>
  <c r="R30" i="12" s="1"/>
  <c r="C30" i="1"/>
  <c r="R29" i="12" s="1"/>
  <c r="AF29" i="12" s="1"/>
  <c r="C31" i="1"/>
  <c r="R41" i="12" s="1"/>
  <c r="C32" i="1"/>
  <c r="R18" i="12" s="1"/>
  <c r="C33" i="1"/>
  <c r="R22" i="12" s="1"/>
  <c r="C34" i="1"/>
  <c r="C35" i="1"/>
  <c r="C36" i="1"/>
  <c r="R11" i="12" s="1"/>
  <c r="C37" i="1"/>
  <c r="C38" i="1"/>
  <c r="R13" i="12" s="1"/>
  <c r="AF13" i="12" s="1"/>
  <c r="C39" i="1"/>
  <c r="C40" i="1"/>
  <c r="C41" i="1"/>
  <c r="R8" i="12" s="1"/>
  <c r="C42" i="1"/>
  <c r="S26" i="12" s="1"/>
  <c r="AG26" i="12" s="1"/>
  <c r="C43" i="1"/>
  <c r="C44" i="1"/>
  <c r="C45" i="1"/>
  <c r="C46" i="1"/>
  <c r="S32" i="12" s="1"/>
  <c r="C47" i="1"/>
  <c r="S30" i="12" s="1"/>
  <c r="AG30" i="12" s="1"/>
  <c r="C48" i="1"/>
  <c r="C49" i="1"/>
  <c r="S40" i="12" s="1"/>
  <c r="AG40" i="12" s="1"/>
  <c r="C50" i="1"/>
  <c r="S18" i="12" s="1"/>
  <c r="AG18" i="12" s="1"/>
  <c r="C51" i="1"/>
  <c r="S34" i="12" s="1"/>
  <c r="AG34" i="12" s="1"/>
  <c r="C52" i="1"/>
  <c r="S39" i="12" s="1"/>
  <c r="AG39" i="12" s="1"/>
  <c r="C53" i="1"/>
  <c r="C54" i="1"/>
  <c r="C55" i="1"/>
  <c r="C56" i="1"/>
  <c r="C57" i="1"/>
  <c r="S20" i="12" s="1"/>
  <c r="C58" i="1"/>
  <c r="C59" i="1"/>
  <c r="T24" i="12" s="1"/>
  <c r="C60" i="1"/>
  <c r="T31" i="12" s="1"/>
  <c r="C61" i="1"/>
  <c r="C62" i="1"/>
  <c r="C63" i="1"/>
  <c r="T32" i="12" s="1"/>
  <c r="C64" i="1"/>
  <c r="C65" i="1"/>
  <c r="T29" i="12" s="1"/>
  <c r="AH29" i="12" s="1"/>
  <c r="C66" i="1"/>
  <c r="T40" i="12" s="1"/>
  <c r="C67" i="1"/>
  <c r="T19" i="12" s="1"/>
  <c r="AH19" i="12" s="1"/>
  <c r="C68" i="1"/>
  <c r="T11" i="12" s="1"/>
  <c r="C69" i="1"/>
  <c r="C70" i="1"/>
  <c r="T47" i="12" s="1"/>
  <c r="AH47" i="12" s="1"/>
  <c r="C71" i="1"/>
  <c r="C72" i="1"/>
  <c r="C73" i="1"/>
  <c r="C74" i="1"/>
  <c r="C75" i="1"/>
  <c r="T23" i="12" s="1"/>
  <c r="C76" i="1"/>
  <c r="C77" i="1"/>
  <c r="C78" i="1"/>
  <c r="C79" i="1"/>
  <c r="C80" i="1"/>
  <c r="U24" i="12" s="1"/>
  <c r="AI24" i="12" s="1"/>
  <c r="C81" i="1"/>
  <c r="C82" i="1"/>
  <c r="C83" i="1"/>
  <c r="C84" i="1"/>
  <c r="U32" i="12" s="1"/>
  <c r="AI32" i="12" s="1"/>
  <c r="C85" i="1"/>
  <c r="U30" i="12" s="1"/>
  <c r="C86" i="1"/>
  <c r="U29" i="12" s="1"/>
  <c r="C87" i="1"/>
  <c r="U40" i="12" s="1"/>
  <c r="AI40" i="12" s="1"/>
  <c r="C88" i="1"/>
  <c r="U18" i="12" s="1"/>
  <c r="AI18" i="12" s="1"/>
  <c r="C89" i="1"/>
  <c r="U8" i="12" s="1"/>
  <c r="C90" i="1"/>
  <c r="C91" i="1"/>
  <c r="C92" i="1"/>
  <c r="U21" i="12" s="1"/>
  <c r="AI21" i="12" s="1"/>
  <c r="C93" i="1"/>
  <c r="U17" i="12" s="1"/>
  <c r="AI17" i="12" s="1"/>
  <c r="C94" i="1"/>
  <c r="C95" i="1"/>
  <c r="C96" i="1"/>
  <c r="U22" i="12" s="1"/>
  <c r="C97" i="1"/>
  <c r="C98" i="1"/>
  <c r="C99" i="1"/>
  <c r="C100" i="1"/>
  <c r="C101" i="1"/>
  <c r="U23" i="12" s="1"/>
  <c r="AI23" i="12" s="1"/>
  <c r="C102" i="1"/>
  <c r="C103" i="1"/>
  <c r="V26" i="12" s="1"/>
  <c r="C104" i="1"/>
  <c r="V31" i="12" s="1"/>
  <c r="C105" i="1"/>
  <c r="V28" i="12" s="1"/>
  <c r="C106" i="1"/>
  <c r="C107" i="1"/>
  <c r="C108" i="1"/>
  <c r="V30" i="12" s="1"/>
  <c r="C109" i="1"/>
  <c r="V29" i="12" s="1"/>
  <c r="AJ29" i="12" s="1"/>
  <c r="C110" i="1"/>
  <c r="V41" i="12" s="1"/>
  <c r="AJ41" i="12" s="1"/>
  <c r="C111" i="1"/>
  <c r="V18" i="12" s="1"/>
  <c r="C112" i="1"/>
  <c r="V11" i="12" s="1"/>
  <c r="C113" i="1"/>
  <c r="C114" i="1"/>
  <c r="V21" i="12" s="1"/>
  <c r="C115" i="1"/>
  <c r="C116" i="1"/>
  <c r="C117" i="1"/>
  <c r="C118" i="1"/>
  <c r="C119" i="1"/>
  <c r="V13" i="12" s="1"/>
  <c r="AJ13" i="12" s="1"/>
  <c r="C120" i="1"/>
  <c r="C121" i="1"/>
  <c r="C122" i="1"/>
  <c r="V9" i="12" s="1"/>
  <c r="AJ9" i="12" s="1"/>
  <c r="C123" i="1"/>
  <c r="C124" i="1"/>
  <c r="C125" i="1"/>
  <c r="V8" i="12" s="1"/>
  <c r="C126" i="1"/>
  <c r="C127" i="1"/>
  <c r="W26" i="12" s="1"/>
  <c r="AK26" i="12" s="1"/>
  <c r="C128" i="1"/>
  <c r="W27" i="12" s="1"/>
  <c r="AK27" i="12" s="1"/>
  <c r="C129" i="1"/>
  <c r="C130" i="1"/>
  <c r="C131" i="1"/>
  <c r="C132" i="1"/>
  <c r="W32" i="12" s="1"/>
  <c r="AK32" i="12" s="1"/>
  <c r="C133" i="1"/>
  <c r="C134" i="1"/>
  <c r="C135" i="1"/>
  <c r="W40" i="12" s="1"/>
  <c r="C136" i="1"/>
  <c r="W18" i="12" s="1"/>
  <c r="AK18" i="12" s="1"/>
  <c r="C137" i="1"/>
  <c r="C138" i="1"/>
  <c r="C139" i="1"/>
  <c r="W34" i="12" s="1"/>
  <c r="AK34" i="12" s="1"/>
  <c r="C140" i="1"/>
  <c r="W12" i="12" s="1"/>
  <c r="AK12" i="12" s="1"/>
  <c r="C141" i="1"/>
  <c r="C142" i="1"/>
  <c r="C143" i="1"/>
  <c r="C144" i="1"/>
  <c r="C145" i="1"/>
  <c r="C146" i="1"/>
  <c r="W42" i="12" s="1"/>
  <c r="AK42" i="12" s="1"/>
  <c r="C147" i="1"/>
  <c r="W10" i="12" s="1"/>
  <c r="AK10" i="12" s="1"/>
  <c r="C148" i="1"/>
  <c r="C149" i="1"/>
  <c r="C150" i="1"/>
  <c r="W14" i="12" s="1"/>
  <c r="AK14" i="12" s="1"/>
  <c r="C151" i="1"/>
  <c r="C152" i="1"/>
  <c r="C153" i="1"/>
  <c r="C154" i="1"/>
  <c r="X24" i="12" s="1"/>
  <c r="C155" i="1"/>
  <c r="X31" i="12" s="1"/>
  <c r="AL31" i="12" s="1"/>
  <c r="C156" i="1"/>
  <c r="C157" i="1"/>
  <c r="C158" i="1"/>
  <c r="X32" i="12" s="1"/>
  <c r="C159" i="1"/>
  <c r="C160" i="1"/>
  <c r="X29" i="12" s="1"/>
  <c r="AL29" i="12" s="1"/>
  <c r="C161" i="1"/>
  <c r="C162" i="1"/>
  <c r="X19" i="12" s="1"/>
  <c r="C163" i="1"/>
  <c r="X33" i="12" s="1"/>
  <c r="AL33" i="12" s="1"/>
  <c r="C164" i="1"/>
  <c r="X11" i="12" s="1"/>
  <c r="AL11" i="12" s="1"/>
  <c r="C165" i="1"/>
  <c r="C166" i="1"/>
  <c r="X12" i="12" s="1"/>
  <c r="C167" i="1"/>
  <c r="C168" i="1"/>
  <c r="X23" i="12" s="1"/>
  <c r="AL23" i="12" s="1"/>
  <c r="C169" i="1"/>
  <c r="C170" i="1"/>
  <c r="C171" i="1"/>
  <c r="C172" i="1"/>
  <c r="C173" i="1"/>
  <c r="C174" i="1"/>
  <c r="Y28" i="12" s="1"/>
  <c r="C175" i="1"/>
  <c r="C176" i="1"/>
  <c r="C177" i="1"/>
  <c r="Y32" i="12" s="1"/>
  <c r="AM32" i="12" s="1"/>
  <c r="C178" i="1"/>
  <c r="Y30" i="12" s="1"/>
  <c r="C179" i="1"/>
  <c r="Y29" i="12" s="1"/>
  <c r="C180" i="1"/>
  <c r="Y40" i="12" s="1"/>
  <c r="AM40" i="12" s="1"/>
  <c r="C181" i="1"/>
  <c r="Y18" i="12" s="1"/>
  <c r="C182" i="1"/>
  <c r="Y8" i="12" s="1"/>
  <c r="C183" i="1"/>
  <c r="Y20" i="12" s="1"/>
  <c r="C184" i="1"/>
  <c r="C185" i="1"/>
  <c r="Y22" i="12" s="1"/>
  <c r="C186" i="1"/>
  <c r="Y37" i="12" s="1"/>
  <c r="AM37" i="12" s="1"/>
  <c r="C187" i="1"/>
  <c r="C188" i="1"/>
  <c r="C189" i="1"/>
  <c r="Y38" i="12" s="1"/>
  <c r="AM38" i="12" s="1"/>
  <c r="C190" i="1"/>
  <c r="C191" i="1"/>
  <c r="C192" i="1"/>
  <c r="C193" i="1"/>
  <c r="C194" i="1"/>
  <c r="C195" i="1"/>
  <c r="C196" i="1"/>
  <c r="Z26" i="12" s="1"/>
  <c r="AN26" i="12" s="1"/>
  <c r="C197" i="1"/>
  <c r="Z31" i="12" s="1"/>
  <c r="C198" i="1"/>
  <c r="C199" i="1"/>
  <c r="C200" i="1"/>
  <c r="C201" i="1"/>
  <c r="Z30" i="12" s="1"/>
  <c r="C202" i="1"/>
  <c r="Z29" i="12" s="1"/>
  <c r="AN29" i="12" s="1"/>
  <c r="C203" i="1"/>
  <c r="Z41" i="12" s="1"/>
  <c r="C204" i="1"/>
  <c r="Z19" i="12" s="1"/>
  <c r="C205" i="1"/>
  <c r="C206" i="1"/>
  <c r="Z22" i="12" s="1"/>
  <c r="C207" i="1"/>
  <c r="Z13" i="12" s="1"/>
  <c r="C208" i="1"/>
  <c r="C209" i="1"/>
  <c r="C210" i="1"/>
  <c r="C211" i="1"/>
  <c r="Z21" i="12" s="1"/>
  <c r="C212" i="1"/>
  <c r="C213" i="1"/>
  <c r="Z23" i="12" s="1"/>
  <c r="C214" i="1"/>
  <c r="C215" i="1"/>
  <c r="C216" i="1"/>
  <c r="C217" i="1"/>
  <c r="C218" i="1"/>
  <c r="AA26" i="12" s="1"/>
  <c r="AO26" i="12" s="1"/>
  <c r="C219" i="1"/>
  <c r="AA31" i="12" s="1"/>
  <c r="C220" i="1"/>
  <c r="C221" i="1"/>
  <c r="C222" i="1"/>
  <c r="AA32" i="12" s="1"/>
  <c r="C223" i="1"/>
  <c r="AA30" i="12" s="1"/>
  <c r="C224" i="1"/>
  <c r="C225" i="1"/>
  <c r="AA40" i="12" s="1"/>
  <c r="C226" i="1"/>
  <c r="AA18" i="12" s="1"/>
  <c r="AO18" i="12" s="1"/>
  <c r="C227" i="1"/>
  <c r="AA11" i="12" s="1"/>
  <c r="C228" i="1"/>
  <c r="AA22" i="12" s="1"/>
  <c r="C229" i="1"/>
  <c r="AA12" i="12" s="1"/>
  <c r="C230" i="1"/>
  <c r="C231" i="1"/>
  <c r="C232" i="1"/>
  <c r="C233" i="1"/>
  <c r="AA21" i="12" s="1"/>
  <c r="C234" i="1"/>
  <c r="AA35" i="12" s="1"/>
  <c r="AO35" i="12" s="1"/>
  <c r="C235" i="1"/>
  <c r="AA6" i="12" s="1"/>
  <c r="AO6" i="12" s="1"/>
  <c r="C236" i="1"/>
  <c r="AA8" i="12" s="1"/>
  <c r="C237" i="1"/>
  <c r="AA23" i="12" s="1"/>
  <c r="AO23" i="12" s="1"/>
  <c r="C238" i="1"/>
  <c r="C239" i="1"/>
  <c r="C240" i="1"/>
  <c r="C241" i="1"/>
  <c r="C242" i="1"/>
  <c r="C243" i="1"/>
  <c r="C244" i="1"/>
  <c r="AB24" i="12" s="1"/>
  <c r="C245" i="1"/>
  <c r="C246" i="1"/>
  <c r="C247" i="1"/>
  <c r="C248" i="1"/>
  <c r="AB32" i="12" s="1"/>
  <c r="C249" i="1"/>
  <c r="AB30" i="12" s="1"/>
  <c r="C250" i="1"/>
  <c r="AB29" i="12" s="1"/>
  <c r="C251" i="1"/>
  <c r="AB40" i="12" s="1"/>
  <c r="C252" i="1"/>
  <c r="AB19" i="12" s="1"/>
  <c r="C253" i="1"/>
  <c r="C254" i="1"/>
  <c r="C255" i="1"/>
  <c r="C256" i="1"/>
  <c r="AB20" i="12" s="1"/>
  <c r="C257" i="1"/>
  <c r="C258" i="1"/>
  <c r="AB11" i="12" s="1"/>
  <c r="C259" i="1"/>
  <c r="C260" i="1"/>
  <c r="AB12" i="12" s="1"/>
  <c r="C261" i="1"/>
  <c r="C262" i="1"/>
  <c r="C263" i="1"/>
  <c r="C264" i="1"/>
  <c r="C265" i="1"/>
  <c r="AB22" i="12" s="1"/>
  <c r="C266" i="1"/>
  <c r="C267" i="1"/>
  <c r="C268" i="1"/>
  <c r="C269" i="1"/>
  <c r="C270" i="1"/>
  <c r="C271" i="1"/>
  <c r="C272" i="1"/>
  <c r="C273" i="1"/>
  <c r="C274" i="1"/>
  <c r="C275" i="1"/>
  <c r="C276" i="1"/>
  <c r="C277" i="1"/>
  <c r="C278" i="1"/>
  <c r="AB43" i="12" s="1"/>
  <c r="C279" i="1"/>
  <c r="C4" i="3"/>
  <c r="C5" i="3"/>
  <c r="C6" i="3"/>
  <c r="C7" i="3"/>
  <c r="C8" i="3"/>
  <c r="C9" i="3"/>
  <c r="C10" i="3"/>
  <c r="C11" i="3"/>
  <c r="C12" i="3"/>
  <c r="C13" i="3"/>
  <c r="C14" i="3"/>
  <c r="C15" i="3"/>
  <c r="C16" i="3"/>
  <c r="C17" i="3"/>
  <c r="C18" i="3"/>
  <c r="C19" i="3"/>
  <c r="C20" i="3"/>
  <c r="C21" i="3"/>
  <c r="C22" i="3"/>
  <c r="C23" i="3"/>
  <c r="C25" i="3"/>
  <c r="C26" i="3"/>
  <c r="C27" i="3"/>
  <c r="C28" i="3"/>
  <c r="C29" i="3"/>
  <c r="C30" i="3"/>
  <c r="C31" i="3"/>
  <c r="C32" i="3"/>
  <c r="C33" i="3"/>
  <c r="C34" i="3"/>
  <c r="C35" i="3"/>
  <c r="C36" i="3"/>
  <c r="C37" i="3"/>
  <c r="C38" i="3"/>
  <c r="C39" i="3"/>
  <c r="C40" i="3"/>
  <c r="C41" i="3"/>
  <c r="C42" i="3"/>
  <c r="C44" i="3"/>
  <c r="C45" i="3"/>
  <c r="C46" i="3"/>
  <c r="C47" i="3"/>
  <c r="C48" i="3"/>
  <c r="C49" i="3"/>
  <c r="C50" i="3"/>
  <c r="C51" i="3"/>
  <c r="C52" i="3"/>
  <c r="C53" i="3"/>
  <c r="C54" i="3"/>
  <c r="C55" i="3"/>
  <c r="C56" i="3"/>
  <c r="C57" i="3"/>
  <c r="C58" i="3"/>
  <c r="C59" i="3"/>
  <c r="C60" i="3"/>
  <c r="C62" i="3"/>
  <c r="C63" i="3"/>
  <c r="C64" i="3"/>
  <c r="C65" i="3"/>
  <c r="C66" i="3"/>
  <c r="C67" i="3"/>
  <c r="C68" i="3"/>
  <c r="C69" i="3"/>
  <c r="C70" i="3"/>
  <c r="C71" i="3"/>
  <c r="C72" i="3"/>
  <c r="C73" i="3"/>
  <c r="C74" i="3"/>
  <c r="C75" i="3"/>
  <c r="C76" i="3"/>
  <c r="C77" i="3"/>
  <c r="C78" i="3"/>
  <c r="C79" i="3"/>
  <c r="C80" i="3"/>
  <c r="C81" i="3"/>
  <c r="C82" i="3"/>
  <c r="C84" i="3"/>
  <c r="C85" i="3"/>
  <c r="C86" i="3"/>
  <c r="C87" i="3"/>
  <c r="C88" i="3"/>
  <c r="C89" i="3"/>
  <c r="C90" i="3"/>
  <c r="C91" i="3"/>
  <c r="C92" i="3"/>
  <c r="C93" i="3"/>
  <c r="C94" i="3"/>
  <c r="C95" i="3"/>
  <c r="C96" i="3"/>
  <c r="C97" i="3"/>
  <c r="C98" i="3"/>
  <c r="C99" i="3"/>
  <c r="C100" i="3"/>
  <c r="C101" i="3"/>
  <c r="C102" i="3"/>
  <c r="C103" i="3"/>
  <c r="C104" i="3"/>
  <c r="C105" i="3"/>
  <c r="C106" i="3"/>
  <c r="C108" i="3"/>
  <c r="C109" i="3"/>
  <c r="C110" i="3"/>
  <c r="C111" i="3"/>
  <c r="C112" i="3"/>
  <c r="C113" i="3"/>
  <c r="C114" i="3"/>
  <c r="C115" i="3"/>
  <c r="C116" i="3"/>
  <c r="C117" i="3"/>
  <c r="C118" i="3"/>
  <c r="C119" i="3"/>
  <c r="C120" i="3"/>
  <c r="C121" i="3"/>
  <c r="C122" i="3"/>
  <c r="C123" i="3"/>
  <c r="C124" i="3"/>
  <c r="C125" i="3"/>
  <c r="C126" i="3"/>
  <c r="C127" i="3"/>
  <c r="C128" i="3"/>
  <c r="C129" i="3"/>
  <c r="C130" i="3"/>
  <c r="C131"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1" i="3"/>
  <c r="C162" i="3"/>
  <c r="C163" i="3"/>
  <c r="C164" i="3"/>
  <c r="C165" i="3"/>
  <c r="C166" i="3"/>
  <c r="C167" i="3"/>
  <c r="C168" i="3"/>
  <c r="C169" i="3"/>
  <c r="C170" i="3"/>
  <c r="C171" i="3"/>
  <c r="C172" i="3"/>
  <c r="C173" i="3"/>
  <c r="C174" i="3"/>
  <c r="C175" i="3"/>
  <c r="C176" i="3"/>
  <c r="C177" i="3"/>
  <c r="C178" i="3"/>
  <c r="C179" i="3"/>
  <c r="C181" i="3"/>
  <c r="C182" i="3"/>
  <c r="C183" i="3"/>
  <c r="C184" i="3"/>
  <c r="C185" i="3"/>
  <c r="C186" i="3"/>
  <c r="C187" i="3"/>
  <c r="C188" i="3"/>
  <c r="C189" i="3"/>
  <c r="C190" i="3"/>
  <c r="C191" i="3"/>
  <c r="C192" i="3"/>
  <c r="C193" i="3"/>
  <c r="C194" i="3"/>
  <c r="C195" i="3"/>
  <c r="C196" i="3"/>
  <c r="C197" i="3"/>
  <c r="C198" i="3"/>
  <c r="C199" i="3"/>
  <c r="C200" i="3"/>
  <c r="C201" i="3"/>
  <c r="C202" i="3"/>
  <c r="C203" i="3"/>
  <c r="C205" i="3"/>
  <c r="C206" i="3"/>
  <c r="C207" i="3"/>
  <c r="C208" i="3"/>
  <c r="C209" i="3"/>
  <c r="C210" i="3"/>
  <c r="C211" i="3"/>
  <c r="C212" i="3"/>
  <c r="C213" i="3"/>
  <c r="C214" i="3"/>
  <c r="C215" i="3"/>
  <c r="C216" i="3"/>
  <c r="C217" i="3"/>
  <c r="C218" i="3"/>
  <c r="C219" i="3"/>
  <c r="C220" i="3"/>
  <c r="C221" i="3"/>
  <c r="C222" i="3"/>
  <c r="C223" i="3"/>
  <c r="C224" i="3"/>
  <c r="C225" i="3"/>
  <c r="C226"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H291" i="3"/>
  <c r="H254" i="3"/>
  <c r="H227" i="3"/>
  <c r="H204" i="3"/>
  <c r="H180" i="3"/>
  <c r="H160" i="3"/>
  <c r="H132" i="3"/>
  <c r="H107" i="3"/>
  <c r="H83" i="3"/>
  <c r="H61" i="3"/>
  <c r="H43" i="3"/>
  <c r="H24" i="3"/>
  <c r="AO40" i="12" l="1"/>
  <c r="AF18" i="12"/>
  <c r="AE31" i="12"/>
  <c r="AJ15" i="12"/>
  <c r="AH46" i="12"/>
  <c r="AK33" i="12"/>
  <c r="AB44" i="12"/>
  <c r="AB45" i="12"/>
  <c r="AB31" i="12"/>
  <c r="AB28" i="12"/>
  <c r="AO12" i="12"/>
  <c r="AN23" i="12"/>
  <c r="Z11" i="12"/>
  <c r="AN11" i="12" s="1"/>
  <c r="AN30" i="12"/>
  <c r="AN31" i="12"/>
  <c r="Y12" i="12"/>
  <c r="AM12" i="12" s="1"/>
  <c r="Y14" i="12"/>
  <c r="AM14" i="12" s="1"/>
  <c r="AM22" i="12"/>
  <c r="Y24" i="12"/>
  <c r="AM24" i="12" s="1"/>
  <c r="Y26" i="12"/>
  <c r="AM26" i="12" s="1"/>
  <c r="X20" i="12"/>
  <c r="AL20" i="12" s="1"/>
  <c r="X40" i="12"/>
  <c r="AL40" i="12" s="1"/>
  <c r="X41" i="12"/>
  <c r="W20" i="12"/>
  <c r="W8" i="12"/>
  <c r="W11" i="12"/>
  <c r="AK11" i="12" s="1"/>
  <c r="W31" i="12"/>
  <c r="AK31" i="12" s="1"/>
  <c r="W28" i="12"/>
  <c r="V22" i="12"/>
  <c r="AI8" i="12"/>
  <c r="AI30" i="12"/>
  <c r="U28" i="12"/>
  <c r="AI28" i="12" s="1"/>
  <c r="T20" i="12"/>
  <c r="S11" i="12"/>
  <c r="AG11" i="12" s="1"/>
  <c r="S8" i="12"/>
  <c r="AF8" i="12" s="1"/>
  <c r="R6" i="12"/>
  <c r="AF6" i="12" s="1"/>
  <c r="R7" i="12"/>
  <c r="AF7" i="12" s="1"/>
  <c r="AF30" i="12"/>
  <c r="U11" i="12"/>
  <c r="AI11" i="12" s="1"/>
  <c r="AA13" i="12"/>
  <c r="R20" i="12"/>
  <c r="AF20" i="12" s="1"/>
  <c r="AL26" i="12"/>
  <c r="R28" i="12"/>
  <c r="AK29" i="12"/>
  <c r="AJ32" i="12"/>
  <c r="AJ40" i="12"/>
  <c r="AA41" i="12"/>
  <c r="AN41" i="12" s="1"/>
  <c r="AO22" i="12"/>
  <c r="AJ11" i="12"/>
  <c r="AJ31" i="12"/>
  <c r="AI22" i="12"/>
  <c r="AF11" i="12"/>
  <c r="AE8" i="12"/>
  <c r="AM11" i="12"/>
  <c r="AJ12" i="12"/>
  <c r="U15" i="12"/>
  <c r="AI15" i="12" s="1"/>
  <c r="V20" i="12"/>
  <c r="AJ20" i="12" s="1"/>
  <c r="AM23" i="12"/>
  <c r="AO29" i="12"/>
  <c r="U31" i="12"/>
  <c r="AI31" i="12" s="1"/>
  <c r="AN32" i="12"/>
  <c r="AN40" i="12"/>
  <c r="AO11" i="12"/>
  <c r="AO30" i="12"/>
  <c r="AO31" i="12"/>
  <c r="AN21" i="12"/>
  <c r="AM29" i="12"/>
  <c r="AK40" i="12"/>
  <c r="W30" i="12"/>
  <c r="AK30" i="12" s="1"/>
  <c r="AJ18" i="12"/>
  <c r="AJ26" i="12"/>
  <c r="U12" i="12"/>
  <c r="AI12" i="12" s="1"/>
  <c r="AH23" i="12"/>
  <c r="AH32" i="12"/>
  <c r="AH24" i="12"/>
  <c r="S31" i="12"/>
  <c r="AG31" i="12" s="1"/>
  <c r="AE26" i="12"/>
  <c r="AE18" i="12"/>
  <c r="Q13" i="12"/>
  <c r="AE13" i="12" s="1"/>
  <c r="AN12" i="12"/>
  <c r="AH18" i="12"/>
  <c r="Z20" i="12"/>
  <c r="AM20" i="12" s="1"/>
  <c r="W21" i="12"/>
  <c r="AK21" i="12" s="1"/>
  <c r="T22" i="12"/>
  <c r="AH22" i="12" s="1"/>
  <c r="Z28" i="12"/>
  <c r="AH30" i="12"/>
  <c r="AM31" i="12"/>
  <c r="S41" i="12"/>
  <c r="AO32" i="12"/>
  <c r="AN22" i="12"/>
  <c r="AM30" i="12"/>
  <c r="AL12" i="12"/>
  <c r="AL32" i="12"/>
  <c r="AL24" i="12"/>
  <c r="W23" i="12"/>
  <c r="AK23" i="12" s="1"/>
  <c r="W22" i="12"/>
  <c r="U20" i="12"/>
  <c r="AI20" i="12" s="1"/>
  <c r="AI29" i="12"/>
  <c r="AH40" i="12"/>
  <c r="S22" i="12"/>
  <c r="AG22" i="12" s="1"/>
  <c r="AG32" i="12"/>
  <c r="AE30" i="12"/>
  <c r="Q28" i="12"/>
  <c r="AE28" i="12" s="1"/>
  <c r="AE11" i="12"/>
  <c r="AE22" i="12"/>
  <c r="Z8" i="12"/>
  <c r="AN8" i="12" s="1"/>
  <c r="AL18" i="12"/>
  <c r="Y19" i="12"/>
  <c r="AM19" i="12" s="1"/>
  <c r="X22" i="12"/>
  <c r="AL22" i="12" s="1"/>
  <c r="AO24" i="12"/>
  <c r="AG29" i="12"/>
  <c r="AL30" i="12"/>
  <c r="AF32" i="12"/>
  <c r="AF40" i="12"/>
  <c r="AK41" i="12"/>
  <c r="Q41" i="12"/>
  <c r="AE41" i="12" s="1"/>
  <c r="AG24" i="12"/>
  <c r="U26" i="12"/>
  <c r="AI26" i="12" s="1"/>
  <c r="S28" i="12"/>
  <c r="AA28" i="12"/>
  <c r="AO28" i="12" s="1"/>
  <c r="AA36" i="12"/>
  <c r="AO36" i="12" s="1"/>
  <c r="T41" i="12"/>
  <c r="AB41" i="12"/>
  <c r="AE29" i="12"/>
  <c r="AB13" i="12"/>
  <c r="R19" i="12"/>
  <c r="AA20" i="12"/>
  <c r="AO20" i="12" s="1"/>
  <c r="AB21" i="12"/>
  <c r="AO21" i="12" s="1"/>
  <c r="W24" i="12"/>
  <c r="AK24" i="12" s="1"/>
  <c r="Q24" i="12"/>
  <c r="AE24" i="12" s="1"/>
  <c r="AA7" i="12"/>
  <c r="AO7" i="12" s="1"/>
  <c r="T8" i="12"/>
  <c r="AH8" i="12" s="1"/>
  <c r="X8" i="12"/>
  <c r="AL8" i="12" s="1"/>
  <c r="AB8" i="12"/>
  <c r="AO8" i="12" s="1"/>
  <c r="U13" i="12"/>
  <c r="AI13" i="12" s="1"/>
  <c r="Z18" i="12"/>
  <c r="AN18" i="12" s="1"/>
  <c r="S19" i="12"/>
  <c r="AG19" i="12" s="1"/>
  <c r="W19" i="12"/>
  <c r="AK19" i="12" s="1"/>
  <c r="AA19" i="12"/>
  <c r="AO19" i="12" s="1"/>
  <c r="T28" i="12"/>
  <c r="AH28" i="12" s="1"/>
  <c r="X28" i="12"/>
  <c r="AL28" i="12" s="1"/>
  <c r="U41" i="12"/>
  <c r="AI41" i="12" s="1"/>
  <c r="Y41" i="12"/>
  <c r="AM41" i="12" s="1"/>
  <c r="Q15" i="12"/>
  <c r="AE15" i="12" s="1"/>
  <c r="H292" i="3"/>
  <c r="AJ21" i="12" l="1"/>
  <c r="AJ19" i="12"/>
  <c r="AF31" i="12"/>
  <c r="AH31" i="12"/>
  <c r="AN19" i="12"/>
  <c r="AJ22" i="12"/>
  <c r="AK8" i="12"/>
  <c r="AE20" i="12"/>
  <c r="AH20" i="12"/>
  <c r="AG28" i="12"/>
  <c r="AG41" i="12"/>
  <c r="AJ24" i="12"/>
  <c r="AO13" i="12"/>
  <c r="AG8" i="12"/>
  <c r="AK28" i="12"/>
  <c r="AK20" i="12"/>
  <c r="AN28" i="12"/>
  <c r="AF19" i="12"/>
  <c r="AH41" i="12"/>
  <c r="AH26" i="12"/>
  <c r="AK22" i="12"/>
  <c r="AL19" i="12"/>
  <c r="AM8" i="12"/>
  <c r="AF41" i="12"/>
  <c r="AJ30" i="12"/>
  <c r="AO41" i="12"/>
  <c r="AF28" i="12"/>
  <c r="AF22" i="12"/>
  <c r="AL41" i="12"/>
  <c r="AJ8" i="12"/>
  <c r="AM28" i="12"/>
  <c r="AN20" i="12"/>
  <c r="AN13" i="12"/>
  <c r="AH11" i="12"/>
  <c r="AE19" i="12"/>
  <c r="AG20" i="12"/>
  <c r="AM18" i="12"/>
  <c r="AJ28" i="12"/>
</calcChain>
</file>

<file path=xl/sharedStrings.xml><?xml version="1.0" encoding="utf-8"?>
<sst xmlns="http://schemas.openxmlformats.org/spreadsheetml/2006/main" count="3079" uniqueCount="152">
  <si>
    <t>Month</t>
  </si>
  <si>
    <t>Date</t>
  </si>
  <si>
    <t>Category</t>
  </si>
  <si>
    <t>Form of Payment</t>
  </si>
  <si>
    <t>Amount</t>
  </si>
  <si>
    <t>January</t>
  </si>
  <si>
    <t>February</t>
  </si>
  <si>
    <t>March</t>
  </si>
  <si>
    <t>April</t>
  </si>
  <si>
    <t>May</t>
  </si>
  <si>
    <t>June</t>
  </si>
  <si>
    <t>July</t>
  </si>
  <si>
    <t>August</t>
  </si>
  <si>
    <t>September</t>
  </si>
  <si>
    <t>October</t>
  </si>
  <si>
    <t>November</t>
  </si>
  <si>
    <t>December</t>
  </si>
  <si>
    <t>January Total</t>
  </si>
  <si>
    <t>February Total</t>
  </si>
  <si>
    <t>March Total</t>
  </si>
  <si>
    <t>April Total</t>
  </si>
  <si>
    <t>May Total</t>
  </si>
  <si>
    <t>June Total</t>
  </si>
  <si>
    <t>July Total</t>
  </si>
  <si>
    <t>August Total</t>
  </si>
  <si>
    <t>September Total</t>
  </si>
  <si>
    <t>October Total</t>
  </si>
  <si>
    <t>November Total</t>
  </si>
  <si>
    <t>December Total</t>
  </si>
  <si>
    <t>Grand Total</t>
  </si>
  <si>
    <t>Daily Expense Record</t>
  </si>
  <si>
    <t>Verizon Wireless</t>
  </si>
  <si>
    <t>Cell Phone</t>
  </si>
  <si>
    <t>Auto Pay</t>
  </si>
  <si>
    <t>Mortgage</t>
  </si>
  <si>
    <t>Credit Card</t>
  </si>
  <si>
    <t>God Father</t>
  </si>
  <si>
    <t>Entertainment</t>
  </si>
  <si>
    <t>Dinning Out</t>
  </si>
  <si>
    <t>Grocery</t>
  </si>
  <si>
    <t>Food</t>
  </si>
  <si>
    <t>Costco</t>
  </si>
  <si>
    <t>Fuel</t>
  </si>
  <si>
    <t>Costco - Gas</t>
  </si>
  <si>
    <t>H&amp;M</t>
  </si>
  <si>
    <t>Clothing</t>
  </si>
  <si>
    <t>Edison</t>
  </si>
  <si>
    <t>Utilities</t>
  </si>
  <si>
    <t>The Gas Company</t>
  </si>
  <si>
    <t>The Water Company</t>
  </si>
  <si>
    <t>Waste Management</t>
  </si>
  <si>
    <t>Landscaping</t>
  </si>
  <si>
    <t>Gardener</t>
  </si>
  <si>
    <t>Cox</t>
  </si>
  <si>
    <t>Wifi &amp; TV</t>
  </si>
  <si>
    <t>Target</t>
  </si>
  <si>
    <t>Property Tax</t>
  </si>
  <si>
    <t>State Farm</t>
  </si>
  <si>
    <t>Home Insurance</t>
  </si>
  <si>
    <t>Orange County</t>
  </si>
  <si>
    <t>Chipotle</t>
  </si>
  <si>
    <t>Stater Brothers</t>
  </si>
  <si>
    <t>Best Buy - Laptop</t>
  </si>
  <si>
    <t>Office</t>
  </si>
  <si>
    <t>Home Office</t>
  </si>
  <si>
    <t>Vons</t>
  </si>
  <si>
    <t>Walmart</t>
  </si>
  <si>
    <t>Shiseido</t>
  </si>
  <si>
    <t>Makeup</t>
  </si>
  <si>
    <t>Macy's</t>
  </si>
  <si>
    <t>Jewlry</t>
  </si>
  <si>
    <t>Forever 21</t>
  </si>
  <si>
    <t>Nordstrom</t>
  </si>
  <si>
    <t>Ralphs</t>
  </si>
  <si>
    <t>Ranch Market</t>
  </si>
  <si>
    <t>Chevron</t>
  </si>
  <si>
    <t>Alaska</t>
  </si>
  <si>
    <t>Travel</t>
  </si>
  <si>
    <t>Shell</t>
  </si>
  <si>
    <t>Federal</t>
  </si>
  <si>
    <t>Tax</t>
  </si>
  <si>
    <t>Debit Card</t>
  </si>
  <si>
    <t>State</t>
  </si>
  <si>
    <t>Daiso</t>
  </si>
  <si>
    <t>Yardhouse</t>
  </si>
  <si>
    <t>Star Wars</t>
  </si>
  <si>
    <t>Trader Joes</t>
  </si>
  <si>
    <t>Pho 55</t>
  </si>
  <si>
    <t>Young LLP</t>
  </si>
  <si>
    <t>Cheesecake Factory</t>
  </si>
  <si>
    <t>Concert</t>
  </si>
  <si>
    <t>Smart &amp; Final</t>
  </si>
  <si>
    <t>Sharkey's</t>
  </si>
  <si>
    <t>H &amp; M</t>
  </si>
  <si>
    <t>Sprouts</t>
  </si>
  <si>
    <t>Check</t>
  </si>
  <si>
    <t>AAA</t>
  </si>
  <si>
    <t>Auto Insurance</t>
  </si>
  <si>
    <t>Dental</t>
  </si>
  <si>
    <t>Laguna Family Dental</t>
  </si>
  <si>
    <t>Nordstrom Rack</t>
  </si>
  <si>
    <t>Whole Foods</t>
  </si>
  <si>
    <t>Albertson's</t>
  </si>
  <si>
    <t>Costco - Printer</t>
  </si>
  <si>
    <t>Hawaii</t>
  </si>
  <si>
    <t>DMV</t>
  </si>
  <si>
    <t>Car Registration</t>
  </si>
  <si>
    <t xml:space="preserve">Costco </t>
  </si>
  <si>
    <t>Family Doctor</t>
  </si>
  <si>
    <t>Subcategory</t>
  </si>
  <si>
    <t>House</t>
  </si>
  <si>
    <t>Household</t>
  </si>
  <si>
    <t>Car</t>
  </si>
  <si>
    <t>Food &amp; Grocery</t>
  </si>
  <si>
    <t>Movie</t>
  </si>
  <si>
    <t>Leisure</t>
  </si>
  <si>
    <t>El Pollo Loco</t>
  </si>
  <si>
    <t>Uniqlo</t>
  </si>
  <si>
    <t>Mother's Market</t>
  </si>
  <si>
    <t>Morton's Steakhouse</t>
  </si>
  <si>
    <t>The Grand Canyon</t>
  </si>
  <si>
    <t>Gift</t>
  </si>
  <si>
    <t>Ross</t>
  </si>
  <si>
    <t>Home Goods</t>
  </si>
  <si>
    <t>The Dumpling House</t>
  </si>
  <si>
    <t>Amazon</t>
  </si>
  <si>
    <t>Apple Store</t>
  </si>
  <si>
    <t>iPhone Accessories</t>
  </si>
  <si>
    <t>Total Woman Gym</t>
  </si>
  <si>
    <t>Fitness</t>
  </si>
  <si>
    <t>Gym</t>
  </si>
  <si>
    <t>Bank of America</t>
  </si>
  <si>
    <t>Beauty</t>
  </si>
  <si>
    <t>Clothe</t>
  </si>
  <si>
    <t>Beach Sunshine</t>
  </si>
  <si>
    <t>Medical</t>
  </si>
  <si>
    <t>car</t>
  </si>
  <si>
    <t>Shoes</t>
  </si>
  <si>
    <t>Lion King</t>
  </si>
  <si>
    <t>Annual Checkup</t>
  </si>
  <si>
    <t>Luxury</t>
  </si>
  <si>
    <t>Social</t>
  </si>
  <si>
    <t>Date Group</t>
  </si>
  <si>
    <t>Column Labels</t>
  </si>
  <si>
    <t>Row Labels</t>
  </si>
  <si>
    <t>Trash</t>
  </si>
  <si>
    <t>Sum of Amount</t>
  </si>
  <si>
    <t>Source</t>
  </si>
  <si>
    <t>Souece</t>
  </si>
  <si>
    <t>(All)</t>
  </si>
  <si>
    <t>First Half Month</t>
  </si>
  <si>
    <t>Second Half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</si>
</sst>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9" x14ac:knownFonts="1">
    <font>
      <sz val="12"/>
      <color theme="1"/>
      <name val="Calibri"/>
      <family val="2"/>
      <scheme val="minor"/>
    </font>
    <font>
      <b/>
      <sz val="12"/>
      <color theme="1"/>
      <name val="Calibri"/>
      <family val="2"/>
      <scheme val="minor"/>
    </font>
    <font>
      <sz val="8"/>
      <name val="Calibri"/>
      <family val="2"/>
      <scheme val="minor"/>
    </font>
    <font>
      <b/>
      <sz val="16"/>
      <color theme="1"/>
      <name val="Calibri"/>
      <family val="2"/>
      <scheme val="minor"/>
    </font>
    <font>
      <sz val="16"/>
      <color theme="1"/>
      <name val="Calibri"/>
      <family val="2"/>
      <scheme val="minor"/>
    </font>
    <font>
      <b/>
      <sz val="18"/>
      <color theme="1" tint="0.249977111117893"/>
      <name val="Calibri"/>
      <family val="2"/>
      <scheme val="minor"/>
    </font>
    <font>
      <sz val="14"/>
      <color rgb="FF2A2A2A"/>
      <name val="Lucida Grande"/>
      <family val="2"/>
    </font>
    <font>
      <sz val="12"/>
      <color theme="1"/>
      <name val="Calibri"/>
      <family val="2"/>
      <scheme val="minor"/>
    </font>
    <font>
      <sz val="12"/>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2" tint="-9.9978637043366805E-2"/>
        <bgColor indexed="64"/>
      </patternFill>
    </fill>
    <fill>
      <patternFill patternType="solid">
        <fgColor theme="4" tint="0.79998168889431442"/>
        <bgColor theme="4" tint="0.79998168889431442"/>
      </patternFill>
    </fill>
  </fills>
  <borders count="3">
    <border>
      <left/>
      <right/>
      <top/>
      <bottom/>
      <diagonal/>
    </border>
    <border>
      <left/>
      <right/>
      <top style="double">
        <color auto="1"/>
      </top>
      <bottom style="medium">
        <color auto="1"/>
      </bottom>
      <diagonal/>
    </border>
    <border>
      <left/>
      <right/>
      <top/>
      <bottom style="thin">
        <color theme="4" tint="0.39997558519241921"/>
      </bottom>
      <diagonal/>
    </border>
  </borders>
  <cellStyleXfs count="3">
    <xf numFmtId="0" fontId="0" fillId="0" borderId="0"/>
    <xf numFmtId="44" fontId="7" fillId="0" borderId="0" applyFont="0" applyFill="0" applyBorder="0" applyAlignment="0" applyProtection="0"/>
    <xf numFmtId="9" fontId="7" fillId="0" borderId="0" applyFont="0" applyFill="0" applyBorder="0" applyAlignment="0" applyProtection="0"/>
  </cellStyleXfs>
  <cellXfs count="33">
    <xf numFmtId="0" fontId="0" fillId="0" borderId="0" xfId="0"/>
    <xf numFmtId="14" fontId="0" fillId="0" borderId="0" xfId="0" applyNumberFormat="1"/>
    <xf numFmtId="164" fontId="0" fillId="0" borderId="0" xfId="0" applyNumberFormat="1"/>
    <xf numFmtId="0" fontId="1" fillId="0" borderId="0" xfId="0" applyFont="1"/>
    <xf numFmtId="14" fontId="1" fillId="0" borderId="0" xfId="0" applyNumberFormat="1" applyFont="1"/>
    <xf numFmtId="164" fontId="1" fillId="0" borderId="0" xfId="0" applyNumberFormat="1" applyFont="1"/>
    <xf numFmtId="0" fontId="0" fillId="0" borderId="0" xfId="0" applyFont="1"/>
    <xf numFmtId="0" fontId="3" fillId="3" borderId="0" xfId="0" applyFont="1" applyFill="1"/>
    <xf numFmtId="14" fontId="4" fillId="3" borderId="0" xfId="0" applyNumberFormat="1" applyFont="1" applyFill="1"/>
    <xf numFmtId="0" fontId="4" fillId="3" borderId="0" xfId="0" applyFont="1" applyFill="1"/>
    <xf numFmtId="164" fontId="4" fillId="3" borderId="0" xfId="0" applyNumberFormat="1" applyFont="1" applyFill="1"/>
    <xf numFmtId="0" fontId="1" fillId="2" borderId="1" xfId="0" applyFont="1" applyFill="1" applyBorder="1"/>
    <xf numFmtId="14" fontId="0" fillId="2" borderId="1" xfId="0" applyNumberFormat="1" applyFont="1" applyFill="1" applyBorder="1"/>
    <xf numFmtId="0" fontId="0" fillId="2" borderId="1" xfId="0" applyFont="1" applyFill="1" applyBorder="1"/>
    <xf numFmtId="164" fontId="0" fillId="2" borderId="1" xfId="0" applyNumberFormat="1" applyFont="1" applyFill="1" applyBorder="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4"/>
    </xf>
    <xf numFmtId="0" fontId="0" fillId="0" borderId="0" xfId="0" pivotButton="1"/>
    <xf numFmtId="0" fontId="0" fillId="0" borderId="0" xfId="0" applyAlignment="1">
      <alignment horizontal="left"/>
    </xf>
    <xf numFmtId="0" fontId="0" fillId="0" borderId="0" xfId="0" applyNumberFormat="1"/>
    <xf numFmtId="0" fontId="6" fillId="0" borderId="0" xfId="0" applyFont="1"/>
    <xf numFmtId="44" fontId="0" fillId="0" borderId="0" xfId="1" applyFont="1"/>
    <xf numFmtId="44" fontId="0" fillId="0" borderId="0" xfId="1" applyFont="1" applyAlignment="1">
      <alignment horizontal="left" indent="1"/>
    </xf>
    <xf numFmtId="44" fontId="1" fillId="4" borderId="2" xfId="1" applyNumberFormat="1" applyFont="1" applyFill="1" applyBorder="1"/>
    <xf numFmtId="44" fontId="1" fillId="0" borderId="2" xfId="1" applyNumberFormat="1" applyFont="1" applyBorder="1" applyAlignment="1">
      <alignment horizontal="left"/>
    </xf>
    <xf numFmtId="44" fontId="1" fillId="0" borderId="0" xfId="1" applyFont="1" applyAlignment="1">
      <alignment wrapText="1"/>
    </xf>
    <xf numFmtId="44" fontId="7" fillId="0" borderId="0" xfId="1" applyFont="1" applyAlignment="1">
      <alignment wrapText="1"/>
    </xf>
    <xf numFmtId="44" fontId="8" fillId="0" borderId="0" xfId="1" applyNumberFormat="1" applyFont="1" applyFill="1"/>
    <xf numFmtId="44" fontId="8" fillId="0" borderId="2" xfId="1" applyNumberFormat="1" applyFont="1" applyFill="1" applyBorder="1"/>
    <xf numFmtId="10" fontId="0" fillId="0" borderId="0" xfId="2" applyNumberFormat="1" applyFont="1"/>
    <xf numFmtId="0" fontId="0" fillId="0" borderId="0" xfId="0" applyAlignment="1">
      <alignment horizontal="left" indent="3"/>
    </xf>
    <xf numFmtId="0" fontId="5" fillId="3" borderId="0" xfId="0" applyFont="1" applyFill="1" applyAlignment="1">
      <alignment horizontal="center"/>
    </xf>
  </cellXfs>
  <cellStyles count="3">
    <cellStyle name="Currency" xfId="1" builtinId="4"/>
    <cellStyle name="Normal" xfId="0" builtinId="0"/>
    <cellStyle name="Percent" xfId="2" builtinId="5"/>
  </cellStyles>
  <dxfs count="12">
    <dxf>
      <numFmt numFmtId="164" formatCode="&quot;$&quot;#,##0.00"/>
    </dxf>
    <dxf>
      <numFmt numFmtId="164" formatCode="&quot;$&quot;#,##0.00"/>
    </dxf>
    <dxf>
      <numFmt numFmtId="19" formatCode="m/d/yy"/>
    </dxf>
    <dxf>
      <numFmt numFmtId="19" formatCode="m/d/yy"/>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numFmt numFmtId="164" formatCode="&quot;$&quot;#,##0.00"/>
    </dxf>
    <dxf>
      <numFmt numFmtId="19" formatCode="m/d/yy"/>
    </dxf>
    <dxf>
      <numFmt numFmtId="19" formatCode="m/d/yy"/>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colors>
    <mruColors>
      <color rgb="FF9CB6E6"/>
      <color rgb="FFC3FF57"/>
      <color rgb="FFA9FF1C"/>
      <color rgb="FF6DFF01"/>
      <color rgb="FFB2FFC5"/>
      <color rgb="FFD6DBFF"/>
      <color rgb="FFACFF53"/>
      <color rgb="FF95E0DB"/>
      <color rgb="FFFDFFB2"/>
      <color rgb="FFFFFE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Expense Record.xlsx]Pivot!PivotTable11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 Type</a:t>
            </a:r>
            <a:r>
              <a:rPr lang="en-US" baseline="0"/>
              <a:t> by Month</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025393552668215E-2"/>
          <c:y val="0.12036504535034387"/>
          <c:w val="0.70040069991251097"/>
          <c:h val="0.66790937591134436"/>
        </c:manualLayout>
      </c:layout>
      <c:barChart>
        <c:barDir val="col"/>
        <c:grouping val="clustered"/>
        <c:varyColors val="0"/>
        <c:ser>
          <c:idx val="0"/>
          <c:order val="0"/>
          <c:tx>
            <c:strRef>
              <c:f>Pivot!$B$25:$B$26</c:f>
              <c:strCache>
                <c:ptCount val="1"/>
                <c:pt idx="0">
                  <c:v>January</c:v>
                </c:pt>
              </c:strCache>
            </c:strRef>
          </c:tx>
          <c:spPr>
            <a:solidFill>
              <a:schemeClr val="accent1"/>
            </a:solidFill>
            <a:ln>
              <a:noFill/>
            </a:ln>
            <a:effectLst/>
          </c:spPr>
          <c:invertIfNegative val="0"/>
          <c:cat>
            <c:strRef>
              <c:f>Pivot!$A$27:$A$41</c:f>
              <c:strCache>
                <c:ptCount val="14"/>
                <c:pt idx="0">
                  <c:v>Beauty</c:v>
                </c:pt>
                <c:pt idx="1">
                  <c:v>Car</c:v>
                </c:pt>
                <c:pt idx="2">
                  <c:v>Clothing</c:v>
                </c:pt>
                <c:pt idx="3">
                  <c:v>Entertainment</c:v>
                </c:pt>
                <c:pt idx="4">
                  <c:v>Fitness</c:v>
                </c:pt>
                <c:pt idx="5">
                  <c:v>Food &amp; Grocery</c:v>
                </c:pt>
                <c:pt idx="6">
                  <c:v>House</c:v>
                </c:pt>
                <c:pt idx="7">
                  <c:v>Household</c:v>
                </c:pt>
                <c:pt idx="8">
                  <c:v>Leisure</c:v>
                </c:pt>
                <c:pt idx="9">
                  <c:v>Luxury</c:v>
                </c:pt>
                <c:pt idx="10">
                  <c:v>Medical</c:v>
                </c:pt>
                <c:pt idx="11">
                  <c:v>Office</c:v>
                </c:pt>
                <c:pt idx="12">
                  <c:v>Social</c:v>
                </c:pt>
                <c:pt idx="13">
                  <c:v>Tax</c:v>
                </c:pt>
              </c:strCache>
            </c:strRef>
          </c:cat>
          <c:val>
            <c:numRef>
              <c:f>Pivot!$B$27:$B$41</c:f>
              <c:numCache>
                <c:formatCode>General</c:formatCode>
                <c:ptCount val="14"/>
                <c:pt idx="1">
                  <c:v>104.56</c:v>
                </c:pt>
                <c:pt idx="2">
                  <c:v>26.58</c:v>
                </c:pt>
                <c:pt idx="3">
                  <c:v>3</c:v>
                </c:pt>
                <c:pt idx="4">
                  <c:v>40</c:v>
                </c:pt>
                <c:pt idx="5">
                  <c:v>329.71000000000004</c:v>
                </c:pt>
                <c:pt idx="6">
                  <c:v>5700</c:v>
                </c:pt>
                <c:pt idx="7">
                  <c:v>548</c:v>
                </c:pt>
                <c:pt idx="11">
                  <c:v>875</c:v>
                </c:pt>
              </c:numCache>
            </c:numRef>
          </c:val>
          <c:extLst>
            <c:ext xmlns:c16="http://schemas.microsoft.com/office/drawing/2014/chart" uri="{C3380CC4-5D6E-409C-BE32-E72D297353CC}">
              <c16:uniqueId val="{00000000-B505-3240-9B50-14BAA24EDABB}"/>
            </c:ext>
          </c:extLst>
        </c:ser>
        <c:ser>
          <c:idx val="1"/>
          <c:order val="1"/>
          <c:tx>
            <c:strRef>
              <c:f>Pivot!$C$25:$C$26</c:f>
              <c:strCache>
                <c:ptCount val="1"/>
                <c:pt idx="0">
                  <c:v>February</c:v>
                </c:pt>
              </c:strCache>
            </c:strRef>
          </c:tx>
          <c:spPr>
            <a:solidFill>
              <a:schemeClr val="accent2"/>
            </a:solidFill>
            <a:ln>
              <a:noFill/>
            </a:ln>
            <a:effectLst/>
          </c:spPr>
          <c:invertIfNegative val="0"/>
          <c:cat>
            <c:strRef>
              <c:f>Pivot!$A$27:$A$41</c:f>
              <c:strCache>
                <c:ptCount val="14"/>
                <c:pt idx="0">
                  <c:v>Beauty</c:v>
                </c:pt>
                <c:pt idx="1">
                  <c:v>Car</c:v>
                </c:pt>
                <c:pt idx="2">
                  <c:v>Clothing</c:v>
                </c:pt>
                <c:pt idx="3">
                  <c:v>Entertainment</c:v>
                </c:pt>
                <c:pt idx="4">
                  <c:v>Fitness</c:v>
                </c:pt>
                <c:pt idx="5">
                  <c:v>Food &amp; Grocery</c:v>
                </c:pt>
                <c:pt idx="6">
                  <c:v>House</c:v>
                </c:pt>
                <c:pt idx="7">
                  <c:v>Household</c:v>
                </c:pt>
                <c:pt idx="8">
                  <c:v>Leisure</c:v>
                </c:pt>
                <c:pt idx="9">
                  <c:v>Luxury</c:v>
                </c:pt>
                <c:pt idx="10">
                  <c:v>Medical</c:v>
                </c:pt>
                <c:pt idx="11">
                  <c:v>Office</c:v>
                </c:pt>
                <c:pt idx="12">
                  <c:v>Social</c:v>
                </c:pt>
                <c:pt idx="13">
                  <c:v>Tax</c:v>
                </c:pt>
              </c:strCache>
            </c:strRef>
          </c:cat>
          <c:val>
            <c:numRef>
              <c:f>Pivot!$C$27:$C$41</c:f>
              <c:numCache>
                <c:formatCode>General</c:formatCode>
                <c:ptCount val="14"/>
                <c:pt idx="0">
                  <c:v>125.98</c:v>
                </c:pt>
                <c:pt idx="1">
                  <c:v>107.72999999999999</c:v>
                </c:pt>
                <c:pt idx="2">
                  <c:v>132.58000000000001</c:v>
                </c:pt>
                <c:pt idx="4">
                  <c:v>40</c:v>
                </c:pt>
                <c:pt idx="5">
                  <c:v>304.36</c:v>
                </c:pt>
                <c:pt idx="6">
                  <c:v>2500</c:v>
                </c:pt>
                <c:pt idx="7">
                  <c:v>529</c:v>
                </c:pt>
                <c:pt idx="11">
                  <c:v>75</c:v>
                </c:pt>
              </c:numCache>
            </c:numRef>
          </c:val>
          <c:extLst>
            <c:ext xmlns:c16="http://schemas.microsoft.com/office/drawing/2014/chart" uri="{C3380CC4-5D6E-409C-BE32-E72D297353CC}">
              <c16:uniqueId val="{00000018-B505-3240-9B50-14BAA24EDABB}"/>
            </c:ext>
          </c:extLst>
        </c:ser>
        <c:ser>
          <c:idx val="2"/>
          <c:order val="2"/>
          <c:tx>
            <c:strRef>
              <c:f>Pivot!$D$25:$D$26</c:f>
              <c:strCache>
                <c:ptCount val="1"/>
                <c:pt idx="0">
                  <c:v>March</c:v>
                </c:pt>
              </c:strCache>
            </c:strRef>
          </c:tx>
          <c:spPr>
            <a:solidFill>
              <a:schemeClr val="accent3"/>
            </a:solidFill>
            <a:ln>
              <a:noFill/>
            </a:ln>
            <a:effectLst/>
          </c:spPr>
          <c:invertIfNegative val="0"/>
          <c:cat>
            <c:strRef>
              <c:f>Pivot!$A$27:$A$41</c:f>
              <c:strCache>
                <c:ptCount val="14"/>
                <c:pt idx="0">
                  <c:v>Beauty</c:v>
                </c:pt>
                <c:pt idx="1">
                  <c:v>Car</c:v>
                </c:pt>
                <c:pt idx="2">
                  <c:v>Clothing</c:v>
                </c:pt>
                <c:pt idx="3">
                  <c:v>Entertainment</c:v>
                </c:pt>
                <c:pt idx="4">
                  <c:v>Fitness</c:v>
                </c:pt>
                <c:pt idx="5">
                  <c:v>Food &amp; Grocery</c:v>
                </c:pt>
                <c:pt idx="6">
                  <c:v>House</c:v>
                </c:pt>
                <c:pt idx="7">
                  <c:v>Household</c:v>
                </c:pt>
                <c:pt idx="8">
                  <c:v>Leisure</c:v>
                </c:pt>
                <c:pt idx="9">
                  <c:v>Luxury</c:v>
                </c:pt>
                <c:pt idx="10">
                  <c:v>Medical</c:v>
                </c:pt>
                <c:pt idx="11">
                  <c:v>Office</c:v>
                </c:pt>
                <c:pt idx="12">
                  <c:v>Social</c:v>
                </c:pt>
                <c:pt idx="13">
                  <c:v>Tax</c:v>
                </c:pt>
              </c:strCache>
            </c:strRef>
          </c:cat>
          <c:val>
            <c:numRef>
              <c:f>Pivot!$D$27:$D$41</c:f>
              <c:numCache>
                <c:formatCode>General</c:formatCode>
                <c:ptCount val="14"/>
                <c:pt idx="1">
                  <c:v>108.09</c:v>
                </c:pt>
                <c:pt idx="4">
                  <c:v>40</c:v>
                </c:pt>
                <c:pt idx="5">
                  <c:v>323.77999999999997</c:v>
                </c:pt>
                <c:pt idx="6">
                  <c:v>2500</c:v>
                </c:pt>
                <c:pt idx="7">
                  <c:v>523</c:v>
                </c:pt>
                <c:pt idx="8">
                  <c:v>3000</c:v>
                </c:pt>
                <c:pt idx="10">
                  <c:v>100</c:v>
                </c:pt>
                <c:pt idx="11">
                  <c:v>75</c:v>
                </c:pt>
              </c:numCache>
            </c:numRef>
          </c:val>
          <c:extLst>
            <c:ext xmlns:c16="http://schemas.microsoft.com/office/drawing/2014/chart" uri="{C3380CC4-5D6E-409C-BE32-E72D297353CC}">
              <c16:uniqueId val="{00000019-B505-3240-9B50-14BAA24EDABB}"/>
            </c:ext>
          </c:extLst>
        </c:ser>
        <c:ser>
          <c:idx val="3"/>
          <c:order val="3"/>
          <c:tx>
            <c:strRef>
              <c:f>Pivot!$E$25:$E$26</c:f>
              <c:strCache>
                <c:ptCount val="1"/>
                <c:pt idx="0">
                  <c:v>April</c:v>
                </c:pt>
              </c:strCache>
            </c:strRef>
          </c:tx>
          <c:spPr>
            <a:solidFill>
              <a:schemeClr val="accent4"/>
            </a:solidFill>
            <a:ln>
              <a:noFill/>
            </a:ln>
            <a:effectLst/>
          </c:spPr>
          <c:invertIfNegative val="0"/>
          <c:cat>
            <c:strRef>
              <c:f>Pivot!$A$27:$A$41</c:f>
              <c:strCache>
                <c:ptCount val="14"/>
                <c:pt idx="0">
                  <c:v>Beauty</c:v>
                </c:pt>
                <c:pt idx="1">
                  <c:v>Car</c:v>
                </c:pt>
                <c:pt idx="2">
                  <c:v>Clothing</c:v>
                </c:pt>
                <c:pt idx="3">
                  <c:v>Entertainment</c:v>
                </c:pt>
                <c:pt idx="4">
                  <c:v>Fitness</c:v>
                </c:pt>
                <c:pt idx="5">
                  <c:v>Food &amp; Grocery</c:v>
                </c:pt>
                <c:pt idx="6">
                  <c:v>House</c:v>
                </c:pt>
                <c:pt idx="7">
                  <c:v>Household</c:v>
                </c:pt>
                <c:pt idx="8">
                  <c:v>Leisure</c:v>
                </c:pt>
                <c:pt idx="9">
                  <c:v>Luxury</c:v>
                </c:pt>
                <c:pt idx="10">
                  <c:v>Medical</c:v>
                </c:pt>
                <c:pt idx="11">
                  <c:v>Office</c:v>
                </c:pt>
                <c:pt idx="12">
                  <c:v>Social</c:v>
                </c:pt>
                <c:pt idx="13">
                  <c:v>Tax</c:v>
                </c:pt>
              </c:strCache>
            </c:strRef>
          </c:cat>
          <c:val>
            <c:numRef>
              <c:f>Pivot!$E$27:$E$41</c:f>
              <c:numCache>
                <c:formatCode>General</c:formatCode>
                <c:ptCount val="14"/>
                <c:pt idx="1">
                  <c:v>142.84</c:v>
                </c:pt>
                <c:pt idx="4">
                  <c:v>40</c:v>
                </c:pt>
                <c:pt idx="5">
                  <c:v>234.58999999999997</c:v>
                </c:pt>
                <c:pt idx="6">
                  <c:v>2500</c:v>
                </c:pt>
                <c:pt idx="7">
                  <c:v>485</c:v>
                </c:pt>
                <c:pt idx="11">
                  <c:v>75</c:v>
                </c:pt>
                <c:pt idx="13">
                  <c:v>2020</c:v>
                </c:pt>
              </c:numCache>
            </c:numRef>
          </c:val>
          <c:extLst>
            <c:ext xmlns:c16="http://schemas.microsoft.com/office/drawing/2014/chart" uri="{C3380CC4-5D6E-409C-BE32-E72D297353CC}">
              <c16:uniqueId val="{0000001A-B505-3240-9B50-14BAA24EDABB}"/>
            </c:ext>
          </c:extLst>
        </c:ser>
        <c:ser>
          <c:idx val="4"/>
          <c:order val="4"/>
          <c:tx>
            <c:strRef>
              <c:f>Pivot!$F$25:$F$26</c:f>
              <c:strCache>
                <c:ptCount val="1"/>
                <c:pt idx="0">
                  <c:v>May</c:v>
                </c:pt>
              </c:strCache>
            </c:strRef>
          </c:tx>
          <c:spPr>
            <a:solidFill>
              <a:schemeClr val="accent5"/>
            </a:solidFill>
            <a:ln>
              <a:noFill/>
            </a:ln>
            <a:effectLst/>
          </c:spPr>
          <c:invertIfNegative val="0"/>
          <c:cat>
            <c:strRef>
              <c:f>Pivot!$A$27:$A$41</c:f>
              <c:strCache>
                <c:ptCount val="14"/>
                <c:pt idx="0">
                  <c:v>Beauty</c:v>
                </c:pt>
                <c:pt idx="1">
                  <c:v>Car</c:v>
                </c:pt>
                <c:pt idx="2">
                  <c:v>Clothing</c:v>
                </c:pt>
                <c:pt idx="3">
                  <c:v>Entertainment</c:v>
                </c:pt>
                <c:pt idx="4">
                  <c:v>Fitness</c:v>
                </c:pt>
                <c:pt idx="5">
                  <c:v>Food &amp; Grocery</c:v>
                </c:pt>
                <c:pt idx="6">
                  <c:v>House</c:v>
                </c:pt>
                <c:pt idx="7">
                  <c:v>Household</c:v>
                </c:pt>
                <c:pt idx="8">
                  <c:v>Leisure</c:v>
                </c:pt>
                <c:pt idx="9">
                  <c:v>Luxury</c:v>
                </c:pt>
                <c:pt idx="10">
                  <c:v>Medical</c:v>
                </c:pt>
                <c:pt idx="11">
                  <c:v>Office</c:v>
                </c:pt>
                <c:pt idx="12">
                  <c:v>Social</c:v>
                </c:pt>
                <c:pt idx="13">
                  <c:v>Tax</c:v>
                </c:pt>
              </c:strCache>
            </c:strRef>
          </c:cat>
          <c:val>
            <c:numRef>
              <c:f>Pivot!$F$27:$F$41</c:f>
              <c:numCache>
                <c:formatCode>General</c:formatCode>
                <c:ptCount val="14"/>
                <c:pt idx="1">
                  <c:v>146.74</c:v>
                </c:pt>
                <c:pt idx="2">
                  <c:v>187.7</c:v>
                </c:pt>
                <c:pt idx="3">
                  <c:v>40</c:v>
                </c:pt>
                <c:pt idx="4">
                  <c:v>40</c:v>
                </c:pt>
                <c:pt idx="5">
                  <c:v>370.72</c:v>
                </c:pt>
                <c:pt idx="6">
                  <c:v>2500</c:v>
                </c:pt>
                <c:pt idx="7">
                  <c:v>535</c:v>
                </c:pt>
                <c:pt idx="11">
                  <c:v>75</c:v>
                </c:pt>
              </c:numCache>
            </c:numRef>
          </c:val>
          <c:extLst>
            <c:ext xmlns:c16="http://schemas.microsoft.com/office/drawing/2014/chart" uri="{C3380CC4-5D6E-409C-BE32-E72D297353CC}">
              <c16:uniqueId val="{0000001B-B505-3240-9B50-14BAA24EDABB}"/>
            </c:ext>
          </c:extLst>
        </c:ser>
        <c:ser>
          <c:idx val="5"/>
          <c:order val="5"/>
          <c:tx>
            <c:strRef>
              <c:f>Pivot!$G$25:$G$26</c:f>
              <c:strCache>
                <c:ptCount val="1"/>
                <c:pt idx="0">
                  <c:v>June</c:v>
                </c:pt>
              </c:strCache>
            </c:strRef>
          </c:tx>
          <c:spPr>
            <a:solidFill>
              <a:schemeClr val="accent6"/>
            </a:solidFill>
            <a:ln>
              <a:noFill/>
            </a:ln>
            <a:effectLst/>
          </c:spPr>
          <c:invertIfNegative val="0"/>
          <c:cat>
            <c:strRef>
              <c:f>Pivot!$A$27:$A$41</c:f>
              <c:strCache>
                <c:ptCount val="14"/>
                <c:pt idx="0">
                  <c:v>Beauty</c:v>
                </c:pt>
                <c:pt idx="1">
                  <c:v>Car</c:v>
                </c:pt>
                <c:pt idx="2">
                  <c:v>Clothing</c:v>
                </c:pt>
                <c:pt idx="3">
                  <c:v>Entertainment</c:v>
                </c:pt>
                <c:pt idx="4">
                  <c:v>Fitness</c:v>
                </c:pt>
                <c:pt idx="5">
                  <c:v>Food &amp; Grocery</c:v>
                </c:pt>
                <c:pt idx="6">
                  <c:v>House</c:v>
                </c:pt>
                <c:pt idx="7">
                  <c:v>Household</c:v>
                </c:pt>
                <c:pt idx="8">
                  <c:v>Leisure</c:v>
                </c:pt>
                <c:pt idx="9">
                  <c:v>Luxury</c:v>
                </c:pt>
                <c:pt idx="10">
                  <c:v>Medical</c:v>
                </c:pt>
                <c:pt idx="11">
                  <c:v>Office</c:v>
                </c:pt>
                <c:pt idx="12">
                  <c:v>Social</c:v>
                </c:pt>
                <c:pt idx="13">
                  <c:v>Tax</c:v>
                </c:pt>
              </c:strCache>
            </c:strRef>
          </c:cat>
          <c:val>
            <c:numRef>
              <c:f>Pivot!$G$27:$G$41</c:f>
              <c:numCache>
                <c:formatCode>General</c:formatCode>
                <c:ptCount val="14"/>
                <c:pt idx="1">
                  <c:v>153.62</c:v>
                </c:pt>
                <c:pt idx="2">
                  <c:v>186.64</c:v>
                </c:pt>
                <c:pt idx="3">
                  <c:v>280</c:v>
                </c:pt>
                <c:pt idx="4">
                  <c:v>40</c:v>
                </c:pt>
                <c:pt idx="5">
                  <c:v>338.73999999999995</c:v>
                </c:pt>
                <c:pt idx="6">
                  <c:v>2500</c:v>
                </c:pt>
                <c:pt idx="7">
                  <c:v>543</c:v>
                </c:pt>
                <c:pt idx="11">
                  <c:v>75</c:v>
                </c:pt>
              </c:numCache>
            </c:numRef>
          </c:val>
          <c:extLst>
            <c:ext xmlns:c16="http://schemas.microsoft.com/office/drawing/2014/chart" uri="{C3380CC4-5D6E-409C-BE32-E72D297353CC}">
              <c16:uniqueId val="{0000001C-B505-3240-9B50-14BAA24EDABB}"/>
            </c:ext>
          </c:extLst>
        </c:ser>
        <c:ser>
          <c:idx val="6"/>
          <c:order val="6"/>
          <c:tx>
            <c:strRef>
              <c:f>Pivot!$H$25:$H$26</c:f>
              <c:strCache>
                <c:ptCount val="1"/>
                <c:pt idx="0">
                  <c:v>July</c:v>
                </c:pt>
              </c:strCache>
            </c:strRef>
          </c:tx>
          <c:spPr>
            <a:solidFill>
              <a:schemeClr val="accent1">
                <a:lumMod val="60000"/>
              </a:schemeClr>
            </a:solidFill>
            <a:ln>
              <a:noFill/>
            </a:ln>
            <a:effectLst/>
          </c:spPr>
          <c:invertIfNegative val="0"/>
          <c:cat>
            <c:strRef>
              <c:f>Pivot!$A$27:$A$41</c:f>
              <c:strCache>
                <c:ptCount val="14"/>
                <c:pt idx="0">
                  <c:v>Beauty</c:v>
                </c:pt>
                <c:pt idx="1">
                  <c:v>Car</c:v>
                </c:pt>
                <c:pt idx="2">
                  <c:v>Clothing</c:v>
                </c:pt>
                <c:pt idx="3">
                  <c:v>Entertainment</c:v>
                </c:pt>
                <c:pt idx="4">
                  <c:v>Fitness</c:v>
                </c:pt>
                <c:pt idx="5">
                  <c:v>Food &amp; Grocery</c:v>
                </c:pt>
                <c:pt idx="6">
                  <c:v>House</c:v>
                </c:pt>
                <c:pt idx="7">
                  <c:v>Household</c:v>
                </c:pt>
                <c:pt idx="8">
                  <c:v>Leisure</c:v>
                </c:pt>
                <c:pt idx="9">
                  <c:v>Luxury</c:v>
                </c:pt>
                <c:pt idx="10">
                  <c:v>Medical</c:v>
                </c:pt>
                <c:pt idx="11">
                  <c:v>Office</c:v>
                </c:pt>
                <c:pt idx="12">
                  <c:v>Social</c:v>
                </c:pt>
                <c:pt idx="13">
                  <c:v>Tax</c:v>
                </c:pt>
              </c:strCache>
            </c:strRef>
          </c:cat>
          <c:val>
            <c:numRef>
              <c:f>Pivot!$H$27:$H$41</c:f>
              <c:numCache>
                <c:formatCode>General</c:formatCode>
                <c:ptCount val="14"/>
                <c:pt idx="1">
                  <c:v>271.72000000000003</c:v>
                </c:pt>
                <c:pt idx="2">
                  <c:v>85.28</c:v>
                </c:pt>
                <c:pt idx="4">
                  <c:v>40</c:v>
                </c:pt>
                <c:pt idx="5">
                  <c:v>474.33</c:v>
                </c:pt>
                <c:pt idx="6">
                  <c:v>5000</c:v>
                </c:pt>
                <c:pt idx="7">
                  <c:v>569</c:v>
                </c:pt>
                <c:pt idx="8">
                  <c:v>1500</c:v>
                </c:pt>
                <c:pt idx="11">
                  <c:v>375</c:v>
                </c:pt>
              </c:numCache>
            </c:numRef>
          </c:val>
          <c:extLst>
            <c:ext xmlns:c16="http://schemas.microsoft.com/office/drawing/2014/chart" uri="{C3380CC4-5D6E-409C-BE32-E72D297353CC}">
              <c16:uniqueId val="{0000001D-B505-3240-9B50-14BAA24EDABB}"/>
            </c:ext>
          </c:extLst>
        </c:ser>
        <c:ser>
          <c:idx val="7"/>
          <c:order val="7"/>
          <c:tx>
            <c:strRef>
              <c:f>Pivot!$I$25:$I$26</c:f>
              <c:strCache>
                <c:ptCount val="1"/>
                <c:pt idx="0">
                  <c:v>August</c:v>
                </c:pt>
              </c:strCache>
            </c:strRef>
          </c:tx>
          <c:spPr>
            <a:solidFill>
              <a:schemeClr val="accent2">
                <a:lumMod val="60000"/>
              </a:schemeClr>
            </a:solidFill>
            <a:ln>
              <a:noFill/>
            </a:ln>
            <a:effectLst/>
          </c:spPr>
          <c:invertIfNegative val="0"/>
          <c:cat>
            <c:strRef>
              <c:f>Pivot!$A$27:$A$41</c:f>
              <c:strCache>
                <c:ptCount val="14"/>
                <c:pt idx="0">
                  <c:v>Beauty</c:v>
                </c:pt>
                <c:pt idx="1">
                  <c:v>Car</c:v>
                </c:pt>
                <c:pt idx="2">
                  <c:v>Clothing</c:v>
                </c:pt>
                <c:pt idx="3">
                  <c:v>Entertainment</c:v>
                </c:pt>
                <c:pt idx="4">
                  <c:v>Fitness</c:v>
                </c:pt>
                <c:pt idx="5">
                  <c:v>Food &amp; Grocery</c:v>
                </c:pt>
                <c:pt idx="6">
                  <c:v>House</c:v>
                </c:pt>
                <c:pt idx="7">
                  <c:v>Household</c:v>
                </c:pt>
                <c:pt idx="8">
                  <c:v>Leisure</c:v>
                </c:pt>
                <c:pt idx="9">
                  <c:v>Luxury</c:v>
                </c:pt>
                <c:pt idx="10">
                  <c:v>Medical</c:v>
                </c:pt>
                <c:pt idx="11">
                  <c:v>Office</c:v>
                </c:pt>
                <c:pt idx="12">
                  <c:v>Social</c:v>
                </c:pt>
                <c:pt idx="13">
                  <c:v>Tax</c:v>
                </c:pt>
              </c:strCache>
            </c:strRef>
          </c:cat>
          <c:val>
            <c:numRef>
              <c:f>Pivot!$I$27:$I$41</c:f>
              <c:numCache>
                <c:formatCode>General</c:formatCode>
                <c:ptCount val="14"/>
                <c:pt idx="1">
                  <c:v>105.28</c:v>
                </c:pt>
                <c:pt idx="2">
                  <c:v>9.7799999999999994</c:v>
                </c:pt>
                <c:pt idx="4">
                  <c:v>40</c:v>
                </c:pt>
                <c:pt idx="5">
                  <c:v>189.85</c:v>
                </c:pt>
                <c:pt idx="6">
                  <c:v>2500</c:v>
                </c:pt>
                <c:pt idx="7">
                  <c:v>566</c:v>
                </c:pt>
                <c:pt idx="8">
                  <c:v>3000</c:v>
                </c:pt>
                <c:pt idx="11">
                  <c:v>75</c:v>
                </c:pt>
              </c:numCache>
            </c:numRef>
          </c:val>
          <c:extLst>
            <c:ext xmlns:c16="http://schemas.microsoft.com/office/drawing/2014/chart" uri="{C3380CC4-5D6E-409C-BE32-E72D297353CC}">
              <c16:uniqueId val="{00000023-B505-3240-9B50-14BAA24EDABB}"/>
            </c:ext>
          </c:extLst>
        </c:ser>
        <c:ser>
          <c:idx val="8"/>
          <c:order val="8"/>
          <c:tx>
            <c:strRef>
              <c:f>Pivot!$J$25:$J$26</c:f>
              <c:strCache>
                <c:ptCount val="1"/>
                <c:pt idx="0">
                  <c:v>September</c:v>
                </c:pt>
              </c:strCache>
            </c:strRef>
          </c:tx>
          <c:spPr>
            <a:solidFill>
              <a:schemeClr val="accent3">
                <a:lumMod val="60000"/>
              </a:schemeClr>
            </a:solidFill>
            <a:ln>
              <a:noFill/>
            </a:ln>
            <a:effectLst/>
          </c:spPr>
          <c:invertIfNegative val="0"/>
          <c:cat>
            <c:strRef>
              <c:f>Pivot!$A$27:$A$41</c:f>
              <c:strCache>
                <c:ptCount val="14"/>
                <c:pt idx="0">
                  <c:v>Beauty</c:v>
                </c:pt>
                <c:pt idx="1">
                  <c:v>Car</c:v>
                </c:pt>
                <c:pt idx="2">
                  <c:v>Clothing</c:v>
                </c:pt>
                <c:pt idx="3">
                  <c:v>Entertainment</c:v>
                </c:pt>
                <c:pt idx="4">
                  <c:v>Fitness</c:v>
                </c:pt>
                <c:pt idx="5">
                  <c:v>Food &amp; Grocery</c:v>
                </c:pt>
                <c:pt idx="6">
                  <c:v>House</c:v>
                </c:pt>
                <c:pt idx="7">
                  <c:v>Household</c:v>
                </c:pt>
                <c:pt idx="8">
                  <c:v>Leisure</c:v>
                </c:pt>
                <c:pt idx="9">
                  <c:v>Luxury</c:v>
                </c:pt>
                <c:pt idx="10">
                  <c:v>Medical</c:v>
                </c:pt>
                <c:pt idx="11">
                  <c:v>Office</c:v>
                </c:pt>
                <c:pt idx="12">
                  <c:v>Social</c:v>
                </c:pt>
                <c:pt idx="13">
                  <c:v>Tax</c:v>
                </c:pt>
              </c:strCache>
            </c:strRef>
          </c:cat>
          <c:val>
            <c:numRef>
              <c:f>Pivot!$J$27:$J$41</c:f>
              <c:numCache>
                <c:formatCode>General</c:formatCode>
                <c:ptCount val="14"/>
                <c:pt idx="1">
                  <c:v>163.94</c:v>
                </c:pt>
                <c:pt idx="2">
                  <c:v>39.979999999999997</c:v>
                </c:pt>
                <c:pt idx="4">
                  <c:v>40</c:v>
                </c:pt>
                <c:pt idx="5">
                  <c:v>320.35999999999996</c:v>
                </c:pt>
                <c:pt idx="6">
                  <c:v>2500</c:v>
                </c:pt>
                <c:pt idx="7">
                  <c:v>613</c:v>
                </c:pt>
                <c:pt idx="10">
                  <c:v>160</c:v>
                </c:pt>
                <c:pt idx="11">
                  <c:v>75</c:v>
                </c:pt>
              </c:numCache>
            </c:numRef>
          </c:val>
          <c:extLst>
            <c:ext xmlns:c16="http://schemas.microsoft.com/office/drawing/2014/chart" uri="{C3380CC4-5D6E-409C-BE32-E72D297353CC}">
              <c16:uniqueId val="{00000024-B505-3240-9B50-14BAA24EDABB}"/>
            </c:ext>
          </c:extLst>
        </c:ser>
        <c:ser>
          <c:idx val="9"/>
          <c:order val="9"/>
          <c:tx>
            <c:strRef>
              <c:f>Pivot!$K$25:$K$26</c:f>
              <c:strCache>
                <c:ptCount val="1"/>
                <c:pt idx="0">
                  <c:v>October</c:v>
                </c:pt>
              </c:strCache>
            </c:strRef>
          </c:tx>
          <c:spPr>
            <a:solidFill>
              <a:schemeClr val="accent4">
                <a:lumMod val="60000"/>
              </a:schemeClr>
            </a:solidFill>
            <a:ln>
              <a:noFill/>
            </a:ln>
            <a:effectLst/>
          </c:spPr>
          <c:invertIfNegative val="0"/>
          <c:cat>
            <c:strRef>
              <c:f>Pivot!$A$27:$A$41</c:f>
              <c:strCache>
                <c:ptCount val="14"/>
                <c:pt idx="0">
                  <c:v>Beauty</c:v>
                </c:pt>
                <c:pt idx="1">
                  <c:v>Car</c:v>
                </c:pt>
                <c:pt idx="2">
                  <c:v>Clothing</c:v>
                </c:pt>
                <c:pt idx="3">
                  <c:v>Entertainment</c:v>
                </c:pt>
                <c:pt idx="4">
                  <c:v>Fitness</c:v>
                </c:pt>
                <c:pt idx="5">
                  <c:v>Food &amp; Grocery</c:v>
                </c:pt>
                <c:pt idx="6">
                  <c:v>House</c:v>
                </c:pt>
                <c:pt idx="7">
                  <c:v>Household</c:v>
                </c:pt>
                <c:pt idx="8">
                  <c:v>Leisure</c:v>
                </c:pt>
                <c:pt idx="9">
                  <c:v>Luxury</c:v>
                </c:pt>
                <c:pt idx="10">
                  <c:v>Medical</c:v>
                </c:pt>
                <c:pt idx="11">
                  <c:v>Office</c:v>
                </c:pt>
                <c:pt idx="12">
                  <c:v>Social</c:v>
                </c:pt>
                <c:pt idx="13">
                  <c:v>Tax</c:v>
                </c:pt>
              </c:strCache>
            </c:strRef>
          </c:cat>
          <c:val>
            <c:numRef>
              <c:f>Pivot!$K$27:$K$41</c:f>
              <c:numCache>
                <c:formatCode>General</c:formatCode>
                <c:ptCount val="14"/>
                <c:pt idx="1">
                  <c:v>145.84</c:v>
                </c:pt>
                <c:pt idx="2">
                  <c:v>62.15</c:v>
                </c:pt>
                <c:pt idx="4">
                  <c:v>40</c:v>
                </c:pt>
                <c:pt idx="5">
                  <c:v>332.65999999999997</c:v>
                </c:pt>
                <c:pt idx="6">
                  <c:v>2500</c:v>
                </c:pt>
                <c:pt idx="7">
                  <c:v>563</c:v>
                </c:pt>
                <c:pt idx="11">
                  <c:v>75</c:v>
                </c:pt>
              </c:numCache>
            </c:numRef>
          </c:val>
          <c:extLst>
            <c:ext xmlns:c16="http://schemas.microsoft.com/office/drawing/2014/chart" uri="{C3380CC4-5D6E-409C-BE32-E72D297353CC}">
              <c16:uniqueId val="{00000025-B505-3240-9B50-14BAA24EDABB}"/>
            </c:ext>
          </c:extLst>
        </c:ser>
        <c:ser>
          <c:idx val="10"/>
          <c:order val="10"/>
          <c:tx>
            <c:strRef>
              <c:f>Pivot!$L$25:$L$26</c:f>
              <c:strCache>
                <c:ptCount val="1"/>
                <c:pt idx="0">
                  <c:v>November</c:v>
                </c:pt>
              </c:strCache>
            </c:strRef>
          </c:tx>
          <c:spPr>
            <a:solidFill>
              <a:schemeClr val="accent5">
                <a:lumMod val="60000"/>
              </a:schemeClr>
            </a:solidFill>
            <a:ln>
              <a:noFill/>
            </a:ln>
            <a:effectLst/>
          </c:spPr>
          <c:invertIfNegative val="0"/>
          <c:cat>
            <c:strRef>
              <c:f>Pivot!$A$27:$A$41</c:f>
              <c:strCache>
                <c:ptCount val="14"/>
                <c:pt idx="0">
                  <c:v>Beauty</c:v>
                </c:pt>
                <c:pt idx="1">
                  <c:v>Car</c:v>
                </c:pt>
                <c:pt idx="2">
                  <c:v>Clothing</c:v>
                </c:pt>
                <c:pt idx="3">
                  <c:v>Entertainment</c:v>
                </c:pt>
                <c:pt idx="4">
                  <c:v>Fitness</c:v>
                </c:pt>
                <c:pt idx="5">
                  <c:v>Food &amp; Grocery</c:v>
                </c:pt>
                <c:pt idx="6">
                  <c:v>House</c:v>
                </c:pt>
                <c:pt idx="7">
                  <c:v>Household</c:v>
                </c:pt>
                <c:pt idx="8">
                  <c:v>Leisure</c:v>
                </c:pt>
                <c:pt idx="9">
                  <c:v>Luxury</c:v>
                </c:pt>
                <c:pt idx="10">
                  <c:v>Medical</c:v>
                </c:pt>
                <c:pt idx="11">
                  <c:v>Office</c:v>
                </c:pt>
                <c:pt idx="12">
                  <c:v>Social</c:v>
                </c:pt>
                <c:pt idx="13">
                  <c:v>Tax</c:v>
                </c:pt>
              </c:strCache>
            </c:strRef>
          </c:cat>
          <c:val>
            <c:numRef>
              <c:f>Pivot!$L$27:$L$41</c:f>
              <c:numCache>
                <c:formatCode>General</c:formatCode>
                <c:ptCount val="14"/>
                <c:pt idx="0">
                  <c:v>200</c:v>
                </c:pt>
                <c:pt idx="1">
                  <c:v>145.36799999999999</c:v>
                </c:pt>
                <c:pt idx="2">
                  <c:v>118.59</c:v>
                </c:pt>
                <c:pt idx="4">
                  <c:v>40</c:v>
                </c:pt>
                <c:pt idx="5">
                  <c:v>692.4799999999999</c:v>
                </c:pt>
                <c:pt idx="6">
                  <c:v>2500</c:v>
                </c:pt>
                <c:pt idx="7">
                  <c:v>529</c:v>
                </c:pt>
                <c:pt idx="9">
                  <c:v>3000</c:v>
                </c:pt>
                <c:pt idx="11">
                  <c:v>75</c:v>
                </c:pt>
              </c:numCache>
            </c:numRef>
          </c:val>
          <c:extLst>
            <c:ext xmlns:c16="http://schemas.microsoft.com/office/drawing/2014/chart" uri="{C3380CC4-5D6E-409C-BE32-E72D297353CC}">
              <c16:uniqueId val="{00000026-B505-3240-9B50-14BAA24EDABB}"/>
            </c:ext>
          </c:extLst>
        </c:ser>
        <c:ser>
          <c:idx val="11"/>
          <c:order val="11"/>
          <c:tx>
            <c:strRef>
              <c:f>Pivot!$M$25:$M$26</c:f>
              <c:strCache>
                <c:ptCount val="1"/>
                <c:pt idx="0">
                  <c:v>December</c:v>
                </c:pt>
              </c:strCache>
            </c:strRef>
          </c:tx>
          <c:spPr>
            <a:solidFill>
              <a:schemeClr val="accent6">
                <a:lumMod val="60000"/>
              </a:schemeClr>
            </a:solidFill>
            <a:ln>
              <a:noFill/>
            </a:ln>
            <a:effectLst/>
          </c:spPr>
          <c:invertIfNegative val="0"/>
          <c:cat>
            <c:strRef>
              <c:f>Pivot!$A$27:$A$41</c:f>
              <c:strCache>
                <c:ptCount val="14"/>
                <c:pt idx="0">
                  <c:v>Beauty</c:v>
                </c:pt>
                <c:pt idx="1">
                  <c:v>Car</c:v>
                </c:pt>
                <c:pt idx="2">
                  <c:v>Clothing</c:v>
                </c:pt>
                <c:pt idx="3">
                  <c:v>Entertainment</c:v>
                </c:pt>
                <c:pt idx="4">
                  <c:v>Fitness</c:v>
                </c:pt>
                <c:pt idx="5">
                  <c:v>Food &amp; Grocery</c:v>
                </c:pt>
                <c:pt idx="6">
                  <c:v>House</c:v>
                </c:pt>
                <c:pt idx="7">
                  <c:v>Household</c:v>
                </c:pt>
                <c:pt idx="8">
                  <c:v>Leisure</c:v>
                </c:pt>
                <c:pt idx="9">
                  <c:v>Luxury</c:v>
                </c:pt>
                <c:pt idx="10">
                  <c:v>Medical</c:v>
                </c:pt>
                <c:pt idx="11">
                  <c:v>Office</c:v>
                </c:pt>
                <c:pt idx="12">
                  <c:v>Social</c:v>
                </c:pt>
                <c:pt idx="13">
                  <c:v>Tax</c:v>
                </c:pt>
              </c:strCache>
            </c:strRef>
          </c:cat>
          <c:val>
            <c:numRef>
              <c:f>Pivot!$M$27:$M$41</c:f>
              <c:numCache>
                <c:formatCode>General</c:formatCode>
                <c:ptCount val="14"/>
                <c:pt idx="1">
                  <c:v>178.92000000000002</c:v>
                </c:pt>
                <c:pt idx="2">
                  <c:v>128.55000000000001</c:v>
                </c:pt>
                <c:pt idx="4">
                  <c:v>40</c:v>
                </c:pt>
                <c:pt idx="5">
                  <c:v>656.68500000000006</c:v>
                </c:pt>
                <c:pt idx="6">
                  <c:v>2500</c:v>
                </c:pt>
                <c:pt idx="7">
                  <c:v>529</c:v>
                </c:pt>
                <c:pt idx="11">
                  <c:v>153</c:v>
                </c:pt>
                <c:pt idx="12">
                  <c:v>821.24</c:v>
                </c:pt>
              </c:numCache>
            </c:numRef>
          </c:val>
          <c:extLst>
            <c:ext xmlns:c16="http://schemas.microsoft.com/office/drawing/2014/chart" uri="{C3380CC4-5D6E-409C-BE32-E72D297353CC}">
              <c16:uniqueId val="{00000027-B505-3240-9B50-14BAA24EDABB}"/>
            </c:ext>
          </c:extLst>
        </c:ser>
        <c:dLbls>
          <c:showLegendKey val="0"/>
          <c:showVal val="0"/>
          <c:showCatName val="0"/>
          <c:showSerName val="0"/>
          <c:showPercent val="0"/>
          <c:showBubbleSize val="0"/>
        </c:dLbls>
        <c:gapWidth val="219"/>
        <c:overlap val="-27"/>
        <c:axId val="489141823"/>
        <c:axId val="486742207"/>
      </c:barChart>
      <c:catAx>
        <c:axId val="48914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742207"/>
        <c:crosses val="autoZero"/>
        <c:auto val="1"/>
        <c:lblAlgn val="ctr"/>
        <c:lblOffset val="100"/>
        <c:noMultiLvlLbl val="0"/>
      </c:catAx>
      <c:valAx>
        <c:axId val="48674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4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Expense Record.xlsx]Pivot!PivotTable16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Favorite Restaurants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Pivot!$H$61</c:f>
              <c:strCache>
                <c:ptCount val="1"/>
                <c:pt idx="0">
                  <c:v>Total</c:v>
                </c:pt>
              </c:strCache>
            </c:strRef>
          </c:tx>
          <c:spPr>
            <a:solidFill>
              <a:schemeClr val="accent1"/>
            </a:solidFill>
            <a:ln>
              <a:noFill/>
            </a:ln>
            <a:effectLst/>
          </c:spPr>
          <c:invertIfNegative val="0"/>
          <c:cat>
            <c:strRef>
              <c:f>Pivot!$G$62:$G$70</c:f>
              <c:strCache>
                <c:ptCount val="8"/>
                <c:pt idx="0">
                  <c:v>Cheesecake Factory</c:v>
                </c:pt>
                <c:pt idx="1">
                  <c:v>Chipotle</c:v>
                </c:pt>
                <c:pt idx="2">
                  <c:v>El Pollo Loco</c:v>
                </c:pt>
                <c:pt idx="3">
                  <c:v>Morton's Steakhouse</c:v>
                </c:pt>
                <c:pt idx="4">
                  <c:v>Pho 55</c:v>
                </c:pt>
                <c:pt idx="5">
                  <c:v>Sharkey's</c:v>
                </c:pt>
                <c:pt idx="6">
                  <c:v>The Dumpling House</c:v>
                </c:pt>
                <c:pt idx="7">
                  <c:v>Yardhouse</c:v>
                </c:pt>
              </c:strCache>
            </c:strRef>
          </c:cat>
          <c:val>
            <c:numRef>
              <c:f>Pivot!$H$62:$H$70</c:f>
              <c:numCache>
                <c:formatCode>General</c:formatCode>
                <c:ptCount val="8"/>
                <c:pt idx="0">
                  <c:v>218</c:v>
                </c:pt>
                <c:pt idx="1">
                  <c:v>23.759999999999998</c:v>
                </c:pt>
                <c:pt idx="2">
                  <c:v>22.36</c:v>
                </c:pt>
                <c:pt idx="3">
                  <c:v>60</c:v>
                </c:pt>
                <c:pt idx="4">
                  <c:v>21.96</c:v>
                </c:pt>
                <c:pt idx="5">
                  <c:v>24.06</c:v>
                </c:pt>
                <c:pt idx="6">
                  <c:v>37.58</c:v>
                </c:pt>
                <c:pt idx="7">
                  <c:v>120</c:v>
                </c:pt>
              </c:numCache>
            </c:numRef>
          </c:val>
          <c:extLst>
            <c:ext xmlns:c16="http://schemas.microsoft.com/office/drawing/2014/chart" uri="{C3380CC4-5D6E-409C-BE32-E72D297353CC}">
              <c16:uniqueId val="{00000000-A093-3B47-84B2-3C18EA2040DB}"/>
            </c:ext>
          </c:extLst>
        </c:ser>
        <c:dLbls>
          <c:showLegendKey val="0"/>
          <c:showVal val="0"/>
          <c:showCatName val="0"/>
          <c:showSerName val="0"/>
          <c:showPercent val="0"/>
          <c:showBubbleSize val="0"/>
        </c:dLbls>
        <c:gapWidth val="219"/>
        <c:overlap val="-27"/>
        <c:axId val="1649493184"/>
        <c:axId val="1650324128"/>
      </c:barChart>
      <c:catAx>
        <c:axId val="164949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324128"/>
        <c:crosses val="autoZero"/>
        <c:auto val="1"/>
        <c:lblAlgn val="ctr"/>
        <c:lblOffset val="100"/>
        <c:noMultiLvlLbl val="0"/>
      </c:catAx>
      <c:valAx>
        <c:axId val="165032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49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Expense Record.xlsx]Pivot!PivotTable17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Seasonality of Spending</a:t>
            </a:r>
          </a:p>
        </c:rich>
      </c:tx>
      <c:layout>
        <c:manualLayout>
          <c:xMode val="edge"/>
          <c:yMode val="edge"/>
          <c:x val="0.30404155730533683"/>
          <c:y val="7.4074074074074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0.24115740740740746"/>
          <c:w val="0.72191863517060373"/>
          <c:h val="0.5341491688538933"/>
        </c:manualLayout>
      </c:layout>
      <c:lineChart>
        <c:grouping val="standard"/>
        <c:varyColors val="0"/>
        <c:ser>
          <c:idx val="0"/>
          <c:order val="0"/>
          <c:tx>
            <c:strRef>
              <c:f>Pivot!$N$58</c:f>
              <c:strCache>
                <c:ptCount val="1"/>
                <c:pt idx="0">
                  <c:v>Total</c:v>
                </c:pt>
              </c:strCache>
            </c:strRef>
          </c:tx>
          <c:spPr>
            <a:ln w="28575" cap="rnd">
              <a:solidFill>
                <a:schemeClr val="accent1"/>
              </a:solidFill>
              <a:round/>
            </a:ln>
            <a:effectLst/>
          </c:spPr>
          <c:marker>
            <c:symbol val="none"/>
          </c:marker>
          <c:cat>
            <c:strRef>
              <c:f>Pivot!$M$59:$M$71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Pivot!$N$59:$N$71</c:f>
              <c:numCache>
                <c:formatCode>General</c:formatCode>
                <c:ptCount val="12"/>
                <c:pt idx="0">
                  <c:v>7626.85</c:v>
                </c:pt>
                <c:pt idx="1">
                  <c:v>3814.65</c:v>
                </c:pt>
                <c:pt idx="2">
                  <c:v>6669.869999999999</c:v>
                </c:pt>
                <c:pt idx="3">
                  <c:v>5497.4300000000012</c:v>
                </c:pt>
                <c:pt idx="4">
                  <c:v>3895.16</c:v>
                </c:pt>
                <c:pt idx="5">
                  <c:v>4117.0000000000009</c:v>
                </c:pt>
                <c:pt idx="6">
                  <c:v>8315.3299999999981</c:v>
                </c:pt>
                <c:pt idx="7">
                  <c:v>6485.91</c:v>
                </c:pt>
                <c:pt idx="8">
                  <c:v>3912.2800000000007</c:v>
                </c:pt>
                <c:pt idx="9">
                  <c:v>3718.65</c:v>
                </c:pt>
                <c:pt idx="10">
                  <c:v>7300.4380000000001</c:v>
                </c:pt>
                <c:pt idx="11">
                  <c:v>5007.3950000000013</c:v>
                </c:pt>
              </c:numCache>
            </c:numRef>
          </c:val>
          <c:smooth val="0"/>
          <c:extLst>
            <c:ext xmlns:c16="http://schemas.microsoft.com/office/drawing/2014/chart" uri="{C3380CC4-5D6E-409C-BE32-E72D297353CC}">
              <c16:uniqueId val="{00000000-7641-0E41-93A2-380E179283DF}"/>
            </c:ext>
          </c:extLst>
        </c:ser>
        <c:dLbls>
          <c:showLegendKey val="0"/>
          <c:showVal val="0"/>
          <c:showCatName val="0"/>
          <c:showSerName val="0"/>
          <c:showPercent val="0"/>
          <c:showBubbleSize val="0"/>
        </c:dLbls>
        <c:smooth val="0"/>
        <c:axId val="1658499424"/>
        <c:axId val="1773046912"/>
      </c:lineChart>
      <c:catAx>
        <c:axId val="165849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46912"/>
        <c:crosses val="autoZero"/>
        <c:auto val="1"/>
        <c:lblAlgn val="ctr"/>
        <c:lblOffset val="100"/>
        <c:noMultiLvlLbl val="0"/>
      </c:catAx>
      <c:valAx>
        <c:axId val="177304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49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Expense Record.xlsx]Pivot!PivotTable18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a:sp3d/>
        </c:spPr>
      </c:pivotFmt>
      <c:pivotFmt>
        <c:idx val="2"/>
        <c:spPr>
          <a:solidFill>
            <a:srgbClr val="00B0F0"/>
          </a:solidFill>
          <a:ln>
            <a:noFill/>
          </a:ln>
          <a:effectLst/>
          <a:sp3d/>
        </c:spPr>
      </c:pivotFmt>
      <c:pivotFmt>
        <c:idx val="3"/>
        <c:spPr>
          <a:solidFill>
            <a:schemeClr val="accent2"/>
          </a:solidFill>
          <a:ln>
            <a:noFill/>
          </a:ln>
          <a:effectLst/>
          <a:sp3d/>
        </c:spPr>
      </c:pivotFmt>
      <c:pivotFmt>
        <c:idx val="4"/>
        <c:spPr>
          <a:solidFill>
            <a:schemeClr val="accent6">
              <a:lumMod val="60000"/>
              <a:lumOff val="40000"/>
            </a:schemeClr>
          </a:solidFill>
          <a:ln>
            <a:noFill/>
          </a:ln>
          <a:effectLst/>
          <a:sp3d/>
        </c:spPr>
      </c:pivotFmt>
      <c:pivotFmt>
        <c:idx val="5"/>
        <c:spPr>
          <a:solidFill>
            <a:srgbClr val="EDA5E7"/>
          </a:solidFill>
          <a:ln>
            <a:noFill/>
          </a:ln>
          <a:effectLst/>
          <a:sp3d/>
        </c:spPr>
      </c:pivotFmt>
      <c:pivotFmt>
        <c:idx val="6"/>
        <c:spPr>
          <a:solidFill>
            <a:srgbClr val="00B050"/>
          </a:solidFill>
          <a:ln>
            <a:noFill/>
          </a:ln>
          <a:effectLst/>
          <a:sp3d/>
        </c:spPr>
      </c:pivotFmt>
      <c:pivotFmt>
        <c:idx val="7"/>
        <c:spPr>
          <a:solidFill>
            <a:srgbClr val="FF40FF"/>
          </a:solidFill>
          <a:ln>
            <a:noFill/>
          </a:ln>
          <a:effectLst/>
          <a:sp3d/>
        </c:spPr>
      </c:pivotFmt>
      <c:pivotFmt>
        <c:idx val="8"/>
        <c:spPr>
          <a:solidFill>
            <a:srgbClr val="B9FFAF"/>
          </a:solidFill>
          <a:ln>
            <a:noFill/>
          </a:ln>
          <a:effectLst/>
          <a:sp3d/>
        </c:spPr>
      </c:pivotFmt>
      <c:pivotFmt>
        <c:idx val="9"/>
        <c:spPr>
          <a:solidFill>
            <a:srgbClr val="FFD225"/>
          </a:solidFill>
          <a:ln>
            <a:noFill/>
          </a:ln>
          <a:effectLst/>
          <a:sp3d/>
        </c:spPr>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p3d/>
        </c:spPr>
      </c:pivotFmt>
      <c:pivotFmt>
        <c:idx val="12"/>
        <c:spPr>
          <a:solidFill>
            <a:srgbClr val="B9FFAF"/>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rgbClr val="FF40FF"/>
          </a:solidFill>
          <a:ln>
            <a:noFill/>
          </a:ln>
          <a:effectLst/>
          <a:sp3d/>
        </c:spPr>
      </c:pivotFmt>
      <c:pivotFmt>
        <c:idx val="16"/>
        <c:spPr>
          <a:solidFill>
            <a:srgbClr val="00B050"/>
          </a:solidFill>
          <a:ln>
            <a:noFill/>
          </a:ln>
          <a:effectLst/>
          <a:sp3d/>
        </c:spPr>
      </c:pivotFmt>
      <c:pivotFmt>
        <c:idx val="17"/>
        <c:spPr>
          <a:solidFill>
            <a:schemeClr val="accent5">
              <a:lumMod val="60000"/>
              <a:lumOff val="40000"/>
            </a:schemeClr>
          </a:solidFill>
          <a:ln>
            <a:noFill/>
          </a:ln>
          <a:effectLst/>
          <a:sp3d/>
        </c:spPr>
      </c:pivotFmt>
      <c:pivotFmt>
        <c:idx val="18"/>
        <c:spPr>
          <a:solidFill>
            <a:schemeClr val="accent2"/>
          </a:solidFill>
          <a:ln>
            <a:noFill/>
          </a:ln>
          <a:effectLst/>
          <a:sp3d/>
        </c:spPr>
      </c:pivotFmt>
      <c:pivotFmt>
        <c:idx val="19"/>
        <c:spPr>
          <a:solidFill>
            <a:srgbClr val="00B0F0"/>
          </a:solidFill>
          <a:ln>
            <a:noFill/>
          </a:ln>
          <a:effectLst/>
          <a:sp3d/>
        </c:spPr>
      </c:pivotFmt>
      <c:pivotFmt>
        <c:idx val="20"/>
        <c:spPr>
          <a:solidFill>
            <a:srgbClr val="EDA5E7"/>
          </a:solidFill>
          <a:ln>
            <a:noFill/>
          </a:ln>
          <a:effectLst/>
          <a:sp3d/>
        </c:spPr>
      </c:pivotFmt>
      <c:pivotFmt>
        <c:idx val="21"/>
        <c:spPr>
          <a:solidFill>
            <a:schemeClr val="accent1"/>
          </a:solidFill>
          <a:ln>
            <a:noFill/>
          </a:ln>
          <a:effectLst/>
          <a:sp3d/>
        </c:spPr>
      </c:pivotFmt>
      <c:pivotFmt>
        <c:idx val="22"/>
        <c:spPr>
          <a:solidFill>
            <a:schemeClr val="accent6">
              <a:lumMod val="60000"/>
              <a:lumOff val="40000"/>
            </a:schemeClr>
          </a:solidFill>
          <a:ln>
            <a:noFill/>
          </a:ln>
          <a:effectLst/>
          <a:sp3d/>
        </c:spPr>
      </c:pivotFmt>
      <c:pivotFmt>
        <c:idx val="23"/>
        <c:spPr>
          <a:solidFill>
            <a:schemeClr val="accent1"/>
          </a:solidFill>
          <a:ln>
            <a:noFill/>
          </a:ln>
          <a:effectLst/>
          <a:sp3d/>
        </c:spPr>
      </c:pivotFmt>
      <c:pivotFmt>
        <c:idx val="24"/>
        <c:spPr>
          <a:solidFill>
            <a:srgbClr val="FFD225"/>
          </a:solidFill>
          <a:ln>
            <a:noFill/>
          </a:ln>
          <a:effectLst/>
          <a:sp3d/>
        </c:spPr>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sp3d/>
        </c:spPr>
      </c:pivotFmt>
      <c:pivotFmt>
        <c:idx val="27"/>
        <c:spPr>
          <a:solidFill>
            <a:srgbClr val="B9FFAF"/>
          </a:solidFill>
          <a:ln>
            <a:noFill/>
          </a:ln>
          <a:effectLst/>
          <a:sp3d/>
        </c:spPr>
      </c:pivotFmt>
      <c:pivotFmt>
        <c:idx val="28"/>
        <c:spPr>
          <a:solidFill>
            <a:schemeClr val="accent1"/>
          </a:solidFill>
          <a:ln>
            <a:noFill/>
          </a:ln>
          <a:effectLst/>
          <a:sp3d/>
        </c:spPr>
      </c:pivotFmt>
      <c:pivotFmt>
        <c:idx val="29"/>
        <c:spPr>
          <a:solidFill>
            <a:schemeClr val="accent1"/>
          </a:solidFill>
          <a:ln>
            <a:noFill/>
          </a:ln>
          <a:effectLst/>
          <a:sp3d/>
        </c:spPr>
      </c:pivotFmt>
      <c:pivotFmt>
        <c:idx val="30"/>
        <c:spPr>
          <a:solidFill>
            <a:srgbClr val="FF40FF"/>
          </a:solidFill>
          <a:ln>
            <a:noFill/>
          </a:ln>
          <a:effectLst/>
          <a:sp3d/>
        </c:spPr>
      </c:pivotFmt>
      <c:pivotFmt>
        <c:idx val="31"/>
        <c:spPr>
          <a:solidFill>
            <a:srgbClr val="00B050"/>
          </a:solidFill>
          <a:ln>
            <a:noFill/>
          </a:ln>
          <a:effectLst/>
          <a:sp3d/>
        </c:spPr>
      </c:pivotFmt>
      <c:pivotFmt>
        <c:idx val="32"/>
        <c:spPr>
          <a:solidFill>
            <a:srgbClr val="9CB6E6"/>
          </a:solidFill>
          <a:ln>
            <a:noFill/>
          </a:ln>
          <a:effectLst/>
          <a:sp3d/>
        </c:spPr>
      </c:pivotFmt>
      <c:pivotFmt>
        <c:idx val="33"/>
        <c:spPr>
          <a:solidFill>
            <a:schemeClr val="accent2"/>
          </a:solidFill>
          <a:ln>
            <a:noFill/>
          </a:ln>
          <a:effectLst/>
          <a:sp3d/>
        </c:spPr>
      </c:pivotFmt>
      <c:pivotFmt>
        <c:idx val="34"/>
        <c:spPr>
          <a:solidFill>
            <a:srgbClr val="00B0F0"/>
          </a:solidFill>
          <a:ln>
            <a:noFill/>
          </a:ln>
          <a:effectLst/>
          <a:sp3d/>
        </c:spPr>
      </c:pivotFmt>
      <c:pivotFmt>
        <c:idx val="35"/>
        <c:spPr>
          <a:solidFill>
            <a:srgbClr val="EDA5E7"/>
          </a:solidFill>
          <a:ln>
            <a:noFill/>
          </a:ln>
          <a:effectLst/>
          <a:sp3d/>
        </c:spPr>
      </c:pivotFmt>
      <c:pivotFmt>
        <c:idx val="36"/>
        <c:spPr>
          <a:solidFill>
            <a:schemeClr val="accent1"/>
          </a:solidFill>
          <a:ln>
            <a:noFill/>
          </a:ln>
          <a:effectLst/>
          <a:sp3d/>
        </c:spPr>
      </c:pivotFmt>
      <c:pivotFmt>
        <c:idx val="37"/>
        <c:spPr>
          <a:solidFill>
            <a:schemeClr val="accent6">
              <a:lumMod val="60000"/>
              <a:lumOff val="40000"/>
            </a:schemeClr>
          </a:solidFill>
          <a:ln>
            <a:noFill/>
          </a:ln>
          <a:effectLst/>
          <a:sp3d/>
        </c:spPr>
      </c:pivotFmt>
      <c:pivotFmt>
        <c:idx val="38"/>
        <c:spPr>
          <a:solidFill>
            <a:schemeClr val="accent1"/>
          </a:solidFill>
          <a:ln>
            <a:noFill/>
          </a:ln>
          <a:effectLst/>
          <a:sp3d/>
        </c:spPr>
      </c:pivotFmt>
      <c:pivotFmt>
        <c:idx val="39"/>
        <c:spPr>
          <a:solidFill>
            <a:srgbClr val="FFD225"/>
          </a:solidFill>
          <a:ln>
            <a:noFill/>
          </a:ln>
          <a:effectLst/>
          <a:sp3d/>
        </c:spPr>
      </c:pivotFmt>
    </c:pivotFmts>
    <c:view3D>
      <c:rotX val="3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Pivot!$R$58</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1-5338-EC40-AC41-FC416026670A}"/>
              </c:ext>
            </c:extLst>
          </c:dPt>
          <c:dPt>
            <c:idx val="1"/>
            <c:bubble3D val="0"/>
            <c:spPr>
              <a:solidFill>
                <a:srgbClr val="B9FFAF"/>
              </a:solidFill>
              <a:ln>
                <a:noFill/>
              </a:ln>
              <a:effectLst/>
              <a:sp3d/>
            </c:spPr>
            <c:extLst>
              <c:ext xmlns:c16="http://schemas.microsoft.com/office/drawing/2014/chart" uri="{C3380CC4-5D6E-409C-BE32-E72D297353CC}">
                <c16:uniqueId val="{00000003-5338-EC40-AC41-FC416026670A}"/>
              </c:ext>
            </c:extLst>
          </c:dPt>
          <c:dPt>
            <c:idx val="2"/>
            <c:bubble3D val="0"/>
            <c:spPr>
              <a:solidFill>
                <a:schemeClr val="accent3"/>
              </a:solidFill>
              <a:ln>
                <a:noFill/>
              </a:ln>
              <a:effectLst/>
              <a:sp3d/>
            </c:spPr>
            <c:extLst>
              <c:ext xmlns:c16="http://schemas.microsoft.com/office/drawing/2014/chart" uri="{C3380CC4-5D6E-409C-BE32-E72D297353CC}">
                <c16:uniqueId val="{00000005-5338-EC40-AC41-FC416026670A}"/>
              </c:ext>
            </c:extLst>
          </c:dPt>
          <c:dPt>
            <c:idx val="3"/>
            <c:bubble3D val="0"/>
            <c:spPr>
              <a:solidFill>
                <a:schemeClr val="accent4"/>
              </a:solidFill>
              <a:ln>
                <a:noFill/>
              </a:ln>
              <a:effectLst/>
              <a:sp3d/>
            </c:spPr>
            <c:extLst>
              <c:ext xmlns:c16="http://schemas.microsoft.com/office/drawing/2014/chart" uri="{C3380CC4-5D6E-409C-BE32-E72D297353CC}">
                <c16:uniqueId val="{00000007-5338-EC40-AC41-FC416026670A}"/>
              </c:ext>
            </c:extLst>
          </c:dPt>
          <c:dPt>
            <c:idx val="4"/>
            <c:bubble3D val="0"/>
            <c:spPr>
              <a:solidFill>
                <a:srgbClr val="FF40FF"/>
              </a:solidFill>
              <a:ln>
                <a:noFill/>
              </a:ln>
              <a:effectLst/>
              <a:sp3d/>
            </c:spPr>
            <c:extLst>
              <c:ext xmlns:c16="http://schemas.microsoft.com/office/drawing/2014/chart" uri="{C3380CC4-5D6E-409C-BE32-E72D297353CC}">
                <c16:uniqueId val="{00000009-5338-EC40-AC41-FC416026670A}"/>
              </c:ext>
            </c:extLst>
          </c:dPt>
          <c:dPt>
            <c:idx val="5"/>
            <c:bubble3D val="0"/>
            <c:spPr>
              <a:solidFill>
                <a:srgbClr val="00B050"/>
              </a:solidFill>
              <a:ln>
                <a:noFill/>
              </a:ln>
              <a:effectLst/>
              <a:sp3d/>
            </c:spPr>
            <c:extLst>
              <c:ext xmlns:c16="http://schemas.microsoft.com/office/drawing/2014/chart" uri="{C3380CC4-5D6E-409C-BE32-E72D297353CC}">
                <c16:uniqueId val="{0000000B-5338-EC40-AC41-FC416026670A}"/>
              </c:ext>
            </c:extLst>
          </c:dPt>
          <c:dPt>
            <c:idx val="6"/>
            <c:bubble3D val="0"/>
            <c:spPr>
              <a:solidFill>
                <a:srgbClr val="9CB6E6"/>
              </a:solidFill>
              <a:ln>
                <a:noFill/>
              </a:ln>
              <a:effectLst/>
              <a:sp3d/>
            </c:spPr>
            <c:extLst>
              <c:ext xmlns:c16="http://schemas.microsoft.com/office/drawing/2014/chart" uri="{C3380CC4-5D6E-409C-BE32-E72D297353CC}">
                <c16:uniqueId val="{0000000D-5338-EC40-AC41-FC416026670A}"/>
              </c:ext>
            </c:extLst>
          </c:dPt>
          <c:dPt>
            <c:idx val="7"/>
            <c:bubble3D val="0"/>
            <c:spPr>
              <a:solidFill>
                <a:schemeClr val="accent2"/>
              </a:solidFill>
              <a:ln>
                <a:noFill/>
              </a:ln>
              <a:effectLst/>
              <a:sp3d/>
            </c:spPr>
            <c:extLst>
              <c:ext xmlns:c16="http://schemas.microsoft.com/office/drawing/2014/chart" uri="{C3380CC4-5D6E-409C-BE32-E72D297353CC}">
                <c16:uniqueId val="{0000000F-5338-EC40-AC41-FC416026670A}"/>
              </c:ext>
            </c:extLst>
          </c:dPt>
          <c:dPt>
            <c:idx val="8"/>
            <c:bubble3D val="0"/>
            <c:spPr>
              <a:solidFill>
                <a:srgbClr val="00B0F0"/>
              </a:solidFill>
              <a:ln>
                <a:noFill/>
              </a:ln>
              <a:effectLst/>
              <a:sp3d/>
            </c:spPr>
            <c:extLst>
              <c:ext xmlns:c16="http://schemas.microsoft.com/office/drawing/2014/chart" uri="{C3380CC4-5D6E-409C-BE32-E72D297353CC}">
                <c16:uniqueId val="{00000011-5338-EC40-AC41-FC416026670A}"/>
              </c:ext>
            </c:extLst>
          </c:dPt>
          <c:dPt>
            <c:idx val="9"/>
            <c:bubble3D val="0"/>
            <c:spPr>
              <a:solidFill>
                <a:srgbClr val="EDA5E7"/>
              </a:solidFill>
              <a:ln>
                <a:noFill/>
              </a:ln>
              <a:effectLst/>
              <a:sp3d/>
            </c:spPr>
            <c:extLst>
              <c:ext xmlns:c16="http://schemas.microsoft.com/office/drawing/2014/chart" uri="{C3380CC4-5D6E-409C-BE32-E72D297353CC}">
                <c16:uniqueId val="{00000013-5338-EC40-AC41-FC416026670A}"/>
              </c:ext>
            </c:extLst>
          </c:dPt>
          <c:dPt>
            <c:idx val="10"/>
            <c:bubble3D val="0"/>
            <c:spPr>
              <a:solidFill>
                <a:schemeClr val="accent5">
                  <a:lumMod val="60000"/>
                </a:schemeClr>
              </a:solidFill>
              <a:ln>
                <a:noFill/>
              </a:ln>
              <a:effectLst/>
              <a:sp3d/>
            </c:spPr>
            <c:extLst>
              <c:ext xmlns:c16="http://schemas.microsoft.com/office/drawing/2014/chart" uri="{C3380CC4-5D6E-409C-BE32-E72D297353CC}">
                <c16:uniqueId val="{00000015-5338-EC40-AC41-FC416026670A}"/>
              </c:ext>
            </c:extLst>
          </c:dPt>
          <c:dPt>
            <c:idx val="11"/>
            <c:bubble3D val="0"/>
            <c:spPr>
              <a:solidFill>
                <a:schemeClr val="accent6">
                  <a:lumMod val="60000"/>
                  <a:lumOff val="40000"/>
                </a:schemeClr>
              </a:solidFill>
              <a:ln>
                <a:noFill/>
              </a:ln>
              <a:effectLst/>
              <a:sp3d/>
            </c:spPr>
            <c:extLst>
              <c:ext xmlns:c16="http://schemas.microsoft.com/office/drawing/2014/chart" uri="{C3380CC4-5D6E-409C-BE32-E72D297353CC}">
                <c16:uniqueId val="{00000017-5338-EC40-AC41-FC416026670A}"/>
              </c:ext>
            </c:extLst>
          </c:dPt>
          <c:dPt>
            <c:idx val="12"/>
            <c:bubble3D val="0"/>
            <c:spPr>
              <a:solidFill>
                <a:schemeClr val="accent1">
                  <a:lumMod val="80000"/>
                  <a:lumOff val="20000"/>
                </a:schemeClr>
              </a:solidFill>
              <a:ln>
                <a:noFill/>
              </a:ln>
              <a:effectLst/>
              <a:sp3d/>
            </c:spPr>
            <c:extLst>
              <c:ext xmlns:c16="http://schemas.microsoft.com/office/drawing/2014/chart" uri="{C3380CC4-5D6E-409C-BE32-E72D297353CC}">
                <c16:uniqueId val="{00000019-5338-EC40-AC41-FC416026670A}"/>
              </c:ext>
            </c:extLst>
          </c:dPt>
          <c:dPt>
            <c:idx val="13"/>
            <c:bubble3D val="0"/>
            <c:spPr>
              <a:solidFill>
                <a:srgbClr val="FFD225"/>
              </a:solidFill>
              <a:ln>
                <a:noFill/>
              </a:ln>
              <a:effectLst/>
              <a:sp3d/>
            </c:spPr>
            <c:extLst>
              <c:ext xmlns:c16="http://schemas.microsoft.com/office/drawing/2014/chart" uri="{C3380CC4-5D6E-409C-BE32-E72D297353CC}">
                <c16:uniqueId val="{0000001B-5338-EC40-AC41-FC41602667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Pivot!$Q$59:$Q$73</c:f>
              <c:strCache>
                <c:ptCount val="14"/>
                <c:pt idx="0">
                  <c:v>Beauty</c:v>
                </c:pt>
                <c:pt idx="1">
                  <c:v>Car</c:v>
                </c:pt>
                <c:pt idx="2">
                  <c:v>Clothing</c:v>
                </c:pt>
                <c:pt idx="3">
                  <c:v>Entertainment</c:v>
                </c:pt>
                <c:pt idx="4">
                  <c:v>Fitness</c:v>
                </c:pt>
                <c:pt idx="5">
                  <c:v>Food &amp; Grocery</c:v>
                </c:pt>
                <c:pt idx="6">
                  <c:v>House</c:v>
                </c:pt>
                <c:pt idx="7">
                  <c:v>Household</c:v>
                </c:pt>
                <c:pt idx="8">
                  <c:v>Leisure</c:v>
                </c:pt>
                <c:pt idx="9">
                  <c:v>Luxury</c:v>
                </c:pt>
                <c:pt idx="10">
                  <c:v>Medical</c:v>
                </c:pt>
                <c:pt idx="11">
                  <c:v>Office</c:v>
                </c:pt>
                <c:pt idx="12">
                  <c:v>Social</c:v>
                </c:pt>
                <c:pt idx="13">
                  <c:v>Tax</c:v>
                </c:pt>
              </c:strCache>
            </c:strRef>
          </c:cat>
          <c:val>
            <c:numRef>
              <c:f>Pivot!$R$59:$R$73</c:f>
              <c:numCache>
                <c:formatCode>General</c:formatCode>
                <c:ptCount val="14"/>
                <c:pt idx="0">
                  <c:v>325.98</c:v>
                </c:pt>
                <c:pt idx="1">
                  <c:v>1774.6480000000001</c:v>
                </c:pt>
                <c:pt idx="2">
                  <c:v>977.83000000000015</c:v>
                </c:pt>
                <c:pt idx="3">
                  <c:v>323</c:v>
                </c:pt>
                <c:pt idx="4">
                  <c:v>480</c:v>
                </c:pt>
                <c:pt idx="5">
                  <c:v>4568.2650000000012</c:v>
                </c:pt>
                <c:pt idx="6">
                  <c:v>35700</c:v>
                </c:pt>
                <c:pt idx="7">
                  <c:v>6532</c:v>
                </c:pt>
                <c:pt idx="8">
                  <c:v>7500</c:v>
                </c:pt>
                <c:pt idx="9">
                  <c:v>3000</c:v>
                </c:pt>
                <c:pt idx="10">
                  <c:v>260</c:v>
                </c:pt>
                <c:pt idx="11">
                  <c:v>2078</c:v>
                </c:pt>
                <c:pt idx="12">
                  <c:v>821.24</c:v>
                </c:pt>
                <c:pt idx="13">
                  <c:v>2020</c:v>
                </c:pt>
              </c:numCache>
            </c:numRef>
          </c:val>
          <c:extLst>
            <c:ext xmlns:c16="http://schemas.microsoft.com/office/drawing/2014/chart" uri="{C3380CC4-5D6E-409C-BE32-E72D297353CC}">
              <c16:uniqueId val="{0000001C-5338-EC40-AC41-FC416026670A}"/>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088742665128642"/>
          <c:y val="0.16626372772482387"/>
          <c:w val="0.19112573348713577"/>
          <c:h val="0.779610702445089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Expense Record.xlsx]Pivot!PivotTable10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Timing of Spending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557942037350049E-2"/>
          <c:y val="0.21897810218978103"/>
          <c:w val="0.62730077915653215"/>
          <c:h val="0.55937381458704527"/>
        </c:manualLayout>
      </c:layout>
      <c:barChart>
        <c:barDir val="col"/>
        <c:grouping val="clustered"/>
        <c:varyColors val="0"/>
        <c:ser>
          <c:idx val="0"/>
          <c:order val="0"/>
          <c:tx>
            <c:strRef>
              <c:f>Pivot!$Q$25:$Q$26</c:f>
              <c:strCache>
                <c:ptCount val="1"/>
                <c:pt idx="0">
                  <c:v>First Half Month</c:v>
                </c:pt>
              </c:strCache>
            </c:strRef>
          </c:tx>
          <c:spPr>
            <a:solidFill>
              <a:schemeClr val="accent1"/>
            </a:solidFill>
            <a:ln>
              <a:noFill/>
            </a:ln>
            <a:effectLst/>
          </c:spPr>
          <c:invertIfNegative val="0"/>
          <c:cat>
            <c:strRef>
              <c:f>Pivot!$P$27:$P$41</c:f>
              <c:strCache>
                <c:ptCount val="14"/>
                <c:pt idx="0">
                  <c:v>Beauty</c:v>
                </c:pt>
                <c:pt idx="1">
                  <c:v>Car</c:v>
                </c:pt>
                <c:pt idx="2">
                  <c:v>Clothing</c:v>
                </c:pt>
                <c:pt idx="3">
                  <c:v>Entertainment</c:v>
                </c:pt>
                <c:pt idx="4">
                  <c:v>Fitness</c:v>
                </c:pt>
                <c:pt idx="5">
                  <c:v>Food &amp; Grocery</c:v>
                </c:pt>
                <c:pt idx="6">
                  <c:v>House</c:v>
                </c:pt>
                <c:pt idx="7">
                  <c:v>Household</c:v>
                </c:pt>
                <c:pt idx="8">
                  <c:v>Leisure</c:v>
                </c:pt>
                <c:pt idx="9">
                  <c:v>Luxury</c:v>
                </c:pt>
                <c:pt idx="10">
                  <c:v>Medical</c:v>
                </c:pt>
                <c:pt idx="11">
                  <c:v>Office</c:v>
                </c:pt>
                <c:pt idx="12">
                  <c:v>Social</c:v>
                </c:pt>
                <c:pt idx="13">
                  <c:v>Tax</c:v>
                </c:pt>
              </c:strCache>
            </c:strRef>
          </c:cat>
          <c:val>
            <c:numRef>
              <c:f>Pivot!$Q$27:$Q$41</c:f>
              <c:numCache>
                <c:formatCode>General</c:formatCode>
                <c:ptCount val="14"/>
                <c:pt idx="1">
                  <c:v>412.87</c:v>
                </c:pt>
                <c:pt idx="2">
                  <c:v>347.68</c:v>
                </c:pt>
                <c:pt idx="3">
                  <c:v>323</c:v>
                </c:pt>
                <c:pt idx="4">
                  <c:v>480</c:v>
                </c:pt>
                <c:pt idx="5">
                  <c:v>1820.5250000000001</c:v>
                </c:pt>
                <c:pt idx="6">
                  <c:v>35700</c:v>
                </c:pt>
                <c:pt idx="7">
                  <c:v>6532</c:v>
                </c:pt>
                <c:pt idx="8">
                  <c:v>6500</c:v>
                </c:pt>
                <c:pt idx="10">
                  <c:v>200</c:v>
                </c:pt>
                <c:pt idx="11">
                  <c:v>1700</c:v>
                </c:pt>
                <c:pt idx="12">
                  <c:v>402.21000000000004</c:v>
                </c:pt>
                <c:pt idx="13">
                  <c:v>2020</c:v>
                </c:pt>
              </c:numCache>
            </c:numRef>
          </c:val>
          <c:extLst>
            <c:ext xmlns:c16="http://schemas.microsoft.com/office/drawing/2014/chart" uri="{C3380CC4-5D6E-409C-BE32-E72D297353CC}">
              <c16:uniqueId val="{00000000-A61B-AE47-A3FE-D6834AE86DC4}"/>
            </c:ext>
          </c:extLst>
        </c:ser>
        <c:ser>
          <c:idx val="1"/>
          <c:order val="1"/>
          <c:tx>
            <c:strRef>
              <c:f>Pivot!$R$25:$R$26</c:f>
              <c:strCache>
                <c:ptCount val="1"/>
                <c:pt idx="0">
                  <c:v>Second Half Month</c:v>
                </c:pt>
              </c:strCache>
            </c:strRef>
          </c:tx>
          <c:spPr>
            <a:solidFill>
              <a:schemeClr val="accent2"/>
            </a:solidFill>
            <a:ln>
              <a:noFill/>
            </a:ln>
            <a:effectLst/>
          </c:spPr>
          <c:invertIfNegative val="0"/>
          <c:cat>
            <c:strRef>
              <c:f>Pivot!$P$27:$P$41</c:f>
              <c:strCache>
                <c:ptCount val="14"/>
                <c:pt idx="0">
                  <c:v>Beauty</c:v>
                </c:pt>
                <c:pt idx="1">
                  <c:v>Car</c:v>
                </c:pt>
                <c:pt idx="2">
                  <c:v>Clothing</c:v>
                </c:pt>
                <c:pt idx="3">
                  <c:v>Entertainment</c:v>
                </c:pt>
                <c:pt idx="4">
                  <c:v>Fitness</c:v>
                </c:pt>
                <c:pt idx="5">
                  <c:v>Food &amp; Grocery</c:v>
                </c:pt>
                <c:pt idx="6">
                  <c:v>House</c:v>
                </c:pt>
                <c:pt idx="7">
                  <c:v>Household</c:v>
                </c:pt>
                <c:pt idx="8">
                  <c:v>Leisure</c:v>
                </c:pt>
                <c:pt idx="9">
                  <c:v>Luxury</c:v>
                </c:pt>
                <c:pt idx="10">
                  <c:v>Medical</c:v>
                </c:pt>
                <c:pt idx="11">
                  <c:v>Office</c:v>
                </c:pt>
                <c:pt idx="12">
                  <c:v>Social</c:v>
                </c:pt>
                <c:pt idx="13">
                  <c:v>Tax</c:v>
                </c:pt>
              </c:strCache>
            </c:strRef>
          </c:cat>
          <c:val>
            <c:numRef>
              <c:f>Pivot!$R$27:$R$41</c:f>
              <c:numCache>
                <c:formatCode>General</c:formatCode>
                <c:ptCount val="14"/>
                <c:pt idx="0">
                  <c:v>325.98</c:v>
                </c:pt>
                <c:pt idx="1">
                  <c:v>1361.7780000000002</c:v>
                </c:pt>
                <c:pt idx="2">
                  <c:v>630.15</c:v>
                </c:pt>
                <c:pt idx="5">
                  <c:v>2747.7400000000002</c:v>
                </c:pt>
                <c:pt idx="8">
                  <c:v>1000</c:v>
                </c:pt>
                <c:pt idx="9">
                  <c:v>3000</c:v>
                </c:pt>
                <c:pt idx="10">
                  <c:v>60</c:v>
                </c:pt>
                <c:pt idx="11">
                  <c:v>378</c:v>
                </c:pt>
                <c:pt idx="12">
                  <c:v>419.03</c:v>
                </c:pt>
              </c:numCache>
            </c:numRef>
          </c:val>
          <c:extLst>
            <c:ext xmlns:c16="http://schemas.microsoft.com/office/drawing/2014/chart" uri="{C3380CC4-5D6E-409C-BE32-E72D297353CC}">
              <c16:uniqueId val="{00000001-A61B-AE47-A3FE-D6834AE86DC4}"/>
            </c:ext>
          </c:extLst>
        </c:ser>
        <c:dLbls>
          <c:showLegendKey val="0"/>
          <c:showVal val="0"/>
          <c:showCatName val="0"/>
          <c:showSerName val="0"/>
          <c:showPercent val="0"/>
          <c:showBubbleSize val="0"/>
        </c:dLbls>
        <c:gapWidth val="219"/>
        <c:overlap val="-27"/>
        <c:axId val="1640728416"/>
        <c:axId val="1615222240"/>
      </c:barChart>
      <c:catAx>
        <c:axId val="164072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222240"/>
        <c:crosses val="autoZero"/>
        <c:auto val="1"/>
        <c:lblAlgn val="ctr"/>
        <c:lblOffset val="100"/>
        <c:noMultiLvlLbl val="0"/>
      </c:catAx>
      <c:valAx>
        <c:axId val="161522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72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Expense Record.xlsx]Pivot!PivotTable12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Form of Payment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a:sp3d/>
        </c:spPr>
      </c:pivotFmt>
      <c:pivotFmt>
        <c:idx val="2"/>
        <c:spPr>
          <a:solidFill>
            <a:schemeClr val="accent1"/>
          </a:solidFill>
          <a:ln>
            <a:noFill/>
          </a:ln>
          <a:effectLst/>
          <a:sp3d/>
        </c:spPr>
      </c:pivotFmt>
      <c:pivotFmt>
        <c:idx val="3"/>
        <c:spPr>
          <a:solidFill>
            <a:schemeClr val="accent6">
              <a:lumMod val="60000"/>
              <a:lumOff val="40000"/>
            </a:schemeClr>
          </a:solidFill>
          <a:ln>
            <a:noFill/>
          </a:ln>
          <a:effectLst/>
          <a:sp3d/>
        </c:spPr>
      </c:pivotFmt>
      <c:pivotFmt>
        <c:idx val="4"/>
        <c:spPr>
          <a:solidFill>
            <a:schemeClr val="accent1"/>
          </a:solidFill>
          <a:ln>
            <a:noFill/>
          </a:ln>
          <a:effectLst/>
          <a:sp3d/>
        </c:spPr>
      </c:pivotFmt>
    </c:pivotFmts>
    <c:view3D>
      <c:rotX val="40"/>
      <c:rotY val="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Pivot!$B$58</c:f>
              <c:strCache>
                <c:ptCount val="1"/>
                <c:pt idx="0">
                  <c:v>Total</c:v>
                </c:pt>
              </c:strCache>
            </c:strRef>
          </c:tx>
          <c:dPt>
            <c:idx val="0"/>
            <c:bubble3D val="0"/>
            <c:spPr>
              <a:solidFill>
                <a:schemeClr val="accent5">
                  <a:lumMod val="60000"/>
                  <a:lumOff val="40000"/>
                </a:schemeClr>
              </a:solidFill>
              <a:ln>
                <a:noFill/>
              </a:ln>
              <a:effectLst/>
              <a:sp3d/>
            </c:spPr>
            <c:extLst>
              <c:ext xmlns:c16="http://schemas.microsoft.com/office/drawing/2014/chart" uri="{C3380CC4-5D6E-409C-BE32-E72D297353CC}">
                <c16:uniqueId val="{00000002-4B36-FF44-8198-7431AA53B9CE}"/>
              </c:ext>
            </c:extLst>
          </c:dPt>
          <c:dPt>
            <c:idx val="1"/>
            <c:bubble3D val="0"/>
            <c:spPr>
              <a:solidFill>
                <a:schemeClr val="accent2"/>
              </a:solidFill>
              <a:ln>
                <a:noFill/>
              </a:ln>
              <a:effectLst/>
              <a:sp3d/>
            </c:spPr>
            <c:extLst>
              <c:ext xmlns:c16="http://schemas.microsoft.com/office/drawing/2014/chart" uri="{C3380CC4-5D6E-409C-BE32-E72D297353CC}">
                <c16:uniqueId val="{00000003-4810-B24B-A8C3-2346DCD19162}"/>
              </c:ext>
            </c:extLst>
          </c:dPt>
          <c:dPt>
            <c:idx val="2"/>
            <c:bubble3D val="0"/>
            <c:spPr>
              <a:solidFill>
                <a:schemeClr val="accent6">
                  <a:lumMod val="60000"/>
                  <a:lumOff val="40000"/>
                </a:schemeClr>
              </a:solidFill>
              <a:ln>
                <a:noFill/>
              </a:ln>
              <a:effectLst/>
              <a:sp3d/>
            </c:spPr>
            <c:extLst>
              <c:ext xmlns:c16="http://schemas.microsoft.com/office/drawing/2014/chart" uri="{C3380CC4-5D6E-409C-BE32-E72D297353CC}">
                <c16:uniqueId val="{00000004-4B36-FF44-8198-7431AA53B9CE}"/>
              </c:ext>
            </c:extLst>
          </c:dPt>
          <c:dPt>
            <c:idx val="3"/>
            <c:bubble3D val="0"/>
            <c:spPr>
              <a:solidFill>
                <a:schemeClr val="accent4"/>
              </a:solidFill>
              <a:ln>
                <a:noFill/>
              </a:ln>
              <a:effectLst/>
              <a:sp3d/>
            </c:spPr>
            <c:extLst>
              <c:ext xmlns:c16="http://schemas.microsoft.com/office/drawing/2014/chart" uri="{C3380CC4-5D6E-409C-BE32-E72D297353CC}">
                <c16:uniqueId val="{00000003-4B36-FF44-8198-7431AA53B9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Pivot!$A$59:$A$63</c:f>
              <c:strCache>
                <c:ptCount val="4"/>
                <c:pt idx="0">
                  <c:v>Auto Pay</c:v>
                </c:pt>
                <c:pt idx="1">
                  <c:v>Check</c:v>
                </c:pt>
                <c:pt idx="2">
                  <c:v>Credit Card</c:v>
                </c:pt>
                <c:pt idx="3">
                  <c:v>Debit Card</c:v>
                </c:pt>
              </c:strCache>
            </c:strRef>
          </c:cat>
          <c:val>
            <c:numRef>
              <c:f>Pivot!$B$59:$B$63</c:f>
              <c:numCache>
                <c:formatCode>General</c:formatCode>
                <c:ptCount val="4"/>
                <c:pt idx="0">
                  <c:v>42172</c:v>
                </c:pt>
                <c:pt idx="1">
                  <c:v>960</c:v>
                </c:pt>
                <c:pt idx="2">
                  <c:v>21328.963000000007</c:v>
                </c:pt>
                <c:pt idx="3">
                  <c:v>1900</c:v>
                </c:pt>
              </c:numCache>
            </c:numRef>
          </c:val>
          <c:extLst>
            <c:ext xmlns:c16="http://schemas.microsoft.com/office/drawing/2014/chart" uri="{C3380CC4-5D6E-409C-BE32-E72D297353CC}">
              <c16:uniqueId val="{00000000-4B36-FF44-8198-7431AA53B9CE}"/>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Expense Record.xlsx]Pivot!PivotTable16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Favorite Restaurants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Pivot!$H$61</c:f>
              <c:strCache>
                <c:ptCount val="1"/>
                <c:pt idx="0">
                  <c:v>Total</c:v>
                </c:pt>
              </c:strCache>
            </c:strRef>
          </c:tx>
          <c:spPr>
            <a:solidFill>
              <a:schemeClr val="accent1"/>
            </a:solidFill>
            <a:ln>
              <a:noFill/>
            </a:ln>
            <a:effectLst/>
          </c:spPr>
          <c:invertIfNegative val="0"/>
          <c:cat>
            <c:strRef>
              <c:f>Pivot!$G$62:$G$70</c:f>
              <c:strCache>
                <c:ptCount val="8"/>
                <c:pt idx="0">
                  <c:v>Cheesecake Factory</c:v>
                </c:pt>
                <c:pt idx="1">
                  <c:v>Chipotle</c:v>
                </c:pt>
                <c:pt idx="2">
                  <c:v>El Pollo Loco</c:v>
                </c:pt>
                <c:pt idx="3">
                  <c:v>Morton's Steakhouse</c:v>
                </c:pt>
                <c:pt idx="4">
                  <c:v>Pho 55</c:v>
                </c:pt>
                <c:pt idx="5">
                  <c:v>Sharkey's</c:v>
                </c:pt>
                <c:pt idx="6">
                  <c:v>The Dumpling House</c:v>
                </c:pt>
                <c:pt idx="7">
                  <c:v>Yardhouse</c:v>
                </c:pt>
              </c:strCache>
            </c:strRef>
          </c:cat>
          <c:val>
            <c:numRef>
              <c:f>Pivot!$H$62:$H$70</c:f>
              <c:numCache>
                <c:formatCode>General</c:formatCode>
                <c:ptCount val="8"/>
                <c:pt idx="0">
                  <c:v>218</c:v>
                </c:pt>
                <c:pt idx="1">
                  <c:v>23.759999999999998</c:v>
                </c:pt>
                <c:pt idx="2">
                  <c:v>22.36</c:v>
                </c:pt>
                <c:pt idx="3">
                  <c:v>60</c:v>
                </c:pt>
                <c:pt idx="4">
                  <c:v>21.96</c:v>
                </c:pt>
                <c:pt idx="5">
                  <c:v>24.06</c:v>
                </c:pt>
                <c:pt idx="6">
                  <c:v>37.58</c:v>
                </c:pt>
                <c:pt idx="7">
                  <c:v>120</c:v>
                </c:pt>
              </c:numCache>
            </c:numRef>
          </c:val>
          <c:extLst>
            <c:ext xmlns:c16="http://schemas.microsoft.com/office/drawing/2014/chart" uri="{C3380CC4-5D6E-409C-BE32-E72D297353CC}">
              <c16:uniqueId val="{00000000-6F21-CE48-B602-BE0BF1E3809E}"/>
            </c:ext>
          </c:extLst>
        </c:ser>
        <c:dLbls>
          <c:showLegendKey val="0"/>
          <c:showVal val="0"/>
          <c:showCatName val="0"/>
          <c:showSerName val="0"/>
          <c:showPercent val="0"/>
          <c:showBubbleSize val="0"/>
        </c:dLbls>
        <c:gapWidth val="219"/>
        <c:overlap val="-27"/>
        <c:axId val="1649493184"/>
        <c:axId val="1650324128"/>
      </c:barChart>
      <c:catAx>
        <c:axId val="164949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324128"/>
        <c:crosses val="autoZero"/>
        <c:auto val="1"/>
        <c:lblAlgn val="ctr"/>
        <c:lblOffset val="100"/>
        <c:noMultiLvlLbl val="0"/>
      </c:catAx>
      <c:valAx>
        <c:axId val="165032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49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Expense Record.xlsx]Pivot!PivotTable17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Seasonality of Spending</a:t>
            </a:r>
          </a:p>
        </c:rich>
      </c:tx>
      <c:layout>
        <c:manualLayout>
          <c:xMode val="edge"/>
          <c:yMode val="edge"/>
          <c:x val="0.30404155730533683"/>
          <c:y val="7.4074074074074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0.24115740740740746"/>
          <c:w val="0.72191863517060373"/>
          <c:h val="0.5341491688538933"/>
        </c:manualLayout>
      </c:layout>
      <c:lineChart>
        <c:grouping val="standard"/>
        <c:varyColors val="0"/>
        <c:ser>
          <c:idx val="0"/>
          <c:order val="0"/>
          <c:tx>
            <c:strRef>
              <c:f>Pivot!$N$58</c:f>
              <c:strCache>
                <c:ptCount val="1"/>
                <c:pt idx="0">
                  <c:v>Total</c:v>
                </c:pt>
              </c:strCache>
            </c:strRef>
          </c:tx>
          <c:spPr>
            <a:ln w="28575" cap="rnd">
              <a:solidFill>
                <a:schemeClr val="accent1"/>
              </a:solidFill>
              <a:round/>
            </a:ln>
            <a:effectLst/>
          </c:spPr>
          <c:marker>
            <c:symbol val="none"/>
          </c:marker>
          <c:cat>
            <c:strRef>
              <c:f>Pivot!$M$59:$M$71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Pivot!$N$59:$N$71</c:f>
              <c:numCache>
                <c:formatCode>General</c:formatCode>
                <c:ptCount val="12"/>
                <c:pt idx="0">
                  <c:v>7626.85</c:v>
                </c:pt>
                <c:pt idx="1">
                  <c:v>3814.65</c:v>
                </c:pt>
                <c:pt idx="2">
                  <c:v>6669.869999999999</c:v>
                </c:pt>
                <c:pt idx="3">
                  <c:v>5497.4300000000012</c:v>
                </c:pt>
                <c:pt idx="4">
                  <c:v>3895.16</c:v>
                </c:pt>
                <c:pt idx="5">
                  <c:v>4117.0000000000009</c:v>
                </c:pt>
                <c:pt idx="6">
                  <c:v>8315.3299999999981</c:v>
                </c:pt>
                <c:pt idx="7">
                  <c:v>6485.91</c:v>
                </c:pt>
                <c:pt idx="8">
                  <c:v>3912.2800000000007</c:v>
                </c:pt>
                <c:pt idx="9">
                  <c:v>3718.65</c:v>
                </c:pt>
                <c:pt idx="10">
                  <c:v>7300.4380000000001</c:v>
                </c:pt>
                <c:pt idx="11">
                  <c:v>5007.3950000000013</c:v>
                </c:pt>
              </c:numCache>
            </c:numRef>
          </c:val>
          <c:smooth val="0"/>
          <c:extLst>
            <c:ext xmlns:c16="http://schemas.microsoft.com/office/drawing/2014/chart" uri="{C3380CC4-5D6E-409C-BE32-E72D297353CC}">
              <c16:uniqueId val="{00000000-D016-A74E-99FC-41D252DB17B1}"/>
            </c:ext>
          </c:extLst>
        </c:ser>
        <c:dLbls>
          <c:showLegendKey val="0"/>
          <c:showVal val="0"/>
          <c:showCatName val="0"/>
          <c:showSerName val="0"/>
          <c:showPercent val="0"/>
          <c:showBubbleSize val="0"/>
        </c:dLbls>
        <c:smooth val="0"/>
        <c:axId val="1658499424"/>
        <c:axId val="1773046912"/>
      </c:lineChart>
      <c:catAx>
        <c:axId val="165849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46912"/>
        <c:crosses val="autoZero"/>
        <c:auto val="1"/>
        <c:lblAlgn val="ctr"/>
        <c:lblOffset val="100"/>
        <c:noMultiLvlLbl val="0"/>
      </c:catAx>
      <c:valAx>
        <c:axId val="177304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49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Expense Record.xlsx]Pivot!PivotTable18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a:sp3d/>
        </c:spPr>
      </c:pivotFmt>
      <c:pivotFmt>
        <c:idx val="2"/>
        <c:spPr>
          <a:solidFill>
            <a:srgbClr val="00B0F0"/>
          </a:solidFill>
          <a:ln>
            <a:noFill/>
          </a:ln>
          <a:effectLst/>
          <a:sp3d/>
        </c:spPr>
      </c:pivotFmt>
      <c:pivotFmt>
        <c:idx val="3"/>
        <c:spPr>
          <a:solidFill>
            <a:schemeClr val="accent2"/>
          </a:solidFill>
          <a:ln>
            <a:noFill/>
          </a:ln>
          <a:effectLst/>
          <a:sp3d/>
        </c:spPr>
      </c:pivotFmt>
      <c:pivotFmt>
        <c:idx val="4"/>
        <c:spPr>
          <a:solidFill>
            <a:schemeClr val="accent6">
              <a:lumMod val="60000"/>
              <a:lumOff val="40000"/>
            </a:schemeClr>
          </a:solidFill>
          <a:ln>
            <a:noFill/>
          </a:ln>
          <a:effectLst/>
          <a:sp3d/>
        </c:spPr>
      </c:pivotFmt>
      <c:pivotFmt>
        <c:idx val="5"/>
        <c:spPr>
          <a:solidFill>
            <a:srgbClr val="EDA5E7"/>
          </a:solidFill>
          <a:ln>
            <a:noFill/>
          </a:ln>
          <a:effectLst/>
          <a:sp3d/>
        </c:spPr>
      </c:pivotFmt>
      <c:pivotFmt>
        <c:idx val="6"/>
        <c:spPr>
          <a:solidFill>
            <a:srgbClr val="00B050"/>
          </a:solidFill>
          <a:ln>
            <a:noFill/>
          </a:ln>
          <a:effectLst/>
          <a:sp3d/>
        </c:spPr>
      </c:pivotFmt>
      <c:pivotFmt>
        <c:idx val="7"/>
        <c:spPr>
          <a:solidFill>
            <a:srgbClr val="FF40FF"/>
          </a:solidFill>
          <a:ln>
            <a:noFill/>
          </a:ln>
          <a:effectLst/>
          <a:sp3d/>
        </c:spPr>
      </c:pivotFmt>
      <c:pivotFmt>
        <c:idx val="8"/>
        <c:spPr>
          <a:solidFill>
            <a:srgbClr val="B9FFAF"/>
          </a:solidFill>
          <a:ln>
            <a:noFill/>
          </a:ln>
          <a:effectLst/>
          <a:sp3d/>
        </c:spPr>
      </c:pivotFmt>
      <c:pivotFmt>
        <c:idx val="9"/>
        <c:spPr>
          <a:solidFill>
            <a:srgbClr val="FFD225"/>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s>
    <c:view3D>
      <c:rotX val="3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Pivot!$R$58</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1-6903-F94A-8F7E-CCC5FE9735DA}"/>
              </c:ext>
            </c:extLst>
          </c:dPt>
          <c:dPt>
            <c:idx val="1"/>
            <c:bubble3D val="0"/>
            <c:spPr>
              <a:solidFill>
                <a:srgbClr val="B9FFAF"/>
              </a:solidFill>
              <a:ln>
                <a:noFill/>
              </a:ln>
              <a:effectLst/>
              <a:sp3d/>
            </c:spPr>
            <c:extLst>
              <c:ext xmlns:c16="http://schemas.microsoft.com/office/drawing/2014/chart" uri="{C3380CC4-5D6E-409C-BE32-E72D297353CC}">
                <c16:uniqueId val="{00000009-6DA0-B545-A613-C351AA57B959}"/>
              </c:ext>
            </c:extLst>
          </c:dPt>
          <c:dPt>
            <c:idx val="2"/>
            <c:bubble3D val="0"/>
            <c:spPr>
              <a:solidFill>
                <a:schemeClr val="accent3"/>
              </a:solidFill>
              <a:ln>
                <a:noFill/>
              </a:ln>
              <a:effectLst/>
              <a:sp3d/>
            </c:spPr>
            <c:extLst>
              <c:ext xmlns:c16="http://schemas.microsoft.com/office/drawing/2014/chart" uri="{C3380CC4-5D6E-409C-BE32-E72D297353CC}">
                <c16:uniqueId val="{00000005-6903-F94A-8F7E-CCC5FE9735DA}"/>
              </c:ext>
            </c:extLst>
          </c:dPt>
          <c:dPt>
            <c:idx val="3"/>
            <c:bubble3D val="0"/>
            <c:spPr>
              <a:solidFill>
                <a:schemeClr val="accent4"/>
              </a:solidFill>
              <a:ln>
                <a:noFill/>
              </a:ln>
              <a:effectLst/>
              <a:sp3d/>
            </c:spPr>
            <c:extLst>
              <c:ext xmlns:c16="http://schemas.microsoft.com/office/drawing/2014/chart" uri="{C3380CC4-5D6E-409C-BE32-E72D297353CC}">
                <c16:uniqueId val="{00000007-6903-F94A-8F7E-CCC5FE9735DA}"/>
              </c:ext>
            </c:extLst>
          </c:dPt>
          <c:dPt>
            <c:idx val="4"/>
            <c:bubble3D val="0"/>
            <c:spPr>
              <a:solidFill>
                <a:srgbClr val="FF40FF"/>
              </a:solidFill>
              <a:ln>
                <a:noFill/>
              </a:ln>
              <a:effectLst/>
              <a:sp3d/>
            </c:spPr>
            <c:extLst>
              <c:ext xmlns:c16="http://schemas.microsoft.com/office/drawing/2014/chart" uri="{C3380CC4-5D6E-409C-BE32-E72D297353CC}">
                <c16:uniqueId val="{00000008-6DA0-B545-A613-C351AA57B959}"/>
              </c:ext>
            </c:extLst>
          </c:dPt>
          <c:dPt>
            <c:idx val="5"/>
            <c:bubble3D val="0"/>
            <c:spPr>
              <a:solidFill>
                <a:srgbClr val="00B050"/>
              </a:solidFill>
              <a:ln>
                <a:noFill/>
              </a:ln>
              <a:effectLst/>
              <a:sp3d/>
            </c:spPr>
            <c:extLst>
              <c:ext xmlns:c16="http://schemas.microsoft.com/office/drawing/2014/chart" uri="{C3380CC4-5D6E-409C-BE32-E72D297353CC}">
                <c16:uniqueId val="{00000007-6DA0-B545-A613-C351AA57B959}"/>
              </c:ext>
            </c:extLst>
          </c:dPt>
          <c:dPt>
            <c:idx val="6"/>
            <c:bubble3D val="0"/>
            <c:spPr>
              <a:solidFill>
                <a:schemeClr val="accent5">
                  <a:lumMod val="60000"/>
                  <a:lumOff val="40000"/>
                </a:schemeClr>
              </a:solidFill>
              <a:ln>
                <a:noFill/>
              </a:ln>
              <a:effectLst/>
              <a:sp3d/>
            </c:spPr>
            <c:extLst>
              <c:ext xmlns:c16="http://schemas.microsoft.com/office/drawing/2014/chart" uri="{C3380CC4-5D6E-409C-BE32-E72D297353CC}">
                <c16:uniqueId val="{00000002-6DA0-B545-A613-C351AA57B959}"/>
              </c:ext>
            </c:extLst>
          </c:dPt>
          <c:dPt>
            <c:idx val="7"/>
            <c:bubble3D val="0"/>
            <c:spPr>
              <a:solidFill>
                <a:schemeClr val="accent2"/>
              </a:solidFill>
              <a:ln>
                <a:noFill/>
              </a:ln>
              <a:effectLst/>
              <a:sp3d/>
            </c:spPr>
            <c:extLst>
              <c:ext xmlns:c16="http://schemas.microsoft.com/office/drawing/2014/chart" uri="{C3380CC4-5D6E-409C-BE32-E72D297353CC}">
                <c16:uniqueId val="{00000004-6DA0-B545-A613-C351AA57B959}"/>
              </c:ext>
            </c:extLst>
          </c:dPt>
          <c:dPt>
            <c:idx val="8"/>
            <c:bubble3D val="0"/>
            <c:spPr>
              <a:solidFill>
                <a:srgbClr val="00B0F0"/>
              </a:solidFill>
              <a:ln>
                <a:noFill/>
              </a:ln>
              <a:effectLst/>
              <a:sp3d/>
            </c:spPr>
            <c:extLst>
              <c:ext xmlns:c16="http://schemas.microsoft.com/office/drawing/2014/chart" uri="{C3380CC4-5D6E-409C-BE32-E72D297353CC}">
                <c16:uniqueId val="{00000003-6DA0-B545-A613-C351AA57B959}"/>
              </c:ext>
            </c:extLst>
          </c:dPt>
          <c:dPt>
            <c:idx val="9"/>
            <c:bubble3D val="0"/>
            <c:spPr>
              <a:solidFill>
                <a:srgbClr val="EDA5E7"/>
              </a:solidFill>
              <a:ln>
                <a:noFill/>
              </a:ln>
              <a:effectLst/>
              <a:sp3d/>
            </c:spPr>
            <c:extLst>
              <c:ext xmlns:c16="http://schemas.microsoft.com/office/drawing/2014/chart" uri="{C3380CC4-5D6E-409C-BE32-E72D297353CC}">
                <c16:uniqueId val="{00000006-6DA0-B545-A613-C351AA57B959}"/>
              </c:ext>
            </c:extLst>
          </c:dPt>
          <c:dPt>
            <c:idx val="10"/>
            <c:bubble3D val="0"/>
            <c:spPr>
              <a:solidFill>
                <a:schemeClr val="accent5">
                  <a:lumMod val="60000"/>
                </a:schemeClr>
              </a:solidFill>
              <a:ln>
                <a:noFill/>
              </a:ln>
              <a:effectLst/>
              <a:sp3d/>
            </c:spPr>
            <c:extLst>
              <c:ext xmlns:c16="http://schemas.microsoft.com/office/drawing/2014/chart" uri="{C3380CC4-5D6E-409C-BE32-E72D297353CC}">
                <c16:uniqueId val="{00000015-6903-F94A-8F7E-CCC5FE9735DA}"/>
              </c:ext>
            </c:extLst>
          </c:dPt>
          <c:dPt>
            <c:idx val="11"/>
            <c:bubble3D val="0"/>
            <c:spPr>
              <a:solidFill>
                <a:schemeClr val="accent6">
                  <a:lumMod val="60000"/>
                  <a:lumOff val="40000"/>
                </a:schemeClr>
              </a:solidFill>
              <a:ln>
                <a:noFill/>
              </a:ln>
              <a:effectLst/>
              <a:sp3d/>
            </c:spPr>
            <c:extLst>
              <c:ext xmlns:c16="http://schemas.microsoft.com/office/drawing/2014/chart" uri="{C3380CC4-5D6E-409C-BE32-E72D297353CC}">
                <c16:uniqueId val="{00000005-6DA0-B545-A613-C351AA57B959}"/>
              </c:ext>
            </c:extLst>
          </c:dPt>
          <c:dPt>
            <c:idx val="12"/>
            <c:bubble3D val="0"/>
            <c:spPr>
              <a:solidFill>
                <a:schemeClr val="accent1">
                  <a:lumMod val="80000"/>
                  <a:lumOff val="20000"/>
                </a:schemeClr>
              </a:solidFill>
              <a:ln>
                <a:noFill/>
              </a:ln>
              <a:effectLst/>
              <a:sp3d/>
            </c:spPr>
            <c:extLst>
              <c:ext xmlns:c16="http://schemas.microsoft.com/office/drawing/2014/chart" uri="{C3380CC4-5D6E-409C-BE32-E72D297353CC}">
                <c16:uniqueId val="{00000019-6903-F94A-8F7E-CCC5FE9735DA}"/>
              </c:ext>
            </c:extLst>
          </c:dPt>
          <c:dPt>
            <c:idx val="13"/>
            <c:bubble3D val="0"/>
            <c:spPr>
              <a:solidFill>
                <a:srgbClr val="FFD225"/>
              </a:solidFill>
              <a:ln>
                <a:noFill/>
              </a:ln>
              <a:effectLst/>
              <a:sp3d/>
            </c:spPr>
            <c:extLst>
              <c:ext xmlns:c16="http://schemas.microsoft.com/office/drawing/2014/chart" uri="{C3380CC4-5D6E-409C-BE32-E72D297353CC}">
                <c16:uniqueId val="{0000000A-6DA0-B545-A613-C351AA57B9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Pivot!$Q$59:$Q$73</c:f>
              <c:strCache>
                <c:ptCount val="14"/>
                <c:pt idx="0">
                  <c:v>Beauty</c:v>
                </c:pt>
                <c:pt idx="1">
                  <c:v>Car</c:v>
                </c:pt>
                <c:pt idx="2">
                  <c:v>Clothing</c:v>
                </c:pt>
                <c:pt idx="3">
                  <c:v>Entertainment</c:v>
                </c:pt>
                <c:pt idx="4">
                  <c:v>Fitness</c:v>
                </c:pt>
                <c:pt idx="5">
                  <c:v>Food &amp; Grocery</c:v>
                </c:pt>
                <c:pt idx="6">
                  <c:v>House</c:v>
                </c:pt>
                <c:pt idx="7">
                  <c:v>Household</c:v>
                </c:pt>
                <c:pt idx="8">
                  <c:v>Leisure</c:v>
                </c:pt>
                <c:pt idx="9">
                  <c:v>Luxury</c:v>
                </c:pt>
                <c:pt idx="10">
                  <c:v>Medical</c:v>
                </c:pt>
                <c:pt idx="11">
                  <c:v>Office</c:v>
                </c:pt>
                <c:pt idx="12">
                  <c:v>Social</c:v>
                </c:pt>
                <c:pt idx="13">
                  <c:v>Tax</c:v>
                </c:pt>
              </c:strCache>
            </c:strRef>
          </c:cat>
          <c:val>
            <c:numRef>
              <c:f>Pivot!$R$59:$R$73</c:f>
              <c:numCache>
                <c:formatCode>General</c:formatCode>
                <c:ptCount val="14"/>
                <c:pt idx="0">
                  <c:v>325.98</c:v>
                </c:pt>
                <c:pt idx="1">
                  <c:v>1774.6480000000001</c:v>
                </c:pt>
                <c:pt idx="2">
                  <c:v>977.83000000000015</c:v>
                </c:pt>
                <c:pt idx="3">
                  <c:v>323</c:v>
                </c:pt>
                <c:pt idx="4">
                  <c:v>480</c:v>
                </c:pt>
                <c:pt idx="5">
                  <c:v>4568.2650000000012</c:v>
                </c:pt>
                <c:pt idx="6">
                  <c:v>35700</c:v>
                </c:pt>
                <c:pt idx="7">
                  <c:v>6532</c:v>
                </c:pt>
                <c:pt idx="8">
                  <c:v>7500</c:v>
                </c:pt>
                <c:pt idx="9">
                  <c:v>3000</c:v>
                </c:pt>
                <c:pt idx="10">
                  <c:v>260</c:v>
                </c:pt>
                <c:pt idx="11">
                  <c:v>2078</c:v>
                </c:pt>
                <c:pt idx="12">
                  <c:v>821.24</c:v>
                </c:pt>
                <c:pt idx="13">
                  <c:v>2020</c:v>
                </c:pt>
              </c:numCache>
            </c:numRef>
          </c:val>
          <c:extLst>
            <c:ext xmlns:c16="http://schemas.microsoft.com/office/drawing/2014/chart" uri="{C3380CC4-5D6E-409C-BE32-E72D297353CC}">
              <c16:uniqueId val="{00000000-6DA0-B545-A613-C351AA57B95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Expense Record.xlsx]Pivot!PivotTable11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 </a:t>
            </a:r>
            <a:r>
              <a:rPr lang="en-US" baseline="0"/>
              <a:t>by Month</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025393552668215E-2"/>
          <c:y val="0.12036504535034387"/>
          <c:w val="0.70040069991251097"/>
          <c:h val="0.66790937591134436"/>
        </c:manualLayout>
      </c:layout>
      <c:barChart>
        <c:barDir val="col"/>
        <c:grouping val="clustered"/>
        <c:varyColors val="0"/>
        <c:ser>
          <c:idx val="0"/>
          <c:order val="0"/>
          <c:tx>
            <c:strRef>
              <c:f>Pivot!$B$25:$B$26</c:f>
              <c:strCache>
                <c:ptCount val="1"/>
                <c:pt idx="0">
                  <c:v>January</c:v>
                </c:pt>
              </c:strCache>
            </c:strRef>
          </c:tx>
          <c:spPr>
            <a:solidFill>
              <a:schemeClr val="accent1"/>
            </a:solidFill>
            <a:ln>
              <a:noFill/>
            </a:ln>
            <a:effectLst/>
          </c:spPr>
          <c:invertIfNegative val="0"/>
          <c:cat>
            <c:strRef>
              <c:f>Pivot!$A$27:$A$41</c:f>
              <c:strCache>
                <c:ptCount val="14"/>
                <c:pt idx="0">
                  <c:v>Beauty</c:v>
                </c:pt>
                <c:pt idx="1">
                  <c:v>Car</c:v>
                </c:pt>
                <c:pt idx="2">
                  <c:v>Clothing</c:v>
                </c:pt>
                <c:pt idx="3">
                  <c:v>Entertainment</c:v>
                </c:pt>
                <c:pt idx="4">
                  <c:v>Fitness</c:v>
                </c:pt>
                <c:pt idx="5">
                  <c:v>Food &amp; Grocery</c:v>
                </c:pt>
                <c:pt idx="6">
                  <c:v>House</c:v>
                </c:pt>
                <c:pt idx="7">
                  <c:v>Household</c:v>
                </c:pt>
                <c:pt idx="8">
                  <c:v>Leisure</c:v>
                </c:pt>
                <c:pt idx="9">
                  <c:v>Luxury</c:v>
                </c:pt>
                <c:pt idx="10">
                  <c:v>Medical</c:v>
                </c:pt>
                <c:pt idx="11">
                  <c:v>Office</c:v>
                </c:pt>
                <c:pt idx="12">
                  <c:v>Social</c:v>
                </c:pt>
                <c:pt idx="13">
                  <c:v>Tax</c:v>
                </c:pt>
              </c:strCache>
            </c:strRef>
          </c:cat>
          <c:val>
            <c:numRef>
              <c:f>Pivot!$B$27:$B$41</c:f>
              <c:numCache>
                <c:formatCode>General</c:formatCode>
                <c:ptCount val="14"/>
                <c:pt idx="1">
                  <c:v>104.56</c:v>
                </c:pt>
                <c:pt idx="2">
                  <c:v>26.58</c:v>
                </c:pt>
                <c:pt idx="3">
                  <c:v>3</c:v>
                </c:pt>
                <c:pt idx="4">
                  <c:v>40</c:v>
                </c:pt>
                <c:pt idx="5">
                  <c:v>329.71000000000004</c:v>
                </c:pt>
                <c:pt idx="6">
                  <c:v>5700</c:v>
                </c:pt>
                <c:pt idx="7">
                  <c:v>548</c:v>
                </c:pt>
                <c:pt idx="11">
                  <c:v>875</c:v>
                </c:pt>
              </c:numCache>
            </c:numRef>
          </c:val>
          <c:extLst>
            <c:ext xmlns:c16="http://schemas.microsoft.com/office/drawing/2014/chart" uri="{C3380CC4-5D6E-409C-BE32-E72D297353CC}">
              <c16:uniqueId val="{00000000-2ED6-F24D-B17F-E6969CF062E4}"/>
            </c:ext>
          </c:extLst>
        </c:ser>
        <c:ser>
          <c:idx val="1"/>
          <c:order val="1"/>
          <c:tx>
            <c:strRef>
              <c:f>Pivot!$C$25:$C$26</c:f>
              <c:strCache>
                <c:ptCount val="1"/>
                <c:pt idx="0">
                  <c:v>February</c:v>
                </c:pt>
              </c:strCache>
            </c:strRef>
          </c:tx>
          <c:spPr>
            <a:solidFill>
              <a:schemeClr val="accent2"/>
            </a:solidFill>
            <a:ln>
              <a:noFill/>
            </a:ln>
            <a:effectLst/>
          </c:spPr>
          <c:invertIfNegative val="0"/>
          <c:cat>
            <c:strRef>
              <c:f>Pivot!$A$27:$A$41</c:f>
              <c:strCache>
                <c:ptCount val="14"/>
                <c:pt idx="0">
                  <c:v>Beauty</c:v>
                </c:pt>
                <c:pt idx="1">
                  <c:v>Car</c:v>
                </c:pt>
                <c:pt idx="2">
                  <c:v>Clothing</c:v>
                </c:pt>
                <c:pt idx="3">
                  <c:v>Entertainment</c:v>
                </c:pt>
                <c:pt idx="4">
                  <c:v>Fitness</c:v>
                </c:pt>
                <c:pt idx="5">
                  <c:v>Food &amp; Grocery</c:v>
                </c:pt>
                <c:pt idx="6">
                  <c:v>House</c:v>
                </c:pt>
                <c:pt idx="7">
                  <c:v>Household</c:v>
                </c:pt>
                <c:pt idx="8">
                  <c:v>Leisure</c:v>
                </c:pt>
                <c:pt idx="9">
                  <c:v>Luxury</c:v>
                </c:pt>
                <c:pt idx="10">
                  <c:v>Medical</c:v>
                </c:pt>
                <c:pt idx="11">
                  <c:v>Office</c:v>
                </c:pt>
                <c:pt idx="12">
                  <c:v>Social</c:v>
                </c:pt>
                <c:pt idx="13">
                  <c:v>Tax</c:v>
                </c:pt>
              </c:strCache>
            </c:strRef>
          </c:cat>
          <c:val>
            <c:numRef>
              <c:f>Pivot!$C$27:$C$41</c:f>
              <c:numCache>
                <c:formatCode>General</c:formatCode>
                <c:ptCount val="14"/>
                <c:pt idx="0">
                  <c:v>125.98</c:v>
                </c:pt>
                <c:pt idx="1">
                  <c:v>107.72999999999999</c:v>
                </c:pt>
                <c:pt idx="2">
                  <c:v>132.58000000000001</c:v>
                </c:pt>
                <c:pt idx="4">
                  <c:v>40</c:v>
                </c:pt>
                <c:pt idx="5">
                  <c:v>304.36</c:v>
                </c:pt>
                <c:pt idx="6">
                  <c:v>2500</c:v>
                </c:pt>
                <c:pt idx="7">
                  <c:v>529</c:v>
                </c:pt>
                <c:pt idx="11">
                  <c:v>75</c:v>
                </c:pt>
              </c:numCache>
            </c:numRef>
          </c:val>
          <c:extLst>
            <c:ext xmlns:c16="http://schemas.microsoft.com/office/drawing/2014/chart" uri="{C3380CC4-5D6E-409C-BE32-E72D297353CC}">
              <c16:uniqueId val="{00000018-2ED6-F24D-B17F-E6969CF062E4}"/>
            </c:ext>
          </c:extLst>
        </c:ser>
        <c:ser>
          <c:idx val="2"/>
          <c:order val="2"/>
          <c:tx>
            <c:strRef>
              <c:f>Pivot!$D$25:$D$26</c:f>
              <c:strCache>
                <c:ptCount val="1"/>
                <c:pt idx="0">
                  <c:v>March</c:v>
                </c:pt>
              </c:strCache>
            </c:strRef>
          </c:tx>
          <c:spPr>
            <a:solidFill>
              <a:schemeClr val="accent3"/>
            </a:solidFill>
            <a:ln>
              <a:noFill/>
            </a:ln>
            <a:effectLst/>
          </c:spPr>
          <c:invertIfNegative val="0"/>
          <c:cat>
            <c:strRef>
              <c:f>Pivot!$A$27:$A$41</c:f>
              <c:strCache>
                <c:ptCount val="14"/>
                <c:pt idx="0">
                  <c:v>Beauty</c:v>
                </c:pt>
                <c:pt idx="1">
                  <c:v>Car</c:v>
                </c:pt>
                <c:pt idx="2">
                  <c:v>Clothing</c:v>
                </c:pt>
                <c:pt idx="3">
                  <c:v>Entertainment</c:v>
                </c:pt>
                <c:pt idx="4">
                  <c:v>Fitness</c:v>
                </c:pt>
                <c:pt idx="5">
                  <c:v>Food &amp; Grocery</c:v>
                </c:pt>
                <c:pt idx="6">
                  <c:v>House</c:v>
                </c:pt>
                <c:pt idx="7">
                  <c:v>Household</c:v>
                </c:pt>
                <c:pt idx="8">
                  <c:v>Leisure</c:v>
                </c:pt>
                <c:pt idx="9">
                  <c:v>Luxury</c:v>
                </c:pt>
                <c:pt idx="10">
                  <c:v>Medical</c:v>
                </c:pt>
                <c:pt idx="11">
                  <c:v>Office</c:v>
                </c:pt>
                <c:pt idx="12">
                  <c:v>Social</c:v>
                </c:pt>
                <c:pt idx="13">
                  <c:v>Tax</c:v>
                </c:pt>
              </c:strCache>
            </c:strRef>
          </c:cat>
          <c:val>
            <c:numRef>
              <c:f>Pivot!$D$27:$D$41</c:f>
              <c:numCache>
                <c:formatCode>General</c:formatCode>
                <c:ptCount val="14"/>
                <c:pt idx="1">
                  <c:v>108.09</c:v>
                </c:pt>
                <c:pt idx="4">
                  <c:v>40</c:v>
                </c:pt>
                <c:pt idx="5">
                  <c:v>323.77999999999997</c:v>
                </c:pt>
                <c:pt idx="6">
                  <c:v>2500</c:v>
                </c:pt>
                <c:pt idx="7">
                  <c:v>523</c:v>
                </c:pt>
                <c:pt idx="8">
                  <c:v>3000</c:v>
                </c:pt>
                <c:pt idx="10">
                  <c:v>100</c:v>
                </c:pt>
                <c:pt idx="11">
                  <c:v>75</c:v>
                </c:pt>
              </c:numCache>
            </c:numRef>
          </c:val>
          <c:extLst>
            <c:ext xmlns:c16="http://schemas.microsoft.com/office/drawing/2014/chart" uri="{C3380CC4-5D6E-409C-BE32-E72D297353CC}">
              <c16:uniqueId val="{00000019-2ED6-F24D-B17F-E6969CF062E4}"/>
            </c:ext>
          </c:extLst>
        </c:ser>
        <c:ser>
          <c:idx val="3"/>
          <c:order val="3"/>
          <c:tx>
            <c:strRef>
              <c:f>Pivot!$E$25:$E$26</c:f>
              <c:strCache>
                <c:ptCount val="1"/>
                <c:pt idx="0">
                  <c:v>April</c:v>
                </c:pt>
              </c:strCache>
            </c:strRef>
          </c:tx>
          <c:spPr>
            <a:solidFill>
              <a:schemeClr val="accent4"/>
            </a:solidFill>
            <a:ln>
              <a:noFill/>
            </a:ln>
            <a:effectLst/>
          </c:spPr>
          <c:invertIfNegative val="0"/>
          <c:cat>
            <c:strRef>
              <c:f>Pivot!$A$27:$A$41</c:f>
              <c:strCache>
                <c:ptCount val="14"/>
                <c:pt idx="0">
                  <c:v>Beauty</c:v>
                </c:pt>
                <c:pt idx="1">
                  <c:v>Car</c:v>
                </c:pt>
                <c:pt idx="2">
                  <c:v>Clothing</c:v>
                </c:pt>
                <c:pt idx="3">
                  <c:v>Entertainment</c:v>
                </c:pt>
                <c:pt idx="4">
                  <c:v>Fitness</c:v>
                </c:pt>
                <c:pt idx="5">
                  <c:v>Food &amp; Grocery</c:v>
                </c:pt>
                <c:pt idx="6">
                  <c:v>House</c:v>
                </c:pt>
                <c:pt idx="7">
                  <c:v>Household</c:v>
                </c:pt>
                <c:pt idx="8">
                  <c:v>Leisure</c:v>
                </c:pt>
                <c:pt idx="9">
                  <c:v>Luxury</c:v>
                </c:pt>
                <c:pt idx="10">
                  <c:v>Medical</c:v>
                </c:pt>
                <c:pt idx="11">
                  <c:v>Office</c:v>
                </c:pt>
                <c:pt idx="12">
                  <c:v>Social</c:v>
                </c:pt>
                <c:pt idx="13">
                  <c:v>Tax</c:v>
                </c:pt>
              </c:strCache>
            </c:strRef>
          </c:cat>
          <c:val>
            <c:numRef>
              <c:f>Pivot!$E$27:$E$41</c:f>
              <c:numCache>
                <c:formatCode>General</c:formatCode>
                <c:ptCount val="14"/>
                <c:pt idx="1">
                  <c:v>142.84</c:v>
                </c:pt>
                <c:pt idx="4">
                  <c:v>40</c:v>
                </c:pt>
                <c:pt idx="5">
                  <c:v>234.58999999999997</c:v>
                </c:pt>
                <c:pt idx="6">
                  <c:v>2500</c:v>
                </c:pt>
                <c:pt idx="7">
                  <c:v>485</c:v>
                </c:pt>
                <c:pt idx="11">
                  <c:v>75</c:v>
                </c:pt>
                <c:pt idx="13">
                  <c:v>2020</c:v>
                </c:pt>
              </c:numCache>
            </c:numRef>
          </c:val>
          <c:extLst>
            <c:ext xmlns:c16="http://schemas.microsoft.com/office/drawing/2014/chart" uri="{C3380CC4-5D6E-409C-BE32-E72D297353CC}">
              <c16:uniqueId val="{0000001A-2ED6-F24D-B17F-E6969CF062E4}"/>
            </c:ext>
          </c:extLst>
        </c:ser>
        <c:ser>
          <c:idx val="4"/>
          <c:order val="4"/>
          <c:tx>
            <c:strRef>
              <c:f>Pivot!$F$25:$F$26</c:f>
              <c:strCache>
                <c:ptCount val="1"/>
                <c:pt idx="0">
                  <c:v>May</c:v>
                </c:pt>
              </c:strCache>
            </c:strRef>
          </c:tx>
          <c:spPr>
            <a:solidFill>
              <a:schemeClr val="accent5"/>
            </a:solidFill>
            <a:ln>
              <a:noFill/>
            </a:ln>
            <a:effectLst/>
          </c:spPr>
          <c:invertIfNegative val="0"/>
          <c:cat>
            <c:strRef>
              <c:f>Pivot!$A$27:$A$41</c:f>
              <c:strCache>
                <c:ptCount val="14"/>
                <c:pt idx="0">
                  <c:v>Beauty</c:v>
                </c:pt>
                <c:pt idx="1">
                  <c:v>Car</c:v>
                </c:pt>
                <c:pt idx="2">
                  <c:v>Clothing</c:v>
                </c:pt>
                <c:pt idx="3">
                  <c:v>Entertainment</c:v>
                </c:pt>
                <c:pt idx="4">
                  <c:v>Fitness</c:v>
                </c:pt>
                <c:pt idx="5">
                  <c:v>Food &amp; Grocery</c:v>
                </c:pt>
                <c:pt idx="6">
                  <c:v>House</c:v>
                </c:pt>
                <c:pt idx="7">
                  <c:v>Household</c:v>
                </c:pt>
                <c:pt idx="8">
                  <c:v>Leisure</c:v>
                </c:pt>
                <c:pt idx="9">
                  <c:v>Luxury</c:v>
                </c:pt>
                <c:pt idx="10">
                  <c:v>Medical</c:v>
                </c:pt>
                <c:pt idx="11">
                  <c:v>Office</c:v>
                </c:pt>
                <c:pt idx="12">
                  <c:v>Social</c:v>
                </c:pt>
                <c:pt idx="13">
                  <c:v>Tax</c:v>
                </c:pt>
              </c:strCache>
            </c:strRef>
          </c:cat>
          <c:val>
            <c:numRef>
              <c:f>Pivot!$F$27:$F$41</c:f>
              <c:numCache>
                <c:formatCode>General</c:formatCode>
                <c:ptCount val="14"/>
                <c:pt idx="1">
                  <c:v>146.74</c:v>
                </c:pt>
                <c:pt idx="2">
                  <c:v>187.7</c:v>
                </c:pt>
                <c:pt idx="3">
                  <c:v>40</c:v>
                </c:pt>
                <c:pt idx="4">
                  <c:v>40</c:v>
                </c:pt>
                <c:pt idx="5">
                  <c:v>370.72</c:v>
                </c:pt>
                <c:pt idx="6">
                  <c:v>2500</c:v>
                </c:pt>
                <c:pt idx="7">
                  <c:v>535</c:v>
                </c:pt>
                <c:pt idx="11">
                  <c:v>75</c:v>
                </c:pt>
              </c:numCache>
            </c:numRef>
          </c:val>
          <c:extLst>
            <c:ext xmlns:c16="http://schemas.microsoft.com/office/drawing/2014/chart" uri="{C3380CC4-5D6E-409C-BE32-E72D297353CC}">
              <c16:uniqueId val="{0000001B-2ED6-F24D-B17F-E6969CF062E4}"/>
            </c:ext>
          </c:extLst>
        </c:ser>
        <c:ser>
          <c:idx val="5"/>
          <c:order val="5"/>
          <c:tx>
            <c:strRef>
              <c:f>Pivot!$G$25:$G$26</c:f>
              <c:strCache>
                <c:ptCount val="1"/>
                <c:pt idx="0">
                  <c:v>June</c:v>
                </c:pt>
              </c:strCache>
            </c:strRef>
          </c:tx>
          <c:spPr>
            <a:solidFill>
              <a:schemeClr val="accent6"/>
            </a:solidFill>
            <a:ln>
              <a:noFill/>
            </a:ln>
            <a:effectLst/>
          </c:spPr>
          <c:invertIfNegative val="0"/>
          <c:cat>
            <c:strRef>
              <c:f>Pivot!$A$27:$A$41</c:f>
              <c:strCache>
                <c:ptCount val="14"/>
                <c:pt idx="0">
                  <c:v>Beauty</c:v>
                </c:pt>
                <c:pt idx="1">
                  <c:v>Car</c:v>
                </c:pt>
                <c:pt idx="2">
                  <c:v>Clothing</c:v>
                </c:pt>
                <c:pt idx="3">
                  <c:v>Entertainment</c:v>
                </c:pt>
                <c:pt idx="4">
                  <c:v>Fitness</c:v>
                </c:pt>
                <c:pt idx="5">
                  <c:v>Food &amp; Grocery</c:v>
                </c:pt>
                <c:pt idx="6">
                  <c:v>House</c:v>
                </c:pt>
                <c:pt idx="7">
                  <c:v>Household</c:v>
                </c:pt>
                <c:pt idx="8">
                  <c:v>Leisure</c:v>
                </c:pt>
                <c:pt idx="9">
                  <c:v>Luxury</c:v>
                </c:pt>
                <c:pt idx="10">
                  <c:v>Medical</c:v>
                </c:pt>
                <c:pt idx="11">
                  <c:v>Office</c:v>
                </c:pt>
                <c:pt idx="12">
                  <c:v>Social</c:v>
                </c:pt>
                <c:pt idx="13">
                  <c:v>Tax</c:v>
                </c:pt>
              </c:strCache>
            </c:strRef>
          </c:cat>
          <c:val>
            <c:numRef>
              <c:f>Pivot!$G$27:$G$41</c:f>
              <c:numCache>
                <c:formatCode>General</c:formatCode>
                <c:ptCount val="14"/>
                <c:pt idx="1">
                  <c:v>153.62</c:v>
                </c:pt>
                <c:pt idx="2">
                  <c:v>186.64</c:v>
                </c:pt>
                <c:pt idx="3">
                  <c:v>280</c:v>
                </c:pt>
                <c:pt idx="4">
                  <c:v>40</c:v>
                </c:pt>
                <c:pt idx="5">
                  <c:v>338.73999999999995</c:v>
                </c:pt>
                <c:pt idx="6">
                  <c:v>2500</c:v>
                </c:pt>
                <c:pt idx="7">
                  <c:v>543</c:v>
                </c:pt>
                <c:pt idx="11">
                  <c:v>75</c:v>
                </c:pt>
              </c:numCache>
            </c:numRef>
          </c:val>
          <c:extLst>
            <c:ext xmlns:c16="http://schemas.microsoft.com/office/drawing/2014/chart" uri="{C3380CC4-5D6E-409C-BE32-E72D297353CC}">
              <c16:uniqueId val="{0000001C-2ED6-F24D-B17F-E6969CF062E4}"/>
            </c:ext>
          </c:extLst>
        </c:ser>
        <c:ser>
          <c:idx val="6"/>
          <c:order val="6"/>
          <c:tx>
            <c:strRef>
              <c:f>Pivot!$H$25:$H$26</c:f>
              <c:strCache>
                <c:ptCount val="1"/>
                <c:pt idx="0">
                  <c:v>July</c:v>
                </c:pt>
              </c:strCache>
            </c:strRef>
          </c:tx>
          <c:spPr>
            <a:solidFill>
              <a:schemeClr val="accent1">
                <a:lumMod val="60000"/>
              </a:schemeClr>
            </a:solidFill>
            <a:ln>
              <a:noFill/>
            </a:ln>
            <a:effectLst/>
          </c:spPr>
          <c:invertIfNegative val="0"/>
          <c:cat>
            <c:strRef>
              <c:f>Pivot!$A$27:$A$41</c:f>
              <c:strCache>
                <c:ptCount val="14"/>
                <c:pt idx="0">
                  <c:v>Beauty</c:v>
                </c:pt>
                <c:pt idx="1">
                  <c:v>Car</c:v>
                </c:pt>
                <c:pt idx="2">
                  <c:v>Clothing</c:v>
                </c:pt>
                <c:pt idx="3">
                  <c:v>Entertainment</c:v>
                </c:pt>
                <c:pt idx="4">
                  <c:v>Fitness</c:v>
                </c:pt>
                <c:pt idx="5">
                  <c:v>Food &amp; Grocery</c:v>
                </c:pt>
                <c:pt idx="6">
                  <c:v>House</c:v>
                </c:pt>
                <c:pt idx="7">
                  <c:v>Household</c:v>
                </c:pt>
                <c:pt idx="8">
                  <c:v>Leisure</c:v>
                </c:pt>
                <c:pt idx="9">
                  <c:v>Luxury</c:v>
                </c:pt>
                <c:pt idx="10">
                  <c:v>Medical</c:v>
                </c:pt>
                <c:pt idx="11">
                  <c:v>Office</c:v>
                </c:pt>
                <c:pt idx="12">
                  <c:v>Social</c:v>
                </c:pt>
                <c:pt idx="13">
                  <c:v>Tax</c:v>
                </c:pt>
              </c:strCache>
            </c:strRef>
          </c:cat>
          <c:val>
            <c:numRef>
              <c:f>Pivot!$H$27:$H$41</c:f>
              <c:numCache>
                <c:formatCode>General</c:formatCode>
                <c:ptCount val="14"/>
                <c:pt idx="1">
                  <c:v>271.72000000000003</c:v>
                </c:pt>
                <c:pt idx="2">
                  <c:v>85.28</c:v>
                </c:pt>
                <c:pt idx="4">
                  <c:v>40</c:v>
                </c:pt>
                <c:pt idx="5">
                  <c:v>474.33</c:v>
                </c:pt>
                <c:pt idx="6">
                  <c:v>5000</c:v>
                </c:pt>
                <c:pt idx="7">
                  <c:v>569</c:v>
                </c:pt>
                <c:pt idx="8">
                  <c:v>1500</c:v>
                </c:pt>
                <c:pt idx="11">
                  <c:v>375</c:v>
                </c:pt>
              </c:numCache>
            </c:numRef>
          </c:val>
          <c:extLst>
            <c:ext xmlns:c16="http://schemas.microsoft.com/office/drawing/2014/chart" uri="{C3380CC4-5D6E-409C-BE32-E72D297353CC}">
              <c16:uniqueId val="{0000001D-2ED6-F24D-B17F-E6969CF062E4}"/>
            </c:ext>
          </c:extLst>
        </c:ser>
        <c:ser>
          <c:idx val="7"/>
          <c:order val="7"/>
          <c:tx>
            <c:strRef>
              <c:f>Pivot!$I$25:$I$26</c:f>
              <c:strCache>
                <c:ptCount val="1"/>
                <c:pt idx="0">
                  <c:v>August</c:v>
                </c:pt>
              </c:strCache>
            </c:strRef>
          </c:tx>
          <c:spPr>
            <a:solidFill>
              <a:schemeClr val="accent2">
                <a:lumMod val="60000"/>
              </a:schemeClr>
            </a:solidFill>
            <a:ln>
              <a:noFill/>
            </a:ln>
            <a:effectLst/>
          </c:spPr>
          <c:invertIfNegative val="0"/>
          <c:cat>
            <c:strRef>
              <c:f>Pivot!$A$27:$A$41</c:f>
              <c:strCache>
                <c:ptCount val="14"/>
                <c:pt idx="0">
                  <c:v>Beauty</c:v>
                </c:pt>
                <c:pt idx="1">
                  <c:v>Car</c:v>
                </c:pt>
                <c:pt idx="2">
                  <c:v>Clothing</c:v>
                </c:pt>
                <c:pt idx="3">
                  <c:v>Entertainment</c:v>
                </c:pt>
                <c:pt idx="4">
                  <c:v>Fitness</c:v>
                </c:pt>
                <c:pt idx="5">
                  <c:v>Food &amp; Grocery</c:v>
                </c:pt>
                <c:pt idx="6">
                  <c:v>House</c:v>
                </c:pt>
                <c:pt idx="7">
                  <c:v>Household</c:v>
                </c:pt>
                <c:pt idx="8">
                  <c:v>Leisure</c:v>
                </c:pt>
                <c:pt idx="9">
                  <c:v>Luxury</c:v>
                </c:pt>
                <c:pt idx="10">
                  <c:v>Medical</c:v>
                </c:pt>
                <c:pt idx="11">
                  <c:v>Office</c:v>
                </c:pt>
                <c:pt idx="12">
                  <c:v>Social</c:v>
                </c:pt>
                <c:pt idx="13">
                  <c:v>Tax</c:v>
                </c:pt>
              </c:strCache>
            </c:strRef>
          </c:cat>
          <c:val>
            <c:numRef>
              <c:f>Pivot!$I$27:$I$41</c:f>
              <c:numCache>
                <c:formatCode>General</c:formatCode>
                <c:ptCount val="14"/>
                <c:pt idx="1">
                  <c:v>105.28</c:v>
                </c:pt>
                <c:pt idx="2">
                  <c:v>9.7799999999999994</c:v>
                </c:pt>
                <c:pt idx="4">
                  <c:v>40</c:v>
                </c:pt>
                <c:pt idx="5">
                  <c:v>189.85</c:v>
                </c:pt>
                <c:pt idx="6">
                  <c:v>2500</c:v>
                </c:pt>
                <c:pt idx="7">
                  <c:v>566</c:v>
                </c:pt>
                <c:pt idx="8">
                  <c:v>3000</c:v>
                </c:pt>
                <c:pt idx="11">
                  <c:v>75</c:v>
                </c:pt>
              </c:numCache>
            </c:numRef>
          </c:val>
          <c:extLst>
            <c:ext xmlns:c16="http://schemas.microsoft.com/office/drawing/2014/chart" uri="{C3380CC4-5D6E-409C-BE32-E72D297353CC}">
              <c16:uniqueId val="{00000023-2ED6-F24D-B17F-E6969CF062E4}"/>
            </c:ext>
          </c:extLst>
        </c:ser>
        <c:ser>
          <c:idx val="8"/>
          <c:order val="8"/>
          <c:tx>
            <c:strRef>
              <c:f>Pivot!$J$25:$J$26</c:f>
              <c:strCache>
                <c:ptCount val="1"/>
                <c:pt idx="0">
                  <c:v>September</c:v>
                </c:pt>
              </c:strCache>
            </c:strRef>
          </c:tx>
          <c:spPr>
            <a:solidFill>
              <a:schemeClr val="accent3">
                <a:lumMod val="60000"/>
              </a:schemeClr>
            </a:solidFill>
            <a:ln>
              <a:noFill/>
            </a:ln>
            <a:effectLst/>
          </c:spPr>
          <c:invertIfNegative val="0"/>
          <c:cat>
            <c:strRef>
              <c:f>Pivot!$A$27:$A$41</c:f>
              <c:strCache>
                <c:ptCount val="14"/>
                <c:pt idx="0">
                  <c:v>Beauty</c:v>
                </c:pt>
                <c:pt idx="1">
                  <c:v>Car</c:v>
                </c:pt>
                <c:pt idx="2">
                  <c:v>Clothing</c:v>
                </c:pt>
                <c:pt idx="3">
                  <c:v>Entertainment</c:v>
                </c:pt>
                <c:pt idx="4">
                  <c:v>Fitness</c:v>
                </c:pt>
                <c:pt idx="5">
                  <c:v>Food &amp; Grocery</c:v>
                </c:pt>
                <c:pt idx="6">
                  <c:v>House</c:v>
                </c:pt>
                <c:pt idx="7">
                  <c:v>Household</c:v>
                </c:pt>
                <c:pt idx="8">
                  <c:v>Leisure</c:v>
                </c:pt>
                <c:pt idx="9">
                  <c:v>Luxury</c:v>
                </c:pt>
                <c:pt idx="10">
                  <c:v>Medical</c:v>
                </c:pt>
                <c:pt idx="11">
                  <c:v>Office</c:v>
                </c:pt>
                <c:pt idx="12">
                  <c:v>Social</c:v>
                </c:pt>
                <c:pt idx="13">
                  <c:v>Tax</c:v>
                </c:pt>
              </c:strCache>
            </c:strRef>
          </c:cat>
          <c:val>
            <c:numRef>
              <c:f>Pivot!$J$27:$J$41</c:f>
              <c:numCache>
                <c:formatCode>General</c:formatCode>
                <c:ptCount val="14"/>
                <c:pt idx="1">
                  <c:v>163.94</c:v>
                </c:pt>
                <c:pt idx="2">
                  <c:v>39.979999999999997</c:v>
                </c:pt>
                <c:pt idx="4">
                  <c:v>40</c:v>
                </c:pt>
                <c:pt idx="5">
                  <c:v>320.35999999999996</c:v>
                </c:pt>
                <c:pt idx="6">
                  <c:v>2500</c:v>
                </c:pt>
                <c:pt idx="7">
                  <c:v>613</c:v>
                </c:pt>
                <c:pt idx="10">
                  <c:v>160</c:v>
                </c:pt>
                <c:pt idx="11">
                  <c:v>75</c:v>
                </c:pt>
              </c:numCache>
            </c:numRef>
          </c:val>
          <c:extLst>
            <c:ext xmlns:c16="http://schemas.microsoft.com/office/drawing/2014/chart" uri="{C3380CC4-5D6E-409C-BE32-E72D297353CC}">
              <c16:uniqueId val="{00000024-2ED6-F24D-B17F-E6969CF062E4}"/>
            </c:ext>
          </c:extLst>
        </c:ser>
        <c:ser>
          <c:idx val="9"/>
          <c:order val="9"/>
          <c:tx>
            <c:strRef>
              <c:f>Pivot!$K$25:$K$26</c:f>
              <c:strCache>
                <c:ptCount val="1"/>
                <c:pt idx="0">
                  <c:v>October</c:v>
                </c:pt>
              </c:strCache>
            </c:strRef>
          </c:tx>
          <c:spPr>
            <a:solidFill>
              <a:schemeClr val="accent4">
                <a:lumMod val="60000"/>
              </a:schemeClr>
            </a:solidFill>
            <a:ln>
              <a:noFill/>
            </a:ln>
            <a:effectLst/>
          </c:spPr>
          <c:invertIfNegative val="0"/>
          <c:cat>
            <c:strRef>
              <c:f>Pivot!$A$27:$A$41</c:f>
              <c:strCache>
                <c:ptCount val="14"/>
                <c:pt idx="0">
                  <c:v>Beauty</c:v>
                </c:pt>
                <c:pt idx="1">
                  <c:v>Car</c:v>
                </c:pt>
                <c:pt idx="2">
                  <c:v>Clothing</c:v>
                </c:pt>
                <c:pt idx="3">
                  <c:v>Entertainment</c:v>
                </c:pt>
                <c:pt idx="4">
                  <c:v>Fitness</c:v>
                </c:pt>
                <c:pt idx="5">
                  <c:v>Food &amp; Grocery</c:v>
                </c:pt>
                <c:pt idx="6">
                  <c:v>House</c:v>
                </c:pt>
                <c:pt idx="7">
                  <c:v>Household</c:v>
                </c:pt>
                <c:pt idx="8">
                  <c:v>Leisure</c:v>
                </c:pt>
                <c:pt idx="9">
                  <c:v>Luxury</c:v>
                </c:pt>
                <c:pt idx="10">
                  <c:v>Medical</c:v>
                </c:pt>
                <c:pt idx="11">
                  <c:v>Office</c:v>
                </c:pt>
                <c:pt idx="12">
                  <c:v>Social</c:v>
                </c:pt>
                <c:pt idx="13">
                  <c:v>Tax</c:v>
                </c:pt>
              </c:strCache>
            </c:strRef>
          </c:cat>
          <c:val>
            <c:numRef>
              <c:f>Pivot!$K$27:$K$41</c:f>
              <c:numCache>
                <c:formatCode>General</c:formatCode>
                <c:ptCount val="14"/>
                <c:pt idx="1">
                  <c:v>145.84</c:v>
                </c:pt>
                <c:pt idx="2">
                  <c:v>62.15</c:v>
                </c:pt>
                <c:pt idx="4">
                  <c:v>40</c:v>
                </c:pt>
                <c:pt idx="5">
                  <c:v>332.65999999999997</c:v>
                </c:pt>
                <c:pt idx="6">
                  <c:v>2500</c:v>
                </c:pt>
                <c:pt idx="7">
                  <c:v>563</c:v>
                </c:pt>
                <c:pt idx="11">
                  <c:v>75</c:v>
                </c:pt>
              </c:numCache>
            </c:numRef>
          </c:val>
          <c:extLst>
            <c:ext xmlns:c16="http://schemas.microsoft.com/office/drawing/2014/chart" uri="{C3380CC4-5D6E-409C-BE32-E72D297353CC}">
              <c16:uniqueId val="{00000025-2ED6-F24D-B17F-E6969CF062E4}"/>
            </c:ext>
          </c:extLst>
        </c:ser>
        <c:ser>
          <c:idx val="10"/>
          <c:order val="10"/>
          <c:tx>
            <c:strRef>
              <c:f>Pivot!$L$25:$L$26</c:f>
              <c:strCache>
                <c:ptCount val="1"/>
                <c:pt idx="0">
                  <c:v>November</c:v>
                </c:pt>
              </c:strCache>
            </c:strRef>
          </c:tx>
          <c:spPr>
            <a:solidFill>
              <a:schemeClr val="accent5">
                <a:lumMod val="60000"/>
              </a:schemeClr>
            </a:solidFill>
            <a:ln>
              <a:noFill/>
            </a:ln>
            <a:effectLst/>
          </c:spPr>
          <c:invertIfNegative val="0"/>
          <c:cat>
            <c:strRef>
              <c:f>Pivot!$A$27:$A$41</c:f>
              <c:strCache>
                <c:ptCount val="14"/>
                <c:pt idx="0">
                  <c:v>Beauty</c:v>
                </c:pt>
                <c:pt idx="1">
                  <c:v>Car</c:v>
                </c:pt>
                <c:pt idx="2">
                  <c:v>Clothing</c:v>
                </c:pt>
                <c:pt idx="3">
                  <c:v>Entertainment</c:v>
                </c:pt>
                <c:pt idx="4">
                  <c:v>Fitness</c:v>
                </c:pt>
                <c:pt idx="5">
                  <c:v>Food &amp; Grocery</c:v>
                </c:pt>
                <c:pt idx="6">
                  <c:v>House</c:v>
                </c:pt>
                <c:pt idx="7">
                  <c:v>Household</c:v>
                </c:pt>
                <c:pt idx="8">
                  <c:v>Leisure</c:v>
                </c:pt>
                <c:pt idx="9">
                  <c:v>Luxury</c:v>
                </c:pt>
                <c:pt idx="10">
                  <c:v>Medical</c:v>
                </c:pt>
                <c:pt idx="11">
                  <c:v>Office</c:v>
                </c:pt>
                <c:pt idx="12">
                  <c:v>Social</c:v>
                </c:pt>
                <c:pt idx="13">
                  <c:v>Tax</c:v>
                </c:pt>
              </c:strCache>
            </c:strRef>
          </c:cat>
          <c:val>
            <c:numRef>
              <c:f>Pivot!$L$27:$L$41</c:f>
              <c:numCache>
                <c:formatCode>General</c:formatCode>
                <c:ptCount val="14"/>
                <c:pt idx="0">
                  <c:v>200</c:v>
                </c:pt>
                <c:pt idx="1">
                  <c:v>145.36799999999999</c:v>
                </c:pt>
                <c:pt idx="2">
                  <c:v>118.59</c:v>
                </c:pt>
                <c:pt idx="4">
                  <c:v>40</c:v>
                </c:pt>
                <c:pt idx="5">
                  <c:v>692.4799999999999</c:v>
                </c:pt>
                <c:pt idx="6">
                  <c:v>2500</c:v>
                </c:pt>
                <c:pt idx="7">
                  <c:v>529</c:v>
                </c:pt>
                <c:pt idx="9">
                  <c:v>3000</c:v>
                </c:pt>
                <c:pt idx="11">
                  <c:v>75</c:v>
                </c:pt>
              </c:numCache>
            </c:numRef>
          </c:val>
          <c:extLst>
            <c:ext xmlns:c16="http://schemas.microsoft.com/office/drawing/2014/chart" uri="{C3380CC4-5D6E-409C-BE32-E72D297353CC}">
              <c16:uniqueId val="{00000026-2ED6-F24D-B17F-E6969CF062E4}"/>
            </c:ext>
          </c:extLst>
        </c:ser>
        <c:ser>
          <c:idx val="11"/>
          <c:order val="11"/>
          <c:tx>
            <c:strRef>
              <c:f>Pivot!$M$25:$M$26</c:f>
              <c:strCache>
                <c:ptCount val="1"/>
                <c:pt idx="0">
                  <c:v>December</c:v>
                </c:pt>
              </c:strCache>
            </c:strRef>
          </c:tx>
          <c:spPr>
            <a:solidFill>
              <a:schemeClr val="accent6">
                <a:lumMod val="60000"/>
              </a:schemeClr>
            </a:solidFill>
            <a:ln>
              <a:noFill/>
            </a:ln>
            <a:effectLst/>
          </c:spPr>
          <c:invertIfNegative val="0"/>
          <c:cat>
            <c:strRef>
              <c:f>Pivot!$A$27:$A$41</c:f>
              <c:strCache>
                <c:ptCount val="14"/>
                <c:pt idx="0">
                  <c:v>Beauty</c:v>
                </c:pt>
                <c:pt idx="1">
                  <c:v>Car</c:v>
                </c:pt>
                <c:pt idx="2">
                  <c:v>Clothing</c:v>
                </c:pt>
                <c:pt idx="3">
                  <c:v>Entertainment</c:v>
                </c:pt>
                <c:pt idx="4">
                  <c:v>Fitness</c:v>
                </c:pt>
                <c:pt idx="5">
                  <c:v>Food &amp; Grocery</c:v>
                </c:pt>
                <c:pt idx="6">
                  <c:v>House</c:v>
                </c:pt>
                <c:pt idx="7">
                  <c:v>Household</c:v>
                </c:pt>
                <c:pt idx="8">
                  <c:v>Leisure</c:v>
                </c:pt>
                <c:pt idx="9">
                  <c:v>Luxury</c:v>
                </c:pt>
                <c:pt idx="10">
                  <c:v>Medical</c:v>
                </c:pt>
                <c:pt idx="11">
                  <c:v>Office</c:v>
                </c:pt>
                <c:pt idx="12">
                  <c:v>Social</c:v>
                </c:pt>
                <c:pt idx="13">
                  <c:v>Tax</c:v>
                </c:pt>
              </c:strCache>
            </c:strRef>
          </c:cat>
          <c:val>
            <c:numRef>
              <c:f>Pivot!$M$27:$M$41</c:f>
              <c:numCache>
                <c:formatCode>General</c:formatCode>
                <c:ptCount val="14"/>
                <c:pt idx="1">
                  <c:v>178.92000000000002</c:v>
                </c:pt>
                <c:pt idx="2">
                  <c:v>128.55000000000001</c:v>
                </c:pt>
                <c:pt idx="4">
                  <c:v>40</c:v>
                </c:pt>
                <c:pt idx="5">
                  <c:v>656.68500000000006</c:v>
                </c:pt>
                <c:pt idx="6">
                  <c:v>2500</c:v>
                </c:pt>
                <c:pt idx="7">
                  <c:v>529</c:v>
                </c:pt>
                <c:pt idx="11">
                  <c:v>153</c:v>
                </c:pt>
                <c:pt idx="12">
                  <c:v>821.24</c:v>
                </c:pt>
              </c:numCache>
            </c:numRef>
          </c:val>
          <c:extLst>
            <c:ext xmlns:c16="http://schemas.microsoft.com/office/drawing/2014/chart" uri="{C3380CC4-5D6E-409C-BE32-E72D297353CC}">
              <c16:uniqueId val="{00000027-2ED6-F24D-B17F-E6969CF062E4}"/>
            </c:ext>
          </c:extLst>
        </c:ser>
        <c:dLbls>
          <c:showLegendKey val="0"/>
          <c:showVal val="0"/>
          <c:showCatName val="0"/>
          <c:showSerName val="0"/>
          <c:showPercent val="0"/>
          <c:showBubbleSize val="0"/>
        </c:dLbls>
        <c:gapWidth val="219"/>
        <c:overlap val="-27"/>
        <c:axId val="489141823"/>
        <c:axId val="486742207"/>
      </c:barChart>
      <c:catAx>
        <c:axId val="48914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742207"/>
        <c:crosses val="autoZero"/>
        <c:auto val="1"/>
        <c:lblAlgn val="ctr"/>
        <c:lblOffset val="100"/>
        <c:noMultiLvlLbl val="0"/>
      </c:catAx>
      <c:valAx>
        <c:axId val="48674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4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Expense Record.xlsx]Pivot!PivotTable10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Timing of Spending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557942037350049E-2"/>
          <c:y val="0.21897810218978103"/>
          <c:w val="0.62730077915653215"/>
          <c:h val="0.55937381458704527"/>
        </c:manualLayout>
      </c:layout>
      <c:barChart>
        <c:barDir val="col"/>
        <c:grouping val="clustered"/>
        <c:varyColors val="0"/>
        <c:ser>
          <c:idx val="0"/>
          <c:order val="0"/>
          <c:tx>
            <c:strRef>
              <c:f>Pivot!$Q$25:$Q$26</c:f>
              <c:strCache>
                <c:ptCount val="1"/>
                <c:pt idx="0">
                  <c:v>First Half Month</c:v>
                </c:pt>
              </c:strCache>
            </c:strRef>
          </c:tx>
          <c:spPr>
            <a:solidFill>
              <a:schemeClr val="accent1"/>
            </a:solidFill>
            <a:ln>
              <a:noFill/>
            </a:ln>
            <a:effectLst/>
          </c:spPr>
          <c:invertIfNegative val="0"/>
          <c:cat>
            <c:strRef>
              <c:f>Pivot!$P$27:$P$41</c:f>
              <c:strCache>
                <c:ptCount val="14"/>
                <c:pt idx="0">
                  <c:v>Beauty</c:v>
                </c:pt>
                <c:pt idx="1">
                  <c:v>Car</c:v>
                </c:pt>
                <c:pt idx="2">
                  <c:v>Clothing</c:v>
                </c:pt>
                <c:pt idx="3">
                  <c:v>Entertainment</c:v>
                </c:pt>
                <c:pt idx="4">
                  <c:v>Fitness</c:v>
                </c:pt>
                <c:pt idx="5">
                  <c:v>Food &amp; Grocery</c:v>
                </c:pt>
                <c:pt idx="6">
                  <c:v>House</c:v>
                </c:pt>
                <c:pt idx="7">
                  <c:v>Household</c:v>
                </c:pt>
                <c:pt idx="8">
                  <c:v>Leisure</c:v>
                </c:pt>
                <c:pt idx="9">
                  <c:v>Luxury</c:v>
                </c:pt>
                <c:pt idx="10">
                  <c:v>Medical</c:v>
                </c:pt>
                <c:pt idx="11">
                  <c:v>Office</c:v>
                </c:pt>
                <c:pt idx="12">
                  <c:v>Social</c:v>
                </c:pt>
                <c:pt idx="13">
                  <c:v>Tax</c:v>
                </c:pt>
              </c:strCache>
            </c:strRef>
          </c:cat>
          <c:val>
            <c:numRef>
              <c:f>Pivot!$Q$27:$Q$41</c:f>
              <c:numCache>
                <c:formatCode>General</c:formatCode>
                <c:ptCount val="14"/>
                <c:pt idx="1">
                  <c:v>412.87</c:v>
                </c:pt>
                <c:pt idx="2">
                  <c:v>347.68</c:v>
                </c:pt>
                <c:pt idx="3">
                  <c:v>323</c:v>
                </c:pt>
                <c:pt idx="4">
                  <c:v>480</c:v>
                </c:pt>
                <c:pt idx="5">
                  <c:v>1820.5250000000001</c:v>
                </c:pt>
                <c:pt idx="6">
                  <c:v>35700</c:v>
                </c:pt>
                <c:pt idx="7">
                  <c:v>6532</c:v>
                </c:pt>
                <c:pt idx="8">
                  <c:v>6500</c:v>
                </c:pt>
                <c:pt idx="10">
                  <c:v>200</c:v>
                </c:pt>
                <c:pt idx="11">
                  <c:v>1700</c:v>
                </c:pt>
                <c:pt idx="12">
                  <c:v>402.21000000000004</c:v>
                </c:pt>
                <c:pt idx="13">
                  <c:v>2020</c:v>
                </c:pt>
              </c:numCache>
            </c:numRef>
          </c:val>
          <c:extLst>
            <c:ext xmlns:c16="http://schemas.microsoft.com/office/drawing/2014/chart" uri="{C3380CC4-5D6E-409C-BE32-E72D297353CC}">
              <c16:uniqueId val="{00000000-C74D-6D4E-B2A8-5A2564857728}"/>
            </c:ext>
          </c:extLst>
        </c:ser>
        <c:ser>
          <c:idx val="1"/>
          <c:order val="1"/>
          <c:tx>
            <c:strRef>
              <c:f>Pivot!$R$25:$R$26</c:f>
              <c:strCache>
                <c:ptCount val="1"/>
                <c:pt idx="0">
                  <c:v>Second Half Month</c:v>
                </c:pt>
              </c:strCache>
            </c:strRef>
          </c:tx>
          <c:spPr>
            <a:solidFill>
              <a:schemeClr val="accent2"/>
            </a:solidFill>
            <a:ln>
              <a:noFill/>
            </a:ln>
            <a:effectLst/>
          </c:spPr>
          <c:invertIfNegative val="0"/>
          <c:cat>
            <c:strRef>
              <c:f>Pivot!$P$27:$P$41</c:f>
              <c:strCache>
                <c:ptCount val="14"/>
                <c:pt idx="0">
                  <c:v>Beauty</c:v>
                </c:pt>
                <c:pt idx="1">
                  <c:v>Car</c:v>
                </c:pt>
                <c:pt idx="2">
                  <c:v>Clothing</c:v>
                </c:pt>
                <c:pt idx="3">
                  <c:v>Entertainment</c:v>
                </c:pt>
                <c:pt idx="4">
                  <c:v>Fitness</c:v>
                </c:pt>
                <c:pt idx="5">
                  <c:v>Food &amp; Grocery</c:v>
                </c:pt>
                <c:pt idx="6">
                  <c:v>House</c:v>
                </c:pt>
                <c:pt idx="7">
                  <c:v>Household</c:v>
                </c:pt>
                <c:pt idx="8">
                  <c:v>Leisure</c:v>
                </c:pt>
                <c:pt idx="9">
                  <c:v>Luxury</c:v>
                </c:pt>
                <c:pt idx="10">
                  <c:v>Medical</c:v>
                </c:pt>
                <c:pt idx="11">
                  <c:v>Office</c:v>
                </c:pt>
                <c:pt idx="12">
                  <c:v>Social</c:v>
                </c:pt>
                <c:pt idx="13">
                  <c:v>Tax</c:v>
                </c:pt>
              </c:strCache>
            </c:strRef>
          </c:cat>
          <c:val>
            <c:numRef>
              <c:f>Pivot!$R$27:$R$41</c:f>
              <c:numCache>
                <c:formatCode>General</c:formatCode>
                <c:ptCount val="14"/>
                <c:pt idx="0">
                  <c:v>325.98</c:v>
                </c:pt>
                <c:pt idx="1">
                  <c:v>1361.7780000000002</c:v>
                </c:pt>
                <c:pt idx="2">
                  <c:v>630.15</c:v>
                </c:pt>
                <c:pt idx="5">
                  <c:v>2747.7400000000002</c:v>
                </c:pt>
                <c:pt idx="8">
                  <c:v>1000</c:v>
                </c:pt>
                <c:pt idx="9">
                  <c:v>3000</c:v>
                </c:pt>
                <c:pt idx="10">
                  <c:v>60</c:v>
                </c:pt>
                <c:pt idx="11">
                  <c:v>378</c:v>
                </c:pt>
                <c:pt idx="12">
                  <c:v>419.03</c:v>
                </c:pt>
              </c:numCache>
            </c:numRef>
          </c:val>
          <c:extLst>
            <c:ext xmlns:c16="http://schemas.microsoft.com/office/drawing/2014/chart" uri="{C3380CC4-5D6E-409C-BE32-E72D297353CC}">
              <c16:uniqueId val="{00000001-C74D-6D4E-B2A8-5A2564857728}"/>
            </c:ext>
          </c:extLst>
        </c:ser>
        <c:dLbls>
          <c:showLegendKey val="0"/>
          <c:showVal val="0"/>
          <c:showCatName val="0"/>
          <c:showSerName val="0"/>
          <c:showPercent val="0"/>
          <c:showBubbleSize val="0"/>
        </c:dLbls>
        <c:gapWidth val="219"/>
        <c:overlap val="-27"/>
        <c:axId val="1640728416"/>
        <c:axId val="1615222240"/>
      </c:barChart>
      <c:catAx>
        <c:axId val="164072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222240"/>
        <c:crosses val="autoZero"/>
        <c:auto val="1"/>
        <c:lblAlgn val="ctr"/>
        <c:lblOffset val="100"/>
        <c:noMultiLvlLbl val="0"/>
      </c:catAx>
      <c:valAx>
        <c:axId val="161522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72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Expense Record.xlsx]Pivot!PivotTable12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Form of Payment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a:sp3d/>
        </c:spPr>
      </c:pivotFmt>
      <c:pivotFmt>
        <c:idx val="2"/>
        <c:spPr>
          <a:solidFill>
            <a:schemeClr val="accent4"/>
          </a:solidFill>
          <a:ln>
            <a:noFill/>
          </a:ln>
          <a:effectLst/>
          <a:sp3d/>
        </c:spPr>
      </c:pivotFmt>
      <c:pivotFmt>
        <c:idx val="3"/>
        <c:spPr>
          <a:solidFill>
            <a:schemeClr val="accent6">
              <a:lumMod val="60000"/>
              <a:lumOff val="40000"/>
            </a:schemeClr>
          </a:solidFill>
          <a:ln>
            <a:noFill/>
          </a:ln>
          <a:effectLst/>
          <a:sp3d/>
        </c:spP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a:sp3d/>
        </c:spPr>
      </c:pivotFmt>
      <c:pivotFmt>
        <c:idx val="6"/>
        <c:spPr>
          <a:solidFill>
            <a:schemeClr val="accent1"/>
          </a:solidFill>
          <a:ln>
            <a:noFill/>
          </a:ln>
          <a:effectLst/>
          <a:sp3d/>
        </c:spPr>
      </c:pivotFmt>
      <c:pivotFmt>
        <c:idx val="7"/>
        <c:spPr>
          <a:solidFill>
            <a:schemeClr val="accent6">
              <a:lumMod val="60000"/>
              <a:lumOff val="40000"/>
            </a:schemeClr>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rgbClr val="D6DBFF"/>
          </a:solidFill>
          <a:ln>
            <a:noFill/>
          </a:ln>
          <a:effectLst/>
          <a:sp3d/>
        </c:spPr>
      </c:pivotFmt>
      <c:pivotFmt>
        <c:idx val="11"/>
        <c:spPr>
          <a:solidFill>
            <a:srgbClr val="FF40FF"/>
          </a:solidFill>
          <a:ln>
            <a:noFill/>
          </a:ln>
          <a:effectLst/>
          <a:sp3d/>
        </c:spPr>
      </c:pivotFmt>
      <c:pivotFmt>
        <c:idx val="12"/>
        <c:spPr>
          <a:solidFill>
            <a:srgbClr val="C3FF57"/>
          </a:solidFill>
          <a:ln>
            <a:noFill/>
          </a:ln>
          <a:effectLst/>
          <a:sp3d/>
        </c:spPr>
      </c:pivotFmt>
      <c:pivotFmt>
        <c:idx val="13"/>
        <c:spPr>
          <a:solidFill>
            <a:srgbClr val="FFFF00"/>
          </a:solidFill>
          <a:ln>
            <a:noFill/>
          </a:ln>
          <a:effectLst/>
          <a:sp3d/>
        </c:spPr>
      </c:pivotFmt>
    </c:pivotFmts>
    <c:view3D>
      <c:rotX val="40"/>
      <c:rotY val="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Pivot!$B$58</c:f>
              <c:strCache>
                <c:ptCount val="1"/>
                <c:pt idx="0">
                  <c:v>Total</c:v>
                </c:pt>
              </c:strCache>
            </c:strRef>
          </c:tx>
          <c:dPt>
            <c:idx val="0"/>
            <c:bubble3D val="0"/>
            <c:spPr>
              <a:solidFill>
                <a:srgbClr val="D6DBFF"/>
              </a:solidFill>
              <a:ln>
                <a:noFill/>
              </a:ln>
              <a:effectLst/>
              <a:sp3d/>
            </c:spPr>
            <c:extLst>
              <c:ext xmlns:c16="http://schemas.microsoft.com/office/drawing/2014/chart" uri="{C3380CC4-5D6E-409C-BE32-E72D297353CC}">
                <c16:uniqueId val="{00000001-DCCE-5345-98FB-F8604768984A}"/>
              </c:ext>
            </c:extLst>
          </c:dPt>
          <c:dPt>
            <c:idx val="1"/>
            <c:bubble3D val="0"/>
            <c:spPr>
              <a:solidFill>
                <a:srgbClr val="FF40FF"/>
              </a:solidFill>
              <a:ln>
                <a:noFill/>
              </a:ln>
              <a:effectLst/>
              <a:sp3d/>
            </c:spPr>
            <c:extLst>
              <c:ext xmlns:c16="http://schemas.microsoft.com/office/drawing/2014/chart" uri="{C3380CC4-5D6E-409C-BE32-E72D297353CC}">
                <c16:uniqueId val="{00000003-DCCE-5345-98FB-F8604768984A}"/>
              </c:ext>
            </c:extLst>
          </c:dPt>
          <c:dPt>
            <c:idx val="2"/>
            <c:bubble3D val="0"/>
            <c:spPr>
              <a:solidFill>
                <a:srgbClr val="C3FF57"/>
              </a:solidFill>
              <a:ln>
                <a:noFill/>
              </a:ln>
              <a:effectLst/>
              <a:sp3d/>
            </c:spPr>
            <c:extLst>
              <c:ext xmlns:c16="http://schemas.microsoft.com/office/drawing/2014/chart" uri="{C3380CC4-5D6E-409C-BE32-E72D297353CC}">
                <c16:uniqueId val="{00000005-DCCE-5345-98FB-F8604768984A}"/>
              </c:ext>
            </c:extLst>
          </c:dPt>
          <c:dPt>
            <c:idx val="3"/>
            <c:bubble3D val="0"/>
            <c:spPr>
              <a:solidFill>
                <a:srgbClr val="FFFF00"/>
              </a:solidFill>
              <a:ln>
                <a:noFill/>
              </a:ln>
              <a:effectLst/>
              <a:sp3d/>
            </c:spPr>
            <c:extLst>
              <c:ext xmlns:c16="http://schemas.microsoft.com/office/drawing/2014/chart" uri="{C3380CC4-5D6E-409C-BE32-E72D297353CC}">
                <c16:uniqueId val="{00000007-DCCE-5345-98FB-F860476898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Pivot!$A$59:$A$63</c:f>
              <c:strCache>
                <c:ptCount val="4"/>
                <c:pt idx="0">
                  <c:v>Auto Pay</c:v>
                </c:pt>
                <c:pt idx="1">
                  <c:v>Check</c:v>
                </c:pt>
                <c:pt idx="2">
                  <c:v>Credit Card</c:v>
                </c:pt>
                <c:pt idx="3">
                  <c:v>Debit Card</c:v>
                </c:pt>
              </c:strCache>
            </c:strRef>
          </c:cat>
          <c:val>
            <c:numRef>
              <c:f>Pivot!$B$59:$B$63</c:f>
              <c:numCache>
                <c:formatCode>General</c:formatCode>
                <c:ptCount val="4"/>
                <c:pt idx="0">
                  <c:v>42172</c:v>
                </c:pt>
                <c:pt idx="1">
                  <c:v>960</c:v>
                </c:pt>
                <c:pt idx="2">
                  <c:v>21328.963000000007</c:v>
                </c:pt>
                <c:pt idx="3">
                  <c:v>1900</c:v>
                </c:pt>
              </c:numCache>
            </c:numRef>
          </c:val>
          <c:extLst>
            <c:ext xmlns:c16="http://schemas.microsoft.com/office/drawing/2014/chart" uri="{C3380CC4-5D6E-409C-BE32-E72D297353CC}">
              <c16:uniqueId val="{00000008-DCCE-5345-98FB-F8604768984A}"/>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654050</xdr:colOff>
      <xdr:row>2</xdr:row>
      <xdr:rowOff>12700</xdr:rowOff>
    </xdr:from>
    <xdr:to>
      <xdr:col>10</xdr:col>
      <xdr:colOff>114300</xdr:colOff>
      <xdr:row>21</xdr:row>
      <xdr:rowOff>165100</xdr:rowOff>
    </xdr:to>
    <xdr:graphicFrame macro="">
      <xdr:nvGraphicFramePr>
        <xdr:cNvPr id="3" name="Chart 2">
          <a:extLst>
            <a:ext uri="{FF2B5EF4-FFF2-40B4-BE49-F238E27FC236}">
              <a16:creationId xmlns:a16="http://schemas.microsoft.com/office/drawing/2014/main" id="{D42B9D76-15B1-F041-9F5B-F244C91F14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457200</xdr:colOff>
      <xdr:row>4</xdr:row>
      <xdr:rowOff>152400</xdr:rowOff>
    </xdr:from>
    <xdr:to>
      <xdr:col>18</xdr:col>
      <xdr:colOff>774700</xdr:colOff>
      <xdr:row>19</xdr:row>
      <xdr:rowOff>165100</xdr:rowOff>
    </xdr:to>
    <xdr:graphicFrame macro="">
      <xdr:nvGraphicFramePr>
        <xdr:cNvPr id="6" name="Chart 5">
          <a:extLst>
            <a:ext uri="{FF2B5EF4-FFF2-40B4-BE49-F238E27FC236}">
              <a16:creationId xmlns:a16="http://schemas.microsoft.com/office/drawing/2014/main" id="{1E2EBF38-3AC6-3741-9A57-A9309D87A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42</xdr:row>
      <xdr:rowOff>177800</xdr:rowOff>
    </xdr:from>
    <xdr:to>
      <xdr:col>4</xdr:col>
      <xdr:colOff>298450</xdr:colOff>
      <xdr:row>55</xdr:row>
      <xdr:rowOff>101600</xdr:rowOff>
    </xdr:to>
    <xdr:graphicFrame macro="">
      <xdr:nvGraphicFramePr>
        <xdr:cNvPr id="9" name="Chart 8">
          <a:extLst>
            <a:ext uri="{FF2B5EF4-FFF2-40B4-BE49-F238E27FC236}">
              <a16:creationId xmlns:a16="http://schemas.microsoft.com/office/drawing/2014/main" id="{9DD8EEE2-9FB9-014E-A3D1-1B6878885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577850</xdr:colOff>
      <xdr:row>42</xdr:row>
      <xdr:rowOff>190500</xdr:rowOff>
    </xdr:from>
    <xdr:to>
      <xdr:col>9</xdr:col>
      <xdr:colOff>419100</xdr:colOff>
      <xdr:row>54</xdr:row>
      <xdr:rowOff>177800</xdr:rowOff>
    </xdr:to>
    <xdr:graphicFrame macro="">
      <xdr:nvGraphicFramePr>
        <xdr:cNvPr id="10" name="Chart 9">
          <a:extLst>
            <a:ext uri="{FF2B5EF4-FFF2-40B4-BE49-F238E27FC236}">
              <a16:creationId xmlns:a16="http://schemas.microsoft.com/office/drawing/2014/main" id="{56C745D1-F5CA-5E44-A87B-55E48B5D98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158750</xdr:colOff>
      <xdr:row>42</xdr:row>
      <xdr:rowOff>139700</xdr:rowOff>
    </xdr:from>
    <xdr:to>
      <xdr:col>15</xdr:col>
      <xdr:colOff>514350</xdr:colOff>
      <xdr:row>56</xdr:row>
      <xdr:rowOff>38100</xdr:rowOff>
    </xdr:to>
    <xdr:graphicFrame macro="">
      <xdr:nvGraphicFramePr>
        <xdr:cNvPr id="11" name="Chart 10">
          <a:extLst>
            <a:ext uri="{FF2B5EF4-FFF2-40B4-BE49-F238E27FC236}">
              <a16:creationId xmlns:a16="http://schemas.microsoft.com/office/drawing/2014/main" id="{9F1A7013-0E4E-2C4D-8A13-CA09D1D33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184150</xdr:colOff>
      <xdr:row>43</xdr:row>
      <xdr:rowOff>190500</xdr:rowOff>
    </xdr:from>
    <xdr:to>
      <xdr:col>24</xdr:col>
      <xdr:colOff>482600</xdr:colOff>
      <xdr:row>60</xdr:row>
      <xdr:rowOff>88900</xdr:rowOff>
    </xdr:to>
    <xdr:graphicFrame macro="">
      <xdr:nvGraphicFramePr>
        <xdr:cNvPr id="12" name="Chart 11">
          <a:extLst>
            <a:ext uri="{FF2B5EF4-FFF2-40B4-BE49-F238E27FC236}">
              <a16:creationId xmlns:a16="http://schemas.microsoft.com/office/drawing/2014/main" id="{56A88FD3-E1E0-9141-8FC2-1EBAD8FF5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444500</xdr:colOff>
      <xdr:row>0</xdr:row>
      <xdr:rowOff>152400</xdr:rowOff>
    </xdr:from>
    <xdr:to>
      <xdr:col>14</xdr:col>
      <xdr:colOff>596900</xdr:colOff>
      <xdr:row>18</xdr:row>
      <xdr:rowOff>152400</xdr:rowOff>
    </xdr:to>
    <xdr:graphicFrame macro="">
      <xdr:nvGraphicFramePr>
        <xdr:cNvPr id="2" name="Chart 1">
          <a:extLst>
            <a:ext uri="{FF2B5EF4-FFF2-40B4-BE49-F238E27FC236}">
              <a16:creationId xmlns:a16="http://schemas.microsoft.com/office/drawing/2014/main" id="{32616590-8780-5F4F-8BD1-9831AF4576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698500</xdr:colOff>
      <xdr:row>20</xdr:row>
      <xdr:rowOff>139700</xdr:rowOff>
    </xdr:from>
    <xdr:to>
      <xdr:col>18</xdr:col>
      <xdr:colOff>241300</xdr:colOff>
      <xdr:row>35</xdr:row>
      <xdr:rowOff>152400</xdr:rowOff>
    </xdr:to>
    <xdr:graphicFrame macro="">
      <xdr:nvGraphicFramePr>
        <xdr:cNvPr id="3" name="Chart 2">
          <a:extLst>
            <a:ext uri="{FF2B5EF4-FFF2-40B4-BE49-F238E27FC236}">
              <a16:creationId xmlns:a16="http://schemas.microsoft.com/office/drawing/2014/main" id="{D8192E4A-8316-7149-8C8C-9B20758359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444500</xdr:colOff>
      <xdr:row>40</xdr:row>
      <xdr:rowOff>88900</xdr:rowOff>
    </xdr:from>
    <xdr:to>
      <xdr:col>4</xdr:col>
      <xdr:colOff>615950</xdr:colOff>
      <xdr:row>53</xdr:row>
      <xdr:rowOff>12700</xdr:rowOff>
    </xdr:to>
    <xdr:graphicFrame macro="">
      <xdr:nvGraphicFramePr>
        <xdr:cNvPr id="4" name="Chart 3">
          <a:extLst>
            <a:ext uri="{FF2B5EF4-FFF2-40B4-BE49-F238E27FC236}">
              <a16:creationId xmlns:a16="http://schemas.microsoft.com/office/drawing/2014/main" id="{CF10CFA5-0463-8B4B-BC5A-DFE958813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266700</xdr:colOff>
      <xdr:row>41</xdr:row>
      <xdr:rowOff>165100</xdr:rowOff>
    </xdr:from>
    <xdr:to>
      <xdr:col>11</xdr:col>
      <xdr:colOff>146050</xdr:colOff>
      <xdr:row>53</xdr:row>
      <xdr:rowOff>152400</xdr:rowOff>
    </xdr:to>
    <xdr:graphicFrame macro="">
      <xdr:nvGraphicFramePr>
        <xdr:cNvPr id="5" name="Chart 4">
          <a:extLst>
            <a:ext uri="{FF2B5EF4-FFF2-40B4-BE49-F238E27FC236}">
              <a16:creationId xmlns:a16="http://schemas.microsoft.com/office/drawing/2014/main" id="{1C3A797B-975D-4641-B64E-1D1B0495A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749300</xdr:colOff>
      <xdr:row>40</xdr:row>
      <xdr:rowOff>165100</xdr:rowOff>
    </xdr:from>
    <xdr:to>
      <xdr:col>18</xdr:col>
      <xdr:colOff>368300</xdr:colOff>
      <xdr:row>54</xdr:row>
      <xdr:rowOff>63500</xdr:rowOff>
    </xdr:to>
    <xdr:graphicFrame macro="">
      <xdr:nvGraphicFramePr>
        <xdr:cNvPr id="6" name="Chart 5">
          <a:extLst>
            <a:ext uri="{FF2B5EF4-FFF2-40B4-BE49-F238E27FC236}">
              <a16:creationId xmlns:a16="http://schemas.microsoft.com/office/drawing/2014/main" id="{A7EA289C-4504-F342-8E1E-7F345E84D2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469900</xdr:colOff>
      <xdr:row>20</xdr:row>
      <xdr:rowOff>165100</xdr:rowOff>
    </xdr:from>
    <xdr:to>
      <xdr:col>11</xdr:col>
      <xdr:colOff>501650</xdr:colOff>
      <xdr:row>39</xdr:row>
      <xdr:rowOff>165100</xdr:rowOff>
    </xdr:to>
    <xdr:graphicFrame macro="">
      <xdr:nvGraphicFramePr>
        <xdr:cNvPr id="7" name="Chart 6">
          <a:extLst>
            <a:ext uri="{FF2B5EF4-FFF2-40B4-BE49-F238E27FC236}">
              <a16:creationId xmlns:a16="http://schemas.microsoft.com/office/drawing/2014/main" id="{59B0DBA7-2B1A-5E4D-B9F5-C23E1FB7A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266700</xdr:colOff>
      <xdr:row>0</xdr:row>
      <xdr:rowOff>88900</xdr:rowOff>
    </xdr:from>
    <xdr:to>
      <xdr:col>2</xdr:col>
      <xdr:colOff>444500</xdr:colOff>
      <xdr:row>13</xdr:row>
      <xdr:rowOff>66672</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C380EED4-4EEC-724E-8EEE-1FEB82AA4A0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66700" y="889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647700</xdr:colOff>
      <xdr:row>1</xdr:row>
      <xdr:rowOff>88900</xdr:rowOff>
    </xdr:from>
    <xdr:to>
      <xdr:col>5</xdr:col>
      <xdr:colOff>0</xdr:colOff>
      <xdr:row>6</xdr:row>
      <xdr:rowOff>38100</xdr:rowOff>
    </xdr:to>
    <mc:AlternateContent xmlns:mc="http://schemas.openxmlformats.org/markup-compatibility/2006">
      <mc:Choice xmlns:a14="http://schemas.microsoft.com/office/drawing/2010/main" Requires="a14">
        <xdr:graphicFrame macro="">
          <xdr:nvGraphicFramePr>
            <xdr:cNvPr id="10" name="Date Group">
              <a:extLst>
                <a:ext uri="{FF2B5EF4-FFF2-40B4-BE49-F238E27FC236}">
                  <a16:creationId xmlns:a16="http://schemas.microsoft.com/office/drawing/2014/main" id="{2D1CBDDC-65E9-5C41-9A88-B79F25927364}"/>
                </a:ext>
              </a:extLst>
            </xdr:cNvPr>
            <xdr:cNvGraphicFramePr/>
          </xdr:nvGraphicFramePr>
          <xdr:xfrm>
            <a:off x="0" y="0"/>
            <a:ext cx="0" cy="0"/>
          </xdr:xfrm>
          <a:graphic>
            <a:graphicData uri="http://schemas.microsoft.com/office/drawing/2010/slicer">
              <sle:slicer xmlns:sle="http://schemas.microsoft.com/office/drawing/2010/slicer" name="Date Group"/>
            </a:graphicData>
          </a:graphic>
        </xdr:graphicFrame>
      </mc:Choice>
      <mc:Fallback>
        <xdr:sp macro="" textlink="">
          <xdr:nvSpPr>
            <xdr:cNvPr id="0" name=""/>
            <xdr:cNvSpPr>
              <a:spLocks noTextEdit="1"/>
            </xdr:cNvSpPr>
          </xdr:nvSpPr>
          <xdr:spPr>
            <a:xfrm>
              <a:off x="2298700" y="292100"/>
              <a:ext cx="1828800"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254000</xdr:colOff>
      <xdr:row>14</xdr:row>
      <xdr:rowOff>101600</xdr:rowOff>
    </xdr:from>
    <xdr:to>
      <xdr:col>2</xdr:col>
      <xdr:colOff>431800</xdr:colOff>
      <xdr:row>27</xdr:row>
      <xdr:rowOff>79372</xdr:rowOff>
    </xdr:to>
    <mc:AlternateContent xmlns:mc="http://schemas.openxmlformats.org/markup-compatibility/2006">
      <mc:Choice xmlns:a14="http://schemas.microsoft.com/office/drawing/2010/main" Requires="a14">
        <xdr:graphicFrame macro="">
          <xdr:nvGraphicFramePr>
            <xdr:cNvPr id="11" name="Source">
              <a:extLst>
                <a:ext uri="{FF2B5EF4-FFF2-40B4-BE49-F238E27FC236}">
                  <a16:creationId xmlns:a16="http://schemas.microsoft.com/office/drawing/2014/main" id="{200C1B77-F319-C64A-83F8-97F5435C5941}"/>
                </a:ext>
              </a:extLst>
            </xdr:cNvPr>
            <xdr:cNvGraphicFramePr/>
          </xdr:nvGraphicFramePr>
          <xdr:xfrm>
            <a:off x="0" y="0"/>
            <a:ext cx="0" cy="0"/>
          </xdr:xfrm>
          <a:graphic>
            <a:graphicData uri="http://schemas.microsoft.com/office/drawing/2010/slicer">
              <sle:slicer xmlns:sle="http://schemas.microsoft.com/office/drawing/2010/slicer" name="Source"/>
            </a:graphicData>
          </a:graphic>
        </xdr:graphicFrame>
      </mc:Choice>
      <mc:Fallback>
        <xdr:sp macro="" textlink="">
          <xdr:nvSpPr>
            <xdr:cNvPr id="0" name=""/>
            <xdr:cNvSpPr>
              <a:spLocks noTextEdit="1"/>
            </xdr:cNvSpPr>
          </xdr:nvSpPr>
          <xdr:spPr>
            <a:xfrm>
              <a:off x="254000" y="29464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635000</xdr:colOff>
      <xdr:row>7</xdr:row>
      <xdr:rowOff>165100</xdr:rowOff>
    </xdr:from>
    <xdr:to>
      <xdr:col>4</xdr:col>
      <xdr:colOff>812800</xdr:colOff>
      <xdr:row>20</xdr:row>
      <xdr:rowOff>142872</xdr:rowOff>
    </xdr:to>
    <mc:AlternateContent xmlns:mc="http://schemas.openxmlformats.org/markup-compatibility/2006">
      <mc:Choice xmlns:a14="http://schemas.microsoft.com/office/drawing/2010/main" Requires="a14">
        <xdr:graphicFrame macro="">
          <xdr:nvGraphicFramePr>
            <xdr:cNvPr id="12" name="Category">
              <a:extLst>
                <a:ext uri="{FF2B5EF4-FFF2-40B4-BE49-F238E27FC236}">
                  <a16:creationId xmlns:a16="http://schemas.microsoft.com/office/drawing/2014/main" id="{EACEC5B9-0361-F54B-9A67-2489FE66039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286000" y="1587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622300</xdr:colOff>
      <xdr:row>22</xdr:row>
      <xdr:rowOff>114300</xdr:rowOff>
    </xdr:from>
    <xdr:to>
      <xdr:col>4</xdr:col>
      <xdr:colOff>800100</xdr:colOff>
      <xdr:row>35</xdr:row>
      <xdr:rowOff>92072</xdr:rowOff>
    </xdr:to>
    <mc:AlternateContent xmlns:mc="http://schemas.openxmlformats.org/markup-compatibility/2006">
      <mc:Choice xmlns:a14="http://schemas.microsoft.com/office/drawing/2010/main" Requires="a14">
        <xdr:graphicFrame macro="">
          <xdr:nvGraphicFramePr>
            <xdr:cNvPr id="13" name="Subcategory">
              <a:extLst>
                <a:ext uri="{FF2B5EF4-FFF2-40B4-BE49-F238E27FC236}">
                  <a16:creationId xmlns:a16="http://schemas.microsoft.com/office/drawing/2014/main" id="{73E2D704-B072-4641-BEAC-68E94114353B}"/>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2273300" y="45847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28</xdr:row>
      <xdr:rowOff>114300</xdr:rowOff>
    </xdr:from>
    <xdr:to>
      <xdr:col>2</xdr:col>
      <xdr:colOff>406400</xdr:colOff>
      <xdr:row>36</xdr:row>
      <xdr:rowOff>0</xdr:rowOff>
    </xdr:to>
    <mc:AlternateContent xmlns:mc="http://schemas.openxmlformats.org/markup-compatibility/2006">
      <mc:Choice xmlns:a14="http://schemas.microsoft.com/office/drawing/2010/main" Requires="a14">
        <xdr:graphicFrame macro="">
          <xdr:nvGraphicFramePr>
            <xdr:cNvPr id="14" name="Form of Payment">
              <a:extLst>
                <a:ext uri="{FF2B5EF4-FFF2-40B4-BE49-F238E27FC236}">
                  <a16:creationId xmlns:a16="http://schemas.microsoft.com/office/drawing/2014/main" id="{D9324653-626D-F945-97CE-38F32CB833D1}"/>
                </a:ext>
              </a:extLst>
            </xdr:cNvPr>
            <xdr:cNvGraphicFramePr/>
          </xdr:nvGraphicFramePr>
          <xdr:xfrm>
            <a:off x="0" y="0"/>
            <a:ext cx="0" cy="0"/>
          </xdr:xfrm>
          <a:graphic>
            <a:graphicData uri="http://schemas.microsoft.com/office/drawing/2010/slicer">
              <sle:slicer xmlns:sle="http://schemas.microsoft.com/office/drawing/2010/slicer" name="Form of Payment"/>
            </a:graphicData>
          </a:graphic>
        </xdr:graphicFrame>
      </mc:Choice>
      <mc:Fallback>
        <xdr:sp macro="" textlink="">
          <xdr:nvSpPr>
            <xdr:cNvPr id="0" name=""/>
            <xdr:cNvSpPr>
              <a:spLocks noTextEdit="1"/>
            </xdr:cNvSpPr>
          </xdr:nvSpPr>
          <xdr:spPr>
            <a:xfrm>
              <a:off x="228600" y="5803900"/>
              <a:ext cx="1828800" cy="1511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219.155564351851" createdVersion="6" refreshedVersion="6" minRefreshableVersion="3" recordCount="277" xr:uid="{D664673A-4D5D-DC40-B611-F16A3B66D1D7}">
  <cacheSource type="worksheet">
    <worksheetSource name="ExpenseData"/>
  </cacheSource>
  <cacheFields count="8">
    <cacheField name="Month" numFmtId="0">
      <sharedItems count="12">
        <s v="January"/>
        <s v="February"/>
        <s v="March"/>
        <s v="April"/>
        <s v="May"/>
        <s v="June"/>
        <s v="July"/>
        <s v="August"/>
        <s v="September"/>
        <s v="October"/>
        <s v="November"/>
        <s v="December"/>
      </sharedItems>
    </cacheField>
    <cacheField name="Date" numFmtId="14">
      <sharedItems containsSemiMixedTypes="0" containsNonDate="0" containsDate="1" containsString="0" minDate="2019-01-01T00:00:00" maxDate="2019-12-29T00:00:00" count="101">
        <d v="2019-01-01T00:00:00"/>
        <d v="2019-01-02T00:00:00"/>
        <d v="2019-01-05T00:00:00"/>
        <d v="2019-01-06T00:00:00"/>
        <d v="2019-01-12T00:00:00"/>
        <d v="2019-01-18T00:00:00"/>
        <d v="2019-01-22T00:00:00"/>
        <d v="2019-01-25T00:00:00"/>
        <d v="2019-02-01T00:00:00"/>
        <d v="2019-02-02T00:00:00"/>
        <d v="2019-02-08T00:00:00"/>
        <d v="2019-02-15T00:00:00"/>
        <d v="2019-02-23T00:00:00"/>
        <d v="2019-02-28T00:00:00"/>
        <d v="2019-03-01T00:00:00"/>
        <d v="2019-03-02T00:00:00"/>
        <d v="2019-03-08T00:00:00"/>
        <d v="2019-03-12T00:00:00"/>
        <d v="2019-03-15T00:00:00"/>
        <d v="2019-03-23T00:00:00"/>
        <d v="2019-03-31T00:00:00"/>
        <d v="2019-04-01T00:00:00"/>
        <d v="2019-04-02T00:00:00"/>
        <d v="2019-04-08T00:00:00"/>
        <d v="2019-04-10T00:00:00"/>
        <d v="2019-04-15T00:00:00"/>
        <d v="2019-04-17T00:00:00"/>
        <d v="2019-04-23T00:00:00"/>
        <d v="2019-04-30T00:00:00"/>
        <d v="2019-05-01T00:00:00"/>
        <d v="2019-05-02T00:00:00"/>
        <d v="2019-05-08T00:00:00"/>
        <d v="2019-05-10T00:00:00"/>
        <d v="2019-05-15T00:00:00"/>
        <d v="2019-05-22T00:00:00"/>
        <d v="2019-05-28T00:00:00"/>
        <d v="2019-05-30T00:00:00"/>
        <d v="2019-06-01T00:00:00"/>
        <d v="2019-06-02T00:00:00"/>
        <d v="2019-06-08T00:00:00"/>
        <d v="2019-06-15T00:00:00"/>
        <d v="2019-06-18T00:00:00"/>
        <d v="2019-06-23T00:00:00"/>
        <d v="2019-06-28T00:00:00"/>
        <d v="2019-06-30T00:00:00"/>
        <d v="2019-07-01T00:00:00"/>
        <d v="2019-07-02T00:00:00"/>
        <d v="2019-07-08T00:00:00"/>
        <d v="2019-07-09T00:00:00"/>
        <d v="2019-07-10T00:00:00"/>
        <d v="2019-07-15T00:00:00"/>
        <d v="2019-07-18T00:00:00"/>
        <d v="2019-07-23T00:00:00"/>
        <d v="2019-07-28T00:00:00"/>
        <d v="2019-07-31T00:00:00"/>
        <d v="2019-08-01T00:00:00"/>
        <d v="2019-08-02T00:00:00"/>
        <d v="2019-08-08T00:00:00"/>
        <d v="2019-08-15T00:00:00"/>
        <d v="2019-08-18T00:00:00"/>
        <d v="2019-08-23T00:00:00"/>
        <d v="2019-08-30T00:00:00"/>
        <d v="2019-08-31T00:00:00"/>
        <d v="2019-09-01T00:00:00"/>
        <d v="2019-09-02T00:00:00"/>
        <d v="2019-09-03T00:00:00"/>
        <d v="2019-09-08T00:00:00"/>
        <d v="2019-09-12T00:00:00"/>
        <d v="2019-09-15T00:00:00"/>
        <d v="2019-09-18T00:00:00"/>
        <d v="2019-09-22T00:00:00"/>
        <d v="2019-09-28T00:00:00"/>
        <d v="2019-09-30T00:00:00"/>
        <d v="2019-10-01T00:00:00"/>
        <d v="2019-10-02T00:00:00"/>
        <d v="2019-10-07T00:00:00"/>
        <d v="2019-10-12T00:00:00"/>
        <d v="2019-10-15T00:00:00"/>
        <d v="2019-10-17T00:00:00"/>
        <d v="2019-10-23T00:00:00"/>
        <d v="2019-10-25T00:00:00"/>
        <d v="2019-10-30T00:00:00"/>
        <d v="2019-11-01T00:00:00"/>
        <d v="2019-11-02T00:00:00"/>
        <d v="2019-11-08T00:00:00"/>
        <d v="2019-11-15T00:00:00"/>
        <d v="2019-11-18T00:00:00"/>
        <d v="2019-11-22T00:00:00"/>
        <d v="2019-11-27T00:00:00"/>
        <d v="2019-11-30T00:00:00"/>
        <d v="2019-12-01T00:00:00"/>
        <d v="2019-12-02T00:00:00"/>
        <d v="2019-12-05T00:00:00"/>
        <d v="2019-12-07T00:00:00"/>
        <d v="2019-12-08T00:00:00"/>
        <d v="2019-12-12T00:00:00"/>
        <d v="2019-12-15T00:00:00"/>
        <d v="2019-12-18T00:00:00"/>
        <d v="2019-12-21T00:00:00"/>
        <d v="2019-12-23T00:00:00"/>
        <d v="2019-12-28T00:00:00"/>
      </sharedItems>
    </cacheField>
    <cacheField name="Date Group" numFmtId="14">
      <sharedItems count="2">
        <s v="First Half Month"/>
        <s v="Second Half Month"/>
      </sharedItems>
    </cacheField>
    <cacheField name="Source" numFmtId="0">
      <sharedItems count="65">
        <s v="Bank of America"/>
        <s v="Orange County"/>
        <s v="State Farm"/>
        <s v="Edison"/>
        <s v="The Gas Company"/>
        <s v="The Water Company"/>
        <s v="Cox"/>
        <s v="Waste Management"/>
        <s v="Gardener"/>
        <s v="Verizon Wireless"/>
        <s v="Total Woman Gym"/>
        <s v="Costco"/>
        <s v="Costco - Gas"/>
        <s v="Target"/>
        <s v="Best Buy - Laptop"/>
        <s v="God Father"/>
        <s v="Chipotle"/>
        <s v="H&amp;M"/>
        <s v="Chevron"/>
        <s v="Stater Brothers"/>
        <s v="Vons"/>
        <s v="Walmart"/>
        <s v="Shiseido"/>
        <s v="Nordstrom"/>
        <s v="Ralphs"/>
        <s v="Ranch Market"/>
        <s v="Shell"/>
        <s v="Alaska"/>
        <s v="Laguna Family Dental"/>
        <s v="Federal"/>
        <s v="State"/>
        <s v="Young LLP"/>
        <s v="Daiso"/>
        <s v="Macy's"/>
        <s v="Yardhouse"/>
        <s v="Star Wars"/>
        <s v="Trader Joes"/>
        <s v="Pho 55"/>
        <s v="Cheesecake Factory"/>
        <s v="Lion King"/>
        <s v="Smart &amp; Final"/>
        <s v="Forever 21"/>
        <s v="AAA"/>
        <s v="Sharkey's"/>
        <s v="H &amp; M"/>
        <s v="Sprouts"/>
        <s v="Beach Sunshine"/>
        <s v="Whole Foods"/>
        <s v="Albertson's"/>
        <s v="Costco - Printer"/>
        <s v="DMV"/>
        <s v="Nordstrom Rack"/>
        <s v="Morton's Steakhouse"/>
        <s v="Hawaii"/>
        <s v="Costco "/>
        <s v="The Grand Canyon"/>
        <s v="Family Doctor"/>
        <s v="El Pollo Loco"/>
        <s v="Uniqlo"/>
        <s v="Mother's Market"/>
        <s v="Ross"/>
        <s v="Home Goods"/>
        <s v="Amazon"/>
        <s v="The Dumpling House"/>
        <s v="Apple Store"/>
      </sharedItems>
    </cacheField>
    <cacheField name="Category" numFmtId="0">
      <sharedItems count="14">
        <s v="House"/>
        <s v="Household"/>
        <s v="Office"/>
        <s v="Fitness"/>
        <s v="Food &amp; Grocery"/>
        <s v="Car"/>
        <s v="Entertainment"/>
        <s v="Clothing"/>
        <s v="Beauty"/>
        <s v="Leisure"/>
        <s v="Medical"/>
        <s v="Tax"/>
        <s v="Luxury"/>
        <s v="Social"/>
      </sharedItems>
    </cacheField>
    <cacheField name="Subcategory" numFmtId="0">
      <sharedItems count="28">
        <s v="Mortgage"/>
        <s v="Property Tax"/>
        <s v="Home Insurance"/>
        <s v="Utilities"/>
        <s v="Wifi &amp; TV"/>
        <s v="Trash"/>
        <s v="Landscaping"/>
        <s v="Cell Phone"/>
        <s v="Gym"/>
        <s v="Food"/>
        <s v="Fuel"/>
        <s v="Grocery"/>
        <s v="Home Office"/>
        <s v="Movie"/>
        <s v="Dinning Out"/>
        <s v="Clothe"/>
        <s v="Makeup"/>
        <s v="Travel"/>
        <s v="Dental"/>
        <s v="Tax"/>
        <s v="Concert"/>
        <s v="Auto Insurance"/>
        <s v="Car Registration"/>
        <s v="Shoes"/>
        <s v="Annual Checkup"/>
        <s v="Jewlry"/>
        <s v="Gift"/>
        <s v="iPhone Accessories"/>
      </sharedItems>
    </cacheField>
    <cacheField name="Form of Payment" numFmtId="0">
      <sharedItems count="4">
        <s v="Auto Pay"/>
        <s v="Check"/>
        <s v="Credit Card"/>
        <s v="Debit Card"/>
      </sharedItems>
    </cacheField>
    <cacheField name="Amount" numFmtId="164">
      <sharedItems containsSemiMixedTypes="0" containsString="0" containsNumber="1" minValue="3" maxValue="3000" count="150">
        <n v="2500"/>
        <n v="700"/>
        <n v="95"/>
        <n v="70"/>
        <n v="83"/>
        <n v="200"/>
        <n v="20"/>
        <n v="80"/>
        <n v="75"/>
        <n v="40"/>
        <n v="228"/>
        <n v="35.89"/>
        <n v="37.590000000000003"/>
        <n v="800"/>
        <n v="3"/>
        <n v="11.89"/>
        <n v="26.58"/>
        <n v="32.78"/>
        <n v="52.23"/>
        <n v="68"/>
        <n v="78"/>
        <n v="52.29"/>
        <n v="32.85"/>
        <n v="58.27"/>
        <n v="37.44"/>
        <n v="125.98"/>
        <n v="132.58000000000001"/>
        <n v="75.23"/>
        <n v="118.57"/>
        <n v="77"/>
        <n v="3000"/>
        <n v="100"/>
        <n v="258.95"/>
        <n v="37.25"/>
        <n v="35.28"/>
        <n v="27.58"/>
        <n v="35.369999999999997"/>
        <n v="65"/>
        <n v="57"/>
        <n v="63"/>
        <n v="36.44"/>
        <n v="128.85"/>
        <n v="1200"/>
        <n v="120"/>
        <n v="35.85"/>
        <n v="18.29"/>
        <n v="35.770000000000003"/>
        <n v="25.75"/>
        <n v="35.35"/>
        <n v="25.85"/>
        <n v="85"/>
        <n v="62"/>
        <n v="88"/>
        <n v="37.89"/>
        <n v="118.85"/>
        <n v="128.97999999999999"/>
        <n v="35.78"/>
        <n v="27.23"/>
        <n v="59.92"/>
        <n v="58.72"/>
        <n v="37.29"/>
        <n v="18.350000000000001"/>
        <n v="15.39"/>
        <n v="10.98"/>
        <n v="98"/>
        <n v="60"/>
        <n v="36"/>
        <n v="98.58"/>
        <n v="280"/>
        <n v="39.28"/>
        <n v="19.82"/>
        <n v="128.75"/>
        <n v="10.78"/>
        <n v="11.78"/>
        <n v="57.89"/>
        <n v="55.89"/>
        <n v="123"/>
        <n v="35.39"/>
        <n v="238.59"/>
        <n v="1500"/>
        <n v="28"/>
        <n v="19.28"/>
        <n v="59.82"/>
        <n v="40.590000000000003"/>
        <n v="37.28"/>
        <n v="300"/>
        <n v="128"/>
        <n v="35.869999999999997"/>
        <n v="15.19"/>
        <n v="57.28"/>
        <n v="35.18"/>
        <n v="29.88"/>
        <n v="110"/>
        <n v="58"/>
        <n v="2000"/>
        <n v="35"/>
        <n v="115.58"/>
        <n v="9.7799999999999994"/>
        <n v="25.18"/>
        <n v="10.88"/>
        <n v="1000"/>
        <n v="38.21"/>
        <n v="21.28"/>
        <n v="58.21"/>
        <n v="123.89"/>
        <n v="35.880000000000003"/>
        <n v="35.229999999999997"/>
        <n v="37"/>
        <n v="15.78"/>
        <n v="58.92"/>
        <n v="39.979999999999997"/>
        <n v="28.33"/>
        <n v="55"/>
        <n v="158.29"/>
        <n v="28.57"/>
        <n v="33.58"/>
        <n v="35.479999999999997"/>
        <n v="48.27"/>
        <n v="37.18"/>
        <n v="15.06"/>
        <n v="12.28"/>
        <n v="28.39"/>
        <n v="58.59"/>
        <n v="118.59"/>
        <n v="35.380000000000003"/>
        <n v="18.25"/>
        <n v="35.58"/>
        <n v="18.190000000000001"/>
        <n v="38.33"/>
        <n v="188.58"/>
        <n v="28.78"/>
        <n v="37.228000000000002"/>
        <n v="38.29"/>
        <n v="28.75"/>
        <n v="58.33"/>
        <n v="29.87"/>
        <n v="11.87"/>
        <n v="128.77500000000001"/>
        <n v="128.55000000000001"/>
        <n v="159.28"/>
        <n v="37.58"/>
        <n v="35.4"/>
        <n v="15.28"/>
        <n v="28.59"/>
        <n v="59.25"/>
        <n v="59.78"/>
        <n v="10.58"/>
        <n v="37.57"/>
        <n v="38.85"/>
        <n v="59.89"/>
      </sharedItems>
    </cacheField>
  </cacheFields>
  <extLst>
    <ext xmlns:x14="http://schemas.microsoft.com/office/spreadsheetml/2009/9/main" uri="{725AE2AE-9491-48be-B2B4-4EB974FC3084}">
      <x14:pivotCacheDefinition pivotCacheId="16930406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7">
  <r>
    <x v="0"/>
    <x v="0"/>
    <x v="0"/>
    <x v="0"/>
    <x v="0"/>
    <x v="0"/>
    <x v="0"/>
    <x v="0"/>
  </r>
  <r>
    <x v="0"/>
    <x v="0"/>
    <x v="0"/>
    <x v="1"/>
    <x v="0"/>
    <x v="1"/>
    <x v="0"/>
    <x v="0"/>
  </r>
  <r>
    <x v="0"/>
    <x v="0"/>
    <x v="0"/>
    <x v="2"/>
    <x v="0"/>
    <x v="2"/>
    <x v="0"/>
    <x v="1"/>
  </r>
  <r>
    <x v="0"/>
    <x v="1"/>
    <x v="0"/>
    <x v="3"/>
    <x v="1"/>
    <x v="3"/>
    <x v="0"/>
    <x v="2"/>
  </r>
  <r>
    <x v="0"/>
    <x v="1"/>
    <x v="0"/>
    <x v="4"/>
    <x v="1"/>
    <x v="3"/>
    <x v="0"/>
    <x v="3"/>
  </r>
  <r>
    <x v="0"/>
    <x v="1"/>
    <x v="0"/>
    <x v="5"/>
    <x v="1"/>
    <x v="3"/>
    <x v="0"/>
    <x v="4"/>
  </r>
  <r>
    <x v="0"/>
    <x v="1"/>
    <x v="0"/>
    <x v="6"/>
    <x v="1"/>
    <x v="4"/>
    <x v="0"/>
    <x v="5"/>
  </r>
  <r>
    <x v="0"/>
    <x v="1"/>
    <x v="0"/>
    <x v="7"/>
    <x v="1"/>
    <x v="5"/>
    <x v="0"/>
    <x v="6"/>
  </r>
  <r>
    <x v="0"/>
    <x v="1"/>
    <x v="0"/>
    <x v="8"/>
    <x v="1"/>
    <x v="6"/>
    <x v="1"/>
    <x v="7"/>
  </r>
  <r>
    <x v="0"/>
    <x v="1"/>
    <x v="0"/>
    <x v="9"/>
    <x v="2"/>
    <x v="7"/>
    <x v="0"/>
    <x v="8"/>
  </r>
  <r>
    <x v="0"/>
    <x v="1"/>
    <x v="0"/>
    <x v="10"/>
    <x v="3"/>
    <x v="8"/>
    <x v="2"/>
    <x v="9"/>
  </r>
  <r>
    <x v="0"/>
    <x v="2"/>
    <x v="0"/>
    <x v="11"/>
    <x v="4"/>
    <x v="9"/>
    <x v="2"/>
    <x v="10"/>
  </r>
  <r>
    <x v="0"/>
    <x v="2"/>
    <x v="0"/>
    <x v="12"/>
    <x v="5"/>
    <x v="10"/>
    <x v="2"/>
    <x v="11"/>
  </r>
  <r>
    <x v="0"/>
    <x v="2"/>
    <x v="0"/>
    <x v="13"/>
    <x v="4"/>
    <x v="11"/>
    <x v="2"/>
    <x v="12"/>
  </r>
  <r>
    <x v="0"/>
    <x v="2"/>
    <x v="0"/>
    <x v="14"/>
    <x v="2"/>
    <x v="12"/>
    <x v="2"/>
    <x v="13"/>
  </r>
  <r>
    <x v="0"/>
    <x v="3"/>
    <x v="0"/>
    <x v="15"/>
    <x v="6"/>
    <x v="13"/>
    <x v="2"/>
    <x v="14"/>
  </r>
  <r>
    <x v="0"/>
    <x v="3"/>
    <x v="0"/>
    <x v="16"/>
    <x v="4"/>
    <x v="14"/>
    <x v="2"/>
    <x v="15"/>
  </r>
  <r>
    <x v="0"/>
    <x v="4"/>
    <x v="0"/>
    <x v="12"/>
    <x v="5"/>
    <x v="10"/>
    <x v="2"/>
    <x v="11"/>
  </r>
  <r>
    <x v="0"/>
    <x v="5"/>
    <x v="1"/>
    <x v="17"/>
    <x v="7"/>
    <x v="15"/>
    <x v="2"/>
    <x v="16"/>
  </r>
  <r>
    <x v="0"/>
    <x v="6"/>
    <x v="1"/>
    <x v="18"/>
    <x v="5"/>
    <x v="10"/>
    <x v="2"/>
    <x v="17"/>
  </r>
  <r>
    <x v="0"/>
    <x v="7"/>
    <x v="1"/>
    <x v="19"/>
    <x v="4"/>
    <x v="9"/>
    <x v="2"/>
    <x v="18"/>
  </r>
  <r>
    <x v="1"/>
    <x v="8"/>
    <x v="0"/>
    <x v="0"/>
    <x v="0"/>
    <x v="0"/>
    <x v="0"/>
    <x v="0"/>
  </r>
  <r>
    <x v="1"/>
    <x v="9"/>
    <x v="0"/>
    <x v="3"/>
    <x v="1"/>
    <x v="3"/>
    <x v="0"/>
    <x v="4"/>
  </r>
  <r>
    <x v="1"/>
    <x v="9"/>
    <x v="0"/>
    <x v="4"/>
    <x v="1"/>
    <x v="3"/>
    <x v="0"/>
    <x v="19"/>
  </r>
  <r>
    <x v="1"/>
    <x v="9"/>
    <x v="0"/>
    <x v="5"/>
    <x v="1"/>
    <x v="3"/>
    <x v="0"/>
    <x v="20"/>
  </r>
  <r>
    <x v="1"/>
    <x v="9"/>
    <x v="0"/>
    <x v="6"/>
    <x v="1"/>
    <x v="4"/>
    <x v="0"/>
    <x v="5"/>
  </r>
  <r>
    <x v="1"/>
    <x v="9"/>
    <x v="0"/>
    <x v="7"/>
    <x v="1"/>
    <x v="5"/>
    <x v="0"/>
    <x v="6"/>
  </r>
  <r>
    <x v="1"/>
    <x v="9"/>
    <x v="0"/>
    <x v="8"/>
    <x v="1"/>
    <x v="6"/>
    <x v="1"/>
    <x v="7"/>
  </r>
  <r>
    <x v="1"/>
    <x v="9"/>
    <x v="0"/>
    <x v="9"/>
    <x v="2"/>
    <x v="7"/>
    <x v="0"/>
    <x v="8"/>
  </r>
  <r>
    <x v="1"/>
    <x v="9"/>
    <x v="0"/>
    <x v="10"/>
    <x v="3"/>
    <x v="8"/>
    <x v="2"/>
    <x v="9"/>
  </r>
  <r>
    <x v="1"/>
    <x v="10"/>
    <x v="0"/>
    <x v="20"/>
    <x v="4"/>
    <x v="9"/>
    <x v="2"/>
    <x v="21"/>
  </r>
  <r>
    <x v="1"/>
    <x v="10"/>
    <x v="0"/>
    <x v="12"/>
    <x v="5"/>
    <x v="10"/>
    <x v="2"/>
    <x v="22"/>
  </r>
  <r>
    <x v="1"/>
    <x v="11"/>
    <x v="1"/>
    <x v="21"/>
    <x v="4"/>
    <x v="11"/>
    <x v="2"/>
    <x v="23"/>
  </r>
  <r>
    <x v="1"/>
    <x v="11"/>
    <x v="1"/>
    <x v="12"/>
    <x v="5"/>
    <x v="10"/>
    <x v="2"/>
    <x v="24"/>
  </r>
  <r>
    <x v="1"/>
    <x v="12"/>
    <x v="1"/>
    <x v="22"/>
    <x v="8"/>
    <x v="16"/>
    <x v="2"/>
    <x v="25"/>
  </r>
  <r>
    <x v="1"/>
    <x v="12"/>
    <x v="1"/>
    <x v="23"/>
    <x v="7"/>
    <x v="15"/>
    <x v="2"/>
    <x v="26"/>
  </r>
  <r>
    <x v="1"/>
    <x v="12"/>
    <x v="1"/>
    <x v="24"/>
    <x v="4"/>
    <x v="9"/>
    <x v="2"/>
    <x v="27"/>
  </r>
  <r>
    <x v="1"/>
    <x v="13"/>
    <x v="1"/>
    <x v="25"/>
    <x v="4"/>
    <x v="9"/>
    <x v="2"/>
    <x v="28"/>
  </r>
  <r>
    <x v="1"/>
    <x v="13"/>
    <x v="1"/>
    <x v="26"/>
    <x v="5"/>
    <x v="10"/>
    <x v="2"/>
    <x v="24"/>
  </r>
  <r>
    <x v="2"/>
    <x v="14"/>
    <x v="0"/>
    <x v="0"/>
    <x v="0"/>
    <x v="0"/>
    <x v="0"/>
    <x v="0"/>
  </r>
  <r>
    <x v="2"/>
    <x v="15"/>
    <x v="0"/>
    <x v="3"/>
    <x v="1"/>
    <x v="3"/>
    <x v="0"/>
    <x v="29"/>
  </r>
  <r>
    <x v="2"/>
    <x v="15"/>
    <x v="0"/>
    <x v="4"/>
    <x v="1"/>
    <x v="3"/>
    <x v="0"/>
    <x v="19"/>
  </r>
  <r>
    <x v="2"/>
    <x v="15"/>
    <x v="0"/>
    <x v="5"/>
    <x v="1"/>
    <x v="3"/>
    <x v="0"/>
    <x v="20"/>
  </r>
  <r>
    <x v="2"/>
    <x v="15"/>
    <x v="0"/>
    <x v="6"/>
    <x v="1"/>
    <x v="4"/>
    <x v="0"/>
    <x v="5"/>
  </r>
  <r>
    <x v="2"/>
    <x v="15"/>
    <x v="0"/>
    <x v="7"/>
    <x v="1"/>
    <x v="5"/>
    <x v="0"/>
    <x v="6"/>
  </r>
  <r>
    <x v="2"/>
    <x v="15"/>
    <x v="0"/>
    <x v="8"/>
    <x v="1"/>
    <x v="6"/>
    <x v="1"/>
    <x v="7"/>
  </r>
  <r>
    <x v="2"/>
    <x v="15"/>
    <x v="0"/>
    <x v="9"/>
    <x v="2"/>
    <x v="7"/>
    <x v="0"/>
    <x v="8"/>
  </r>
  <r>
    <x v="2"/>
    <x v="15"/>
    <x v="0"/>
    <x v="10"/>
    <x v="3"/>
    <x v="8"/>
    <x v="2"/>
    <x v="9"/>
  </r>
  <r>
    <x v="2"/>
    <x v="16"/>
    <x v="0"/>
    <x v="27"/>
    <x v="9"/>
    <x v="17"/>
    <x v="2"/>
    <x v="30"/>
  </r>
  <r>
    <x v="2"/>
    <x v="17"/>
    <x v="0"/>
    <x v="28"/>
    <x v="10"/>
    <x v="18"/>
    <x v="2"/>
    <x v="31"/>
  </r>
  <r>
    <x v="2"/>
    <x v="18"/>
    <x v="1"/>
    <x v="12"/>
    <x v="5"/>
    <x v="10"/>
    <x v="2"/>
    <x v="24"/>
  </r>
  <r>
    <x v="2"/>
    <x v="18"/>
    <x v="1"/>
    <x v="11"/>
    <x v="4"/>
    <x v="9"/>
    <x v="2"/>
    <x v="32"/>
  </r>
  <r>
    <x v="2"/>
    <x v="19"/>
    <x v="1"/>
    <x v="20"/>
    <x v="4"/>
    <x v="9"/>
    <x v="2"/>
    <x v="33"/>
  </r>
  <r>
    <x v="2"/>
    <x v="19"/>
    <x v="1"/>
    <x v="26"/>
    <x v="5"/>
    <x v="10"/>
    <x v="2"/>
    <x v="34"/>
  </r>
  <r>
    <x v="2"/>
    <x v="20"/>
    <x v="1"/>
    <x v="19"/>
    <x v="4"/>
    <x v="9"/>
    <x v="2"/>
    <x v="35"/>
  </r>
  <r>
    <x v="2"/>
    <x v="20"/>
    <x v="1"/>
    <x v="26"/>
    <x v="5"/>
    <x v="10"/>
    <x v="2"/>
    <x v="36"/>
  </r>
  <r>
    <x v="3"/>
    <x v="21"/>
    <x v="0"/>
    <x v="0"/>
    <x v="0"/>
    <x v="0"/>
    <x v="0"/>
    <x v="0"/>
  </r>
  <r>
    <x v="3"/>
    <x v="22"/>
    <x v="0"/>
    <x v="3"/>
    <x v="1"/>
    <x v="3"/>
    <x v="0"/>
    <x v="37"/>
  </r>
  <r>
    <x v="3"/>
    <x v="22"/>
    <x v="0"/>
    <x v="4"/>
    <x v="1"/>
    <x v="3"/>
    <x v="0"/>
    <x v="38"/>
  </r>
  <r>
    <x v="3"/>
    <x v="22"/>
    <x v="0"/>
    <x v="5"/>
    <x v="1"/>
    <x v="3"/>
    <x v="0"/>
    <x v="39"/>
  </r>
  <r>
    <x v="3"/>
    <x v="22"/>
    <x v="0"/>
    <x v="6"/>
    <x v="1"/>
    <x v="4"/>
    <x v="0"/>
    <x v="5"/>
  </r>
  <r>
    <x v="3"/>
    <x v="22"/>
    <x v="0"/>
    <x v="7"/>
    <x v="1"/>
    <x v="5"/>
    <x v="0"/>
    <x v="6"/>
  </r>
  <r>
    <x v="3"/>
    <x v="22"/>
    <x v="0"/>
    <x v="8"/>
    <x v="1"/>
    <x v="6"/>
    <x v="1"/>
    <x v="7"/>
  </r>
  <r>
    <x v="3"/>
    <x v="22"/>
    <x v="0"/>
    <x v="9"/>
    <x v="2"/>
    <x v="7"/>
    <x v="0"/>
    <x v="8"/>
  </r>
  <r>
    <x v="3"/>
    <x v="22"/>
    <x v="0"/>
    <x v="10"/>
    <x v="3"/>
    <x v="8"/>
    <x v="2"/>
    <x v="9"/>
  </r>
  <r>
    <x v="3"/>
    <x v="23"/>
    <x v="0"/>
    <x v="12"/>
    <x v="5"/>
    <x v="10"/>
    <x v="2"/>
    <x v="40"/>
  </r>
  <r>
    <x v="3"/>
    <x v="23"/>
    <x v="0"/>
    <x v="11"/>
    <x v="4"/>
    <x v="9"/>
    <x v="2"/>
    <x v="41"/>
  </r>
  <r>
    <x v="3"/>
    <x v="24"/>
    <x v="0"/>
    <x v="29"/>
    <x v="11"/>
    <x v="19"/>
    <x v="3"/>
    <x v="42"/>
  </r>
  <r>
    <x v="3"/>
    <x v="24"/>
    <x v="0"/>
    <x v="30"/>
    <x v="11"/>
    <x v="19"/>
    <x v="3"/>
    <x v="1"/>
  </r>
  <r>
    <x v="3"/>
    <x v="24"/>
    <x v="0"/>
    <x v="31"/>
    <x v="11"/>
    <x v="19"/>
    <x v="2"/>
    <x v="43"/>
  </r>
  <r>
    <x v="3"/>
    <x v="25"/>
    <x v="1"/>
    <x v="12"/>
    <x v="5"/>
    <x v="10"/>
    <x v="2"/>
    <x v="34"/>
  </r>
  <r>
    <x v="3"/>
    <x v="25"/>
    <x v="1"/>
    <x v="21"/>
    <x v="4"/>
    <x v="9"/>
    <x v="2"/>
    <x v="44"/>
  </r>
  <r>
    <x v="3"/>
    <x v="26"/>
    <x v="1"/>
    <x v="32"/>
    <x v="4"/>
    <x v="11"/>
    <x v="2"/>
    <x v="45"/>
  </r>
  <r>
    <x v="3"/>
    <x v="27"/>
    <x v="1"/>
    <x v="12"/>
    <x v="5"/>
    <x v="10"/>
    <x v="2"/>
    <x v="46"/>
  </r>
  <r>
    <x v="3"/>
    <x v="27"/>
    <x v="1"/>
    <x v="24"/>
    <x v="4"/>
    <x v="9"/>
    <x v="2"/>
    <x v="47"/>
  </r>
  <r>
    <x v="3"/>
    <x v="28"/>
    <x v="1"/>
    <x v="26"/>
    <x v="5"/>
    <x v="10"/>
    <x v="2"/>
    <x v="48"/>
  </r>
  <r>
    <x v="3"/>
    <x v="28"/>
    <x v="1"/>
    <x v="20"/>
    <x v="4"/>
    <x v="9"/>
    <x v="2"/>
    <x v="49"/>
  </r>
  <r>
    <x v="4"/>
    <x v="29"/>
    <x v="0"/>
    <x v="0"/>
    <x v="0"/>
    <x v="0"/>
    <x v="0"/>
    <x v="0"/>
  </r>
  <r>
    <x v="4"/>
    <x v="30"/>
    <x v="0"/>
    <x v="3"/>
    <x v="1"/>
    <x v="3"/>
    <x v="0"/>
    <x v="50"/>
  </r>
  <r>
    <x v="4"/>
    <x v="30"/>
    <x v="0"/>
    <x v="4"/>
    <x v="1"/>
    <x v="3"/>
    <x v="0"/>
    <x v="51"/>
  </r>
  <r>
    <x v="4"/>
    <x v="30"/>
    <x v="0"/>
    <x v="5"/>
    <x v="1"/>
    <x v="3"/>
    <x v="0"/>
    <x v="52"/>
  </r>
  <r>
    <x v="4"/>
    <x v="30"/>
    <x v="0"/>
    <x v="6"/>
    <x v="1"/>
    <x v="4"/>
    <x v="0"/>
    <x v="5"/>
  </r>
  <r>
    <x v="4"/>
    <x v="30"/>
    <x v="0"/>
    <x v="7"/>
    <x v="1"/>
    <x v="5"/>
    <x v="0"/>
    <x v="6"/>
  </r>
  <r>
    <x v="4"/>
    <x v="30"/>
    <x v="0"/>
    <x v="8"/>
    <x v="1"/>
    <x v="6"/>
    <x v="1"/>
    <x v="7"/>
  </r>
  <r>
    <x v="4"/>
    <x v="30"/>
    <x v="0"/>
    <x v="9"/>
    <x v="2"/>
    <x v="7"/>
    <x v="0"/>
    <x v="8"/>
  </r>
  <r>
    <x v="4"/>
    <x v="30"/>
    <x v="0"/>
    <x v="10"/>
    <x v="3"/>
    <x v="8"/>
    <x v="2"/>
    <x v="9"/>
  </r>
  <r>
    <x v="4"/>
    <x v="31"/>
    <x v="0"/>
    <x v="12"/>
    <x v="5"/>
    <x v="10"/>
    <x v="2"/>
    <x v="53"/>
  </r>
  <r>
    <x v="4"/>
    <x v="31"/>
    <x v="0"/>
    <x v="11"/>
    <x v="4"/>
    <x v="9"/>
    <x v="2"/>
    <x v="54"/>
  </r>
  <r>
    <x v="4"/>
    <x v="32"/>
    <x v="0"/>
    <x v="33"/>
    <x v="7"/>
    <x v="15"/>
    <x v="2"/>
    <x v="55"/>
  </r>
  <r>
    <x v="4"/>
    <x v="32"/>
    <x v="0"/>
    <x v="34"/>
    <x v="4"/>
    <x v="14"/>
    <x v="2"/>
    <x v="43"/>
  </r>
  <r>
    <x v="4"/>
    <x v="32"/>
    <x v="0"/>
    <x v="35"/>
    <x v="6"/>
    <x v="13"/>
    <x v="2"/>
    <x v="9"/>
  </r>
  <r>
    <x v="4"/>
    <x v="33"/>
    <x v="1"/>
    <x v="12"/>
    <x v="5"/>
    <x v="10"/>
    <x v="2"/>
    <x v="56"/>
  </r>
  <r>
    <x v="4"/>
    <x v="33"/>
    <x v="1"/>
    <x v="21"/>
    <x v="4"/>
    <x v="9"/>
    <x v="2"/>
    <x v="57"/>
  </r>
  <r>
    <x v="4"/>
    <x v="33"/>
    <x v="1"/>
    <x v="36"/>
    <x v="4"/>
    <x v="9"/>
    <x v="2"/>
    <x v="58"/>
  </r>
  <r>
    <x v="4"/>
    <x v="34"/>
    <x v="1"/>
    <x v="23"/>
    <x v="7"/>
    <x v="15"/>
    <x v="2"/>
    <x v="59"/>
  </r>
  <r>
    <x v="4"/>
    <x v="34"/>
    <x v="1"/>
    <x v="18"/>
    <x v="5"/>
    <x v="10"/>
    <x v="2"/>
    <x v="56"/>
  </r>
  <r>
    <x v="4"/>
    <x v="35"/>
    <x v="1"/>
    <x v="18"/>
    <x v="5"/>
    <x v="10"/>
    <x v="2"/>
    <x v="60"/>
  </r>
  <r>
    <x v="4"/>
    <x v="35"/>
    <x v="1"/>
    <x v="24"/>
    <x v="4"/>
    <x v="9"/>
    <x v="2"/>
    <x v="61"/>
  </r>
  <r>
    <x v="4"/>
    <x v="35"/>
    <x v="1"/>
    <x v="32"/>
    <x v="4"/>
    <x v="11"/>
    <x v="2"/>
    <x v="62"/>
  </r>
  <r>
    <x v="4"/>
    <x v="36"/>
    <x v="1"/>
    <x v="37"/>
    <x v="4"/>
    <x v="14"/>
    <x v="2"/>
    <x v="63"/>
  </r>
  <r>
    <x v="5"/>
    <x v="37"/>
    <x v="0"/>
    <x v="0"/>
    <x v="0"/>
    <x v="0"/>
    <x v="0"/>
    <x v="0"/>
  </r>
  <r>
    <x v="5"/>
    <x v="38"/>
    <x v="0"/>
    <x v="3"/>
    <x v="1"/>
    <x v="3"/>
    <x v="0"/>
    <x v="64"/>
  </r>
  <r>
    <x v="5"/>
    <x v="38"/>
    <x v="0"/>
    <x v="4"/>
    <x v="1"/>
    <x v="3"/>
    <x v="0"/>
    <x v="65"/>
  </r>
  <r>
    <x v="5"/>
    <x v="38"/>
    <x v="0"/>
    <x v="5"/>
    <x v="1"/>
    <x v="3"/>
    <x v="0"/>
    <x v="50"/>
  </r>
  <r>
    <x v="5"/>
    <x v="38"/>
    <x v="0"/>
    <x v="6"/>
    <x v="1"/>
    <x v="4"/>
    <x v="0"/>
    <x v="5"/>
  </r>
  <r>
    <x v="5"/>
    <x v="38"/>
    <x v="0"/>
    <x v="7"/>
    <x v="1"/>
    <x v="5"/>
    <x v="0"/>
    <x v="6"/>
  </r>
  <r>
    <x v="5"/>
    <x v="38"/>
    <x v="0"/>
    <x v="8"/>
    <x v="1"/>
    <x v="6"/>
    <x v="1"/>
    <x v="7"/>
  </r>
  <r>
    <x v="5"/>
    <x v="38"/>
    <x v="0"/>
    <x v="9"/>
    <x v="2"/>
    <x v="7"/>
    <x v="0"/>
    <x v="8"/>
  </r>
  <r>
    <x v="5"/>
    <x v="38"/>
    <x v="0"/>
    <x v="10"/>
    <x v="3"/>
    <x v="8"/>
    <x v="2"/>
    <x v="9"/>
  </r>
  <r>
    <x v="5"/>
    <x v="39"/>
    <x v="0"/>
    <x v="12"/>
    <x v="5"/>
    <x v="10"/>
    <x v="2"/>
    <x v="66"/>
  </r>
  <r>
    <x v="5"/>
    <x v="39"/>
    <x v="0"/>
    <x v="11"/>
    <x v="4"/>
    <x v="9"/>
    <x v="2"/>
    <x v="67"/>
  </r>
  <r>
    <x v="5"/>
    <x v="39"/>
    <x v="0"/>
    <x v="38"/>
    <x v="4"/>
    <x v="14"/>
    <x v="2"/>
    <x v="64"/>
  </r>
  <r>
    <x v="5"/>
    <x v="39"/>
    <x v="0"/>
    <x v="39"/>
    <x v="6"/>
    <x v="20"/>
    <x v="2"/>
    <x v="68"/>
  </r>
  <r>
    <x v="5"/>
    <x v="40"/>
    <x v="1"/>
    <x v="12"/>
    <x v="5"/>
    <x v="10"/>
    <x v="2"/>
    <x v="56"/>
  </r>
  <r>
    <x v="5"/>
    <x v="40"/>
    <x v="1"/>
    <x v="21"/>
    <x v="4"/>
    <x v="9"/>
    <x v="2"/>
    <x v="69"/>
  </r>
  <r>
    <x v="5"/>
    <x v="40"/>
    <x v="1"/>
    <x v="40"/>
    <x v="4"/>
    <x v="9"/>
    <x v="2"/>
    <x v="70"/>
  </r>
  <r>
    <x v="5"/>
    <x v="41"/>
    <x v="1"/>
    <x v="41"/>
    <x v="7"/>
    <x v="15"/>
    <x v="2"/>
    <x v="71"/>
  </r>
  <r>
    <x v="5"/>
    <x v="42"/>
    <x v="1"/>
    <x v="12"/>
    <x v="5"/>
    <x v="10"/>
    <x v="2"/>
    <x v="34"/>
  </r>
  <r>
    <x v="5"/>
    <x v="42"/>
    <x v="1"/>
    <x v="24"/>
    <x v="4"/>
    <x v="9"/>
    <x v="2"/>
    <x v="62"/>
  </r>
  <r>
    <x v="5"/>
    <x v="43"/>
    <x v="1"/>
    <x v="42"/>
    <x v="5"/>
    <x v="21"/>
    <x v="2"/>
    <x v="72"/>
  </r>
  <r>
    <x v="5"/>
    <x v="43"/>
    <x v="1"/>
    <x v="43"/>
    <x v="4"/>
    <x v="14"/>
    <x v="2"/>
    <x v="73"/>
  </r>
  <r>
    <x v="5"/>
    <x v="43"/>
    <x v="1"/>
    <x v="44"/>
    <x v="7"/>
    <x v="15"/>
    <x v="2"/>
    <x v="74"/>
  </r>
  <r>
    <x v="5"/>
    <x v="44"/>
    <x v="1"/>
    <x v="12"/>
    <x v="5"/>
    <x v="10"/>
    <x v="2"/>
    <x v="56"/>
  </r>
  <r>
    <x v="5"/>
    <x v="44"/>
    <x v="1"/>
    <x v="45"/>
    <x v="4"/>
    <x v="9"/>
    <x v="2"/>
    <x v="75"/>
  </r>
  <r>
    <x v="6"/>
    <x v="45"/>
    <x v="0"/>
    <x v="0"/>
    <x v="0"/>
    <x v="0"/>
    <x v="0"/>
    <x v="0"/>
  </r>
  <r>
    <x v="6"/>
    <x v="45"/>
    <x v="0"/>
    <x v="1"/>
    <x v="0"/>
    <x v="1"/>
    <x v="0"/>
    <x v="0"/>
  </r>
  <r>
    <x v="6"/>
    <x v="46"/>
    <x v="0"/>
    <x v="3"/>
    <x v="1"/>
    <x v="3"/>
    <x v="0"/>
    <x v="76"/>
  </r>
  <r>
    <x v="6"/>
    <x v="46"/>
    <x v="0"/>
    <x v="4"/>
    <x v="1"/>
    <x v="3"/>
    <x v="0"/>
    <x v="19"/>
  </r>
  <r>
    <x v="6"/>
    <x v="46"/>
    <x v="0"/>
    <x v="5"/>
    <x v="1"/>
    <x v="5"/>
    <x v="0"/>
    <x v="20"/>
  </r>
  <r>
    <x v="6"/>
    <x v="46"/>
    <x v="0"/>
    <x v="6"/>
    <x v="1"/>
    <x v="4"/>
    <x v="0"/>
    <x v="5"/>
  </r>
  <r>
    <x v="6"/>
    <x v="46"/>
    <x v="0"/>
    <x v="7"/>
    <x v="1"/>
    <x v="5"/>
    <x v="0"/>
    <x v="6"/>
  </r>
  <r>
    <x v="6"/>
    <x v="46"/>
    <x v="0"/>
    <x v="8"/>
    <x v="1"/>
    <x v="6"/>
    <x v="1"/>
    <x v="7"/>
  </r>
  <r>
    <x v="6"/>
    <x v="46"/>
    <x v="0"/>
    <x v="9"/>
    <x v="2"/>
    <x v="7"/>
    <x v="0"/>
    <x v="8"/>
  </r>
  <r>
    <x v="6"/>
    <x v="46"/>
    <x v="0"/>
    <x v="10"/>
    <x v="3"/>
    <x v="8"/>
    <x v="2"/>
    <x v="9"/>
  </r>
  <r>
    <x v="6"/>
    <x v="47"/>
    <x v="0"/>
    <x v="12"/>
    <x v="5"/>
    <x v="10"/>
    <x v="2"/>
    <x v="77"/>
  </r>
  <r>
    <x v="6"/>
    <x v="47"/>
    <x v="0"/>
    <x v="11"/>
    <x v="4"/>
    <x v="9"/>
    <x v="2"/>
    <x v="78"/>
  </r>
  <r>
    <x v="6"/>
    <x v="48"/>
    <x v="0"/>
    <x v="46"/>
    <x v="9"/>
    <x v="17"/>
    <x v="2"/>
    <x v="79"/>
  </r>
  <r>
    <x v="6"/>
    <x v="49"/>
    <x v="0"/>
    <x v="41"/>
    <x v="7"/>
    <x v="15"/>
    <x v="2"/>
    <x v="80"/>
  </r>
  <r>
    <x v="6"/>
    <x v="49"/>
    <x v="0"/>
    <x v="37"/>
    <x v="4"/>
    <x v="14"/>
    <x v="2"/>
    <x v="63"/>
  </r>
  <r>
    <x v="6"/>
    <x v="50"/>
    <x v="1"/>
    <x v="21"/>
    <x v="4"/>
    <x v="11"/>
    <x v="2"/>
    <x v="81"/>
  </r>
  <r>
    <x v="6"/>
    <x v="50"/>
    <x v="1"/>
    <x v="47"/>
    <x v="4"/>
    <x v="9"/>
    <x v="2"/>
    <x v="82"/>
  </r>
  <r>
    <x v="6"/>
    <x v="50"/>
    <x v="1"/>
    <x v="48"/>
    <x v="4"/>
    <x v="9"/>
    <x v="2"/>
    <x v="83"/>
  </r>
  <r>
    <x v="6"/>
    <x v="50"/>
    <x v="1"/>
    <x v="12"/>
    <x v="5"/>
    <x v="10"/>
    <x v="2"/>
    <x v="84"/>
  </r>
  <r>
    <x v="6"/>
    <x v="51"/>
    <x v="1"/>
    <x v="49"/>
    <x v="2"/>
    <x v="12"/>
    <x v="2"/>
    <x v="85"/>
  </r>
  <r>
    <x v="6"/>
    <x v="51"/>
    <x v="1"/>
    <x v="50"/>
    <x v="5"/>
    <x v="22"/>
    <x v="2"/>
    <x v="86"/>
  </r>
  <r>
    <x v="6"/>
    <x v="52"/>
    <x v="1"/>
    <x v="26"/>
    <x v="5"/>
    <x v="10"/>
    <x v="2"/>
    <x v="87"/>
  </r>
  <r>
    <x v="6"/>
    <x v="52"/>
    <x v="1"/>
    <x v="21"/>
    <x v="4"/>
    <x v="11"/>
    <x v="2"/>
    <x v="88"/>
  </r>
  <r>
    <x v="6"/>
    <x v="53"/>
    <x v="1"/>
    <x v="51"/>
    <x v="7"/>
    <x v="23"/>
    <x v="2"/>
    <x v="89"/>
  </r>
  <r>
    <x v="6"/>
    <x v="53"/>
    <x v="1"/>
    <x v="52"/>
    <x v="4"/>
    <x v="14"/>
    <x v="2"/>
    <x v="65"/>
  </r>
  <r>
    <x v="6"/>
    <x v="54"/>
    <x v="1"/>
    <x v="12"/>
    <x v="5"/>
    <x v="10"/>
    <x v="2"/>
    <x v="90"/>
  </r>
  <r>
    <x v="6"/>
    <x v="54"/>
    <x v="1"/>
    <x v="24"/>
    <x v="4"/>
    <x v="9"/>
    <x v="2"/>
    <x v="91"/>
  </r>
  <r>
    <x v="7"/>
    <x v="55"/>
    <x v="0"/>
    <x v="0"/>
    <x v="0"/>
    <x v="0"/>
    <x v="0"/>
    <x v="0"/>
  </r>
  <r>
    <x v="7"/>
    <x v="56"/>
    <x v="0"/>
    <x v="3"/>
    <x v="1"/>
    <x v="3"/>
    <x v="0"/>
    <x v="92"/>
  </r>
  <r>
    <x v="7"/>
    <x v="56"/>
    <x v="0"/>
    <x v="4"/>
    <x v="1"/>
    <x v="3"/>
    <x v="0"/>
    <x v="93"/>
  </r>
  <r>
    <x v="7"/>
    <x v="56"/>
    <x v="0"/>
    <x v="5"/>
    <x v="1"/>
    <x v="3"/>
    <x v="0"/>
    <x v="64"/>
  </r>
  <r>
    <x v="7"/>
    <x v="56"/>
    <x v="0"/>
    <x v="6"/>
    <x v="1"/>
    <x v="4"/>
    <x v="0"/>
    <x v="5"/>
  </r>
  <r>
    <x v="7"/>
    <x v="56"/>
    <x v="0"/>
    <x v="7"/>
    <x v="1"/>
    <x v="5"/>
    <x v="0"/>
    <x v="6"/>
  </r>
  <r>
    <x v="7"/>
    <x v="56"/>
    <x v="0"/>
    <x v="8"/>
    <x v="1"/>
    <x v="6"/>
    <x v="1"/>
    <x v="7"/>
  </r>
  <r>
    <x v="7"/>
    <x v="56"/>
    <x v="0"/>
    <x v="9"/>
    <x v="2"/>
    <x v="7"/>
    <x v="0"/>
    <x v="8"/>
  </r>
  <r>
    <x v="7"/>
    <x v="56"/>
    <x v="0"/>
    <x v="10"/>
    <x v="3"/>
    <x v="8"/>
    <x v="2"/>
    <x v="9"/>
  </r>
  <r>
    <x v="7"/>
    <x v="57"/>
    <x v="0"/>
    <x v="53"/>
    <x v="9"/>
    <x v="17"/>
    <x v="2"/>
    <x v="94"/>
  </r>
  <r>
    <x v="7"/>
    <x v="58"/>
    <x v="1"/>
    <x v="12"/>
    <x v="5"/>
    <x v="10"/>
    <x v="2"/>
    <x v="95"/>
  </r>
  <r>
    <x v="7"/>
    <x v="58"/>
    <x v="1"/>
    <x v="54"/>
    <x v="4"/>
    <x v="9"/>
    <x v="2"/>
    <x v="96"/>
  </r>
  <r>
    <x v="7"/>
    <x v="59"/>
    <x v="1"/>
    <x v="41"/>
    <x v="7"/>
    <x v="15"/>
    <x v="2"/>
    <x v="97"/>
  </r>
  <r>
    <x v="7"/>
    <x v="60"/>
    <x v="1"/>
    <x v="18"/>
    <x v="5"/>
    <x v="10"/>
    <x v="2"/>
    <x v="95"/>
  </r>
  <r>
    <x v="7"/>
    <x v="60"/>
    <x v="1"/>
    <x v="21"/>
    <x v="4"/>
    <x v="11"/>
    <x v="2"/>
    <x v="98"/>
  </r>
  <r>
    <x v="7"/>
    <x v="60"/>
    <x v="1"/>
    <x v="32"/>
    <x v="4"/>
    <x v="11"/>
    <x v="2"/>
    <x v="99"/>
  </r>
  <r>
    <x v="7"/>
    <x v="61"/>
    <x v="1"/>
    <x v="55"/>
    <x v="9"/>
    <x v="17"/>
    <x v="2"/>
    <x v="100"/>
  </r>
  <r>
    <x v="7"/>
    <x v="62"/>
    <x v="1"/>
    <x v="20"/>
    <x v="4"/>
    <x v="9"/>
    <x v="2"/>
    <x v="101"/>
  </r>
  <r>
    <x v="7"/>
    <x v="62"/>
    <x v="1"/>
    <x v="12"/>
    <x v="5"/>
    <x v="10"/>
    <x v="2"/>
    <x v="34"/>
  </r>
  <r>
    <x v="8"/>
    <x v="63"/>
    <x v="0"/>
    <x v="0"/>
    <x v="0"/>
    <x v="0"/>
    <x v="0"/>
    <x v="0"/>
  </r>
  <r>
    <x v="8"/>
    <x v="64"/>
    <x v="0"/>
    <x v="3"/>
    <x v="1"/>
    <x v="3"/>
    <x v="0"/>
    <x v="86"/>
  </r>
  <r>
    <x v="8"/>
    <x v="64"/>
    <x v="0"/>
    <x v="4"/>
    <x v="1"/>
    <x v="3"/>
    <x v="0"/>
    <x v="38"/>
  </r>
  <r>
    <x v="8"/>
    <x v="64"/>
    <x v="0"/>
    <x v="5"/>
    <x v="1"/>
    <x v="3"/>
    <x v="0"/>
    <x v="86"/>
  </r>
  <r>
    <x v="8"/>
    <x v="64"/>
    <x v="0"/>
    <x v="6"/>
    <x v="1"/>
    <x v="4"/>
    <x v="0"/>
    <x v="5"/>
  </r>
  <r>
    <x v="8"/>
    <x v="64"/>
    <x v="0"/>
    <x v="7"/>
    <x v="1"/>
    <x v="5"/>
    <x v="0"/>
    <x v="6"/>
  </r>
  <r>
    <x v="8"/>
    <x v="64"/>
    <x v="0"/>
    <x v="8"/>
    <x v="1"/>
    <x v="6"/>
    <x v="1"/>
    <x v="7"/>
  </r>
  <r>
    <x v="8"/>
    <x v="64"/>
    <x v="0"/>
    <x v="9"/>
    <x v="2"/>
    <x v="7"/>
    <x v="0"/>
    <x v="8"/>
  </r>
  <r>
    <x v="8"/>
    <x v="64"/>
    <x v="0"/>
    <x v="10"/>
    <x v="3"/>
    <x v="8"/>
    <x v="2"/>
    <x v="9"/>
  </r>
  <r>
    <x v="8"/>
    <x v="65"/>
    <x v="0"/>
    <x v="12"/>
    <x v="5"/>
    <x v="10"/>
    <x v="2"/>
    <x v="102"/>
  </r>
  <r>
    <x v="8"/>
    <x v="65"/>
    <x v="0"/>
    <x v="20"/>
    <x v="4"/>
    <x v="9"/>
    <x v="2"/>
    <x v="103"/>
  </r>
  <r>
    <x v="8"/>
    <x v="66"/>
    <x v="0"/>
    <x v="12"/>
    <x v="5"/>
    <x v="10"/>
    <x v="2"/>
    <x v="17"/>
  </r>
  <r>
    <x v="8"/>
    <x v="66"/>
    <x v="0"/>
    <x v="54"/>
    <x v="4"/>
    <x v="9"/>
    <x v="2"/>
    <x v="104"/>
  </r>
  <r>
    <x v="8"/>
    <x v="67"/>
    <x v="0"/>
    <x v="28"/>
    <x v="10"/>
    <x v="18"/>
    <x v="2"/>
    <x v="31"/>
  </r>
  <r>
    <x v="8"/>
    <x v="68"/>
    <x v="1"/>
    <x v="12"/>
    <x v="5"/>
    <x v="10"/>
    <x v="2"/>
    <x v="105"/>
  </r>
  <r>
    <x v="8"/>
    <x v="68"/>
    <x v="1"/>
    <x v="21"/>
    <x v="4"/>
    <x v="9"/>
    <x v="2"/>
    <x v="106"/>
  </r>
  <r>
    <x v="8"/>
    <x v="69"/>
    <x v="1"/>
    <x v="56"/>
    <x v="10"/>
    <x v="24"/>
    <x v="2"/>
    <x v="65"/>
  </r>
  <r>
    <x v="8"/>
    <x v="70"/>
    <x v="1"/>
    <x v="12"/>
    <x v="5"/>
    <x v="10"/>
    <x v="2"/>
    <x v="107"/>
  </r>
  <r>
    <x v="8"/>
    <x v="70"/>
    <x v="1"/>
    <x v="21"/>
    <x v="4"/>
    <x v="11"/>
    <x v="2"/>
    <x v="108"/>
  </r>
  <r>
    <x v="8"/>
    <x v="70"/>
    <x v="1"/>
    <x v="20"/>
    <x v="4"/>
    <x v="9"/>
    <x v="2"/>
    <x v="109"/>
  </r>
  <r>
    <x v="8"/>
    <x v="71"/>
    <x v="1"/>
    <x v="51"/>
    <x v="7"/>
    <x v="23"/>
    <x v="2"/>
    <x v="110"/>
  </r>
  <r>
    <x v="8"/>
    <x v="72"/>
    <x v="1"/>
    <x v="12"/>
    <x v="5"/>
    <x v="10"/>
    <x v="2"/>
    <x v="107"/>
  </r>
  <r>
    <x v="8"/>
    <x v="72"/>
    <x v="1"/>
    <x v="20"/>
    <x v="4"/>
    <x v="9"/>
    <x v="2"/>
    <x v="111"/>
  </r>
  <r>
    <x v="9"/>
    <x v="73"/>
    <x v="0"/>
    <x v="0"/>
    <x v="0"/>
    <x v="0"/>
    <x v="0"/>
    <x v="0"/>
  </r>
  <r>
    <x v="9"/>
    <x v="74"/>
    <x v="0"/>
    <x v="3"/>
    <x v="1"/>
    <x v="3"/>
    <x v="0"/>
    <x v="92"/>
  </r>
  <r>
    <x v="9"/>
    <x v="74"/>
    <x v="0"/>
    <x v="4"/>
    <x v="1"/>
    <x v="3"/>
    <x v="0"/>
    <x v="112"/>
  </r>
  <r>
    <x v="9"/>
    <x v="74"/>
    <x v="0"/>
    <x v="5"/>
    <x v="1"/>
    <x v="3"/>
    <x v="0"/>
    <x v="64"/>
  </r>
  <r>
    <x v="9"/>
    <x v="74"/>
    <x v="0"/>
    <x v="6"/>
    <x v="1"/>
    <x v="4"/>
    <x v="0"/>
    <x v="5"/>
  </r>
  <r>
    <x v="9"/>
    <x v="74"/>
    <x v="0"/>
    <x v="7"/>
    <x v="1"/>
    <x v="5"/>
    <x v="0"/>
    <x v="6"/>
  </r>
  <r>
    <x v="9"/>
    <x v="74"/>
    <x v="0"/>
    <x v="8"/>
    <x v="1"/>
    <x v="6"/>
    <x v="1"/>
    <x v="7"/>
  </r>
  <r>
    <x v="9"/>
    <x v="74"/>
    <x v="0"/>
    <x v="9"/>
    <x v="2"/>
    <x v="7"/>
    <x v="0"/>
    <x v="8"/>
  </r>
  <r>
    <x v="9"/>
    <x v="74"/>
    <x v="0"/>
    <x v="10"/>
    <x v="3"/>
    <x v="8"/>
    <x v="2"/>
    <x v="9"/>
  </r>
  <r>
    <x v="9"/>
    <x v="75"/>
    <x v="0"/>
    <x v="12"/>
    <x v="5"/>
    <x v="10"/>
    <x v="2"/>
    <x v="66"/>
  </r>
  <r>
    <x v="9"/>
    <x v="75"/>
    <x v="0"/>
    <x v="54"/>
    <x v="4"/>
    <x v="9"/>
    <x v="2"/>
    <x v="113"/>
  </r>
  <r>
    <x v="9"/>
    <x v="76"/>
    <x v="0"/>
    <x v="41"/>
    <x v="7"/>
    <x v="15"/>
    <x v="2"/>
    <x v="114"/>
  </r>
  <r>
    <x v="9"/>
    <x v="76"/>
    <x v="0"/>
    <x v="44"/>
    <x v="7"/>
    <x v="15"/>
    <x v="2"/>
    <x v="115"/>
  </r>
  <r>
    <x v="9"/>
    <x v="77"/>
    <x v="1"/>
    <x v="12"/>
    <x v="5"/>
    <x v="10"/>
    <x v="2"/>
    <x v="116"/>
  </r>
  <r>
    <x v="9"/>
    <x v="77"/>
    <x v="1"/>
    <x v="48"/>
    <x v="4"/>
    <x v="9"/>
    <x v="2"/>
    <x v="117"/>
  </r>
  <r>
    <x v="9"/>
    <x v="78"/>
    <x v="1"/>
    <x v="57"/>
    <x v="4"/>
    <x v="14"/>
    <x v="2"/>
    <x v="73"/>
  </r>
  <r>
    <x v="9"/>
    <x v="79"/>
    <x v="1"/>
    <x v="18"/>
    <x v="5"/>
    <x v="10"/>
    <x v="2"/>
    <x v="118"/>
  </r>
  <r>
    <x v="9"/>
    <x v="79"/>
    <x v="1"/>
    <x v="21"/>
    <x v="4"/>
    <x v="11"/>
    <x v="2"/>
    <x v="119"/>
  </r>
  <r>
    <x v="9"/>
    <x v="80"/>
    <x v="1"/>
    <x v="43"/>
    <x v="4"/>
    <x v="14"/>
    <x v="2"/>
    <x v="120"/>
  </r>
  <r>
    <x v="9"/>
    <x v="81"/>
    <x v="1"/>
    <x v="12"/>
    <x v="5"/>
    <x v="10"/>
    <x v="2"/>
    <x v="118"/>
  </r>
  <r>
    <x v="9"/>
    <x v="81"/>
    <x v="1"/>
    <x v="24"/>
    <x v="4"/>
    <x v="9"/>
    <x v="2"/>
    <x v="121"/>
  </r>
  <r>
    <x v="9"/>
    <x v="81"/>
    <x v="1"/>
    <x v="25"/>
    <x v="4"/>
    <x v="9"/>
    <x v="2"/>
    <x v="122"/>
  </r>
  <r>
    <x v="10"/>
    <x v="82"/>
    <x v="0"/>
    <x v="0"/>
    <x v="0"/>
    <x v="0"/>
    <x v="0"/>
    <x v="0"/>
  </r>
  <r>
    <x v="10"/>
    <x v="83"/>
    <x v="0"/>
    <x v="3"/>
    <x v="1"/>
    <x v="3"/>
    <x v="0"/>
    <x v="4"/>
  </r>
  <r>
    <x v="10"/>
    <x v="83"/>
    <x v="0"/>
    <x v="4"/>
    <x v="1"/>
    <x v="3"/>
    <x v="0"/>
    <x v="19"/>
  </r>
  <r>
    <x v="10"/>
    <x v="83"/>
    <x v="0"/>
    <x v="5"/>
    <x v="1"/>
    <x v="3"/>
    <x v="0"/>
    <x v="20"/>
  </r>
  <r>
    <x v="10"/>
    <x v="83"/>
    <x v="0"/>
    <x v="6"/>
    <x v="1"/>
    <x v="4"/>
    <x v="0"/>
    <x v="5"/>
  </r>
  <r>
    <x v="10"/>
    <x v="83"/>
    <x v="0"/>
    <x v="7"/>
    <x v="1"/>
    <x v="5"/>
    <x v="0"/>
    <x v="6"/>
  </r>
  <r>
    <x v="10"/>
    <x v="83"/>
    <x v="0"/>
    <x v="8"/>
    <x v="1"/>
    <x v="6"/>
    <x v="1"/>
    <x v="7"/>
  </r>
  <r>
    <x v="10"/>
    <x v="83"/>
    <x v="0"/>
    <x v="9"/>
    <x v="2"/>
    <x v="7"/>
    <x v="0"/>
    <x v="8"/>
  </r>
  <r>
    <x v="10"/>
    <x v="83"/>
    <x v="0"/>
    <x v="10"/>
    <x v="3"/>
    <x v="8"/>
    <x v="2"/>
    <x v="9"/>
  </r>
  <r>
    <x v="10"/>
    <x v="84"/>
    <x v="0"/>
    <x v="12"/>
    <x v="5"/>
    <x v="10"/>
    <x v="2"/>
    <x v="118"/>
  </r>
  <r>
    <x v="10"/>
    <x v="84"/>
    <x v="0"/>
    <x v="54"/>
    <x v="4"/>
    <x v="9"/>
    <x v="2"/>
    <x v="113"/>
  </r>
  <r>
    <x v="10"/>
    <x v="85"/>
    <x v="1"/>
    <x v="58"/>
    <x v="7"/>
    <x v="15"/>
    <x v="2"/>
    <x v="123"/>
  </r>
  <r>
    <x v="10"/>
    <x v="85"/>
    <x v="1"/>
    <x v="12"/>
    <x v="5"/>
    <x v="10"/>
    <x v="2"/>
    <x v="124"/>
  </r>
  <r>
    <x v="10"/>
    <x v="85"/>
    <x v="1"/>
    <x v="40"/>
    <x v="4"/>
    <x v="9"/>
    <x v="2"/>
    <x v="125"/>
  </r>
  <r>
    <x v="10"/>
    <x v="85"/>
    <x v="1"/>
    <x v="25"/>
    <x v="4"/>
    <x v="9"/>
    <x v="2"/>
    <x v="122"/>
  </r>
  <r>
    <x v="10"/>
    <x v="86"/>
    <x v="1"/>
    <x v="38"/>
    <x v="4"/>
    <x v="14"/>
    <x v="2"/>
    <x v="43"/>
  </r>
  <r>
    <x v="10"/>
    <x v="86"/>
    <x v="1"/>
    <x v="33"/>
    <x v="12"/>
    <x v="25"/>
    <x v="2"/>
    <x v="30"/>
  </r>
  <r>
    <x v="10"/>
    <x v="86"/>
    <x v="1"/>
    <x v="22"/>
    <x v="8"/>
    <x v="16"/>
    <x v="2"/>
    <x v="5"/>
  </r>
  <r>
    <x v="10"/>
    <x v="87"/>
    <x v="1"/>
    <x v="12"/>
    <x v="5"/>
    <x v="10"/>
    <x v="2"/>
    <x v="126"/>
  </r>
  <r>
    <x v="10"/>
    <x v="87"/>
    <x v="1"/>
    <x v="21"/>
    <x v="4"/>
    <x v="11"/>
    <x v="2"/>
    <x v="127"/>
  </r>
  <r>
    <x v="10"/>
    <x v="87"/>
    <x v="1"/>
    <x v="32"/>
    <x v="4"/>
    <x v="11"/>
    <x v="2"/>
    <x v="98"/>
  </r>
  <r>
    <x v="10"/>
    <x v="87"/>
    <x v="1"/>
    <x v="59"/>
    <x v="4"/>
    <x v="9"/>
    <x v="2"/>
    <x v="128"/>
  </r>
  <r>
    <x v="10"/>
    <x v="88"/>
    <x v="1"/>
    <x v="54"/>
    <x v="4"/>
    <x v="9"/>
    <x v="2"/>
    <x v="129"/>
  </r>
  <r>
    <x v="10"/>
    <x v="88"/>
    <x v="1"/>
    <x v="20"/>
    <x v="4"/>
    <x v="9"/>
    <x v="2"/>
    <x v="130"/>
  </r>
  <r>
    <x v="10"/>
    <x v="89"/>
    <x v="1"/>
    <x v="12"/>
    <x v="5"/>
    <x v="10"/>
    <x v="2"/>
    <x v="131"/>
  </r>
  <r>
    <x v="10"/>
    <x v="89"/>
    <x v="1"/>
    <x v="20"/>
    <x v="4"/>
    <x v="9"/>
    <x v="2"/>
    <x v="132"/>
  </r>
  <r>
    <x v="11"/>
    <x v="90"/>
    <x v="0"/>
    <x v="0"/>
    <x v="0"/>
    <x v="0"/>
    <x v="0"/>
    <x v="0"/>
  </r>
  <r>
    <x v="11"/>
    <x v="91"/>
    <x v="0"/>
    <x v="3"/>
    <x v="1"/>
    <x v="3"/>
    <x v="0"/>
    <x v="4"/>
  </r>
  <r>
    <x v="11"/>
    <x v="91"/>
    <x v="0"/>
    <x v="4"/>
    <x v="1"/>
    <x v="3"/>
    <x v="0"/>
    <x v="19"/>
  </r>
  <r>
    <x v="11"/>
    <x v="91"/>
    <x v="0"/>
    <x v="5"/>
    <x v="1"/>
    <x v="3"/>
    <x v="0"/>
    <x v="20"/>
  </r>
  <r>
    <x v="11"/>
    <x v="91"/>
    <x v="0"/>
    <x v="6"/>
    <x v="1"/>
    <x v="4"/>
    <x v="0"/>
    <x v="5"/>
  </r>
  <r>
    <x v="11"/>
    <x v="91"/>
    <x v="0"/>
    <x v="7"/>
    <x v="1"/>
    <x v="5"/>
    <x v="0"/>
    <x v="6"/>
  </r>
  <r>
    <x v="11"/>
    <x v="91"/>
    <x v="0"/>
    <x v="8"/>
    <x v="1"/>
    <x v="6"/>
    <x v="1"/>
    <x v="7"/>
  </r>
  <r>
    <x v="11"/>
    <x v="91"/>
    <x v="0"/>
    <x v="9"/>
    <x v="2"/>
    <x v="7"/>
    <x v="0"/>
    <x v="8"/>
  </r>
  <r>
    <x v="11"/>
    <x v="91"/>
    <x v="0"/>
    <x v="10"/>
    <x v="3"/>
    <x v="8"/>
    <x v="2"/>
    <x v="9"/>
  </r>
  <r>
    <x v="11"/>
    <x v="92"/>
    <x v="0"/>
    <x v="60"/>
    <x v="13"/>
    <x v="26"/>
    <x v="2"/>
    <x v="133"/>
  </r>
  <r>
    <x v="11"/>
    <x v="92"/>
    <x v="0"/>
    <x v="61"/>
    <x v="13"/>
    <x v="26"/>
    <x v="2"/>
    <x v="134"/>
  </r>
  <r>
    <x v="11"/>
    <x v="92"/>
    <x v="0"/>
    <x v="32"/>
    <x v="13"/>
    <x v="26"/>
    <x v="2"/>
    <x v="135"/>
  </r>
  <r>
    <x v="11"/>
    <x v="92"/>
    <x v="0"/>
    <x v="16"/>
    <x v="4"/>
    <x v="14"/>
    <x v="2"/>
    <x v="136"/>
  </r>
  <r>
    <x v="11"/>
    <x v="93"/>
    <x v="0"/>
    <x v="62"/>
    <x v="13"/>
    <x v="26"/>
    <x v="2"/>
    <x v="25"/>
  </r>
  <r>
    <x v="11"/>
    <x v="94"/>
    <x v="0"/>
    <x v="12"/>
    <x v="5"/>
    <x v="10"/>
    <x v="2"/>
    <x v="34"/>
  </r>
  <r>
    <x v="11"/>
    <x v="94"/>
    <x v="0"/>
    <x v="54"/>
    <x v="4"/>
    <x v="9"/>
    <x v="2"/>
    <x v="137"/>
  </r>
  <r>
    <x v="11"/>
    <x v="95"/>
    <x v="0"/>
    <x v="58"/>
    <x v="7"/>
    <x v="15"/>
    <x v="2"/>
    <x v="138"/>
  </r>
  <r>
    <x v="11"/>
    <x v="95"/>
    <x v="0"/>
    <x v="58"/>
    <x v="13"/>
    <x v="26"/>
    <x v="2"/>
    <x v="139"/>
  </r>
  <r>
    <x v="11"/>
    <x v="95"/>
    <x v="0"/>
    <x v="63"/>
    <x v="4"/>
    <x v="14"/>
    <x v="2"/>
    <x v="140"/>
  </r>
  <r>
    <x v="11"/>
    <x v="96"/>
    <x v="1"/>
    <x v="12"/>
    <x v="5"/>
    <x v="10"/>
    <x v="2"/>
    <x v="141"/>
  </r>
  <r>
    <x v="11"/>
    <x v="96"/>
    <x v="1"/>
    <x v="40"/>
    <x v="4"/>
    <x v="9"/>
    <x v="2"/>
    <x v="142"/>
  </r>
  <r>
    <x v="11"/>
    <x v="96"/>
    <x v="1"/>
    <x v="24"/>
    <x v="4"/>
    <x v="9"/>
    <x v="2"/>
    <x v="143"/>
  </r>
  <r>
    <x v="11"/>
    <x v="97"/>
    <x v="1"/>
    <x v="60"/>
    <x v="13"/>
    <x v="26"/>
    <x v="2"/>
    <x v="144"/>
  </r>
  <r>
    <x v="11"/>
    <x v="97"/>
    <x v="1"/>
    <x v="61"/>
    <x v="13"/>
    <x v="26"/>
    <x v="2"/>
    <x v="145"/>
  </r>
  <r>
    <x v="11"/>
    <x v="97"/>
    <x v="1"/>
    <x v="57"/>
    <x v="4"/>
    <x v="14"/>
    <x v="2"/>
    <x v="146"/>
  </r>
  <r>
    <x v="11"/>
    <x v="98"/>
    <x v="1"/>
    <x v="12"/>
    <x v="5"/>
    <x v="10"/>
    <x v="2"/>
    <x v="34"/>
  </r>
  <r>
    <x v="11"/>
    <x v="98"/>
    <x v="1"/>
    <x v="62"/>
    <x v="13"/>
    <x v="26"/>
    <x v="2"/>
    <x v="5"/>
  </r>
  <r>
    <x v="11"/>
    <x v="98"/>
    <x v="1"/>
    <x v="33"/>
    <x v="13"/>
    <x v="26"/>
    <x v="2"/>
    <x v="31"/>
  </r>
  <r>
    <x v="11"/>
    <x v="99"/>
    <x v="1"/>
    <x v="54"/>
    <x v="4"/>
    <x v="9"/>
    <x v="2"/>
    <x v="32"/>
  </r>
  <r>
    <x v="11"/>
    <x v="99"/>
    <x v="1"/>
    <x v="24"/>
    <x v="4"/>
    <x v="9"/>
    <x v="2"/>
    <x v="147"/>
  </r>
  <r>
    <x v="11"/>
    <x v="99"/>
    <x v="1"/>
    <x v="45"/>
    <x v="4"/>
    <x v="9"/>
    <x v="2"/>
    <x v="148"/>
  </r>
  <r>
    <x v="11"/>
    <x v="99"/>
    <x v="1"/>
    <x v="47"/>
    <x v="4"/>
    <x v="9"/>
    <x v="2"/>
    <x v="149"/>
  </r>
  <r>
    <x v="11"/>
    <x v="99"/>
    <x v="1"/>
    <x v="20"/>
    <x v="4"/>
    <x v="9"/>
    <x v="2"/>
    <x v="133"/>
  </r>
  <r>
    <x v="11"/>
    <x v="99"/>
    <x v="1"/>
    <x v="18"/>
    <x v="5"/>
    <x v="10"/>
    <x v="2"/>
    <x v="124"/>
  </r>
  <r>
    <x v="11"/>
    <x v="100"/>
    <x v="1"/>
    <x v="64"/>
    <x v="2"/>
    <x v="27"/>
    <x v="2"/>
    <x v="20"/>
  </r>
  <r>
    <x v="11"/>
    <x v="100"/>
    <x v="1"/>
    <x v="12"/>
    <x v="5"/>
    <x v="10"/>
    <x v="2"/>
    <x v="1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7A3CAB-F094-5D48-97B4-340CA8E81F16}" name="PivotTable7" cacheId="6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N49" firstHeaderRow="1" firstDataRow="2" firstDataCol="1" rowPageCount="3" colPageCount="1"/>
  <pivotFields count="8">
    <pivotField axis="axisCol" showAll="0">
      <items count="13">
        <item x="0"/>
        <item x="1"/>
        <item x="2"/>
        <item x="3"/>
        <item x="4"/>
        <item x="5"/>
        <item x="6"/>
        <item x="7"/>
        <item x="8"/>
        <item x="9"/>
        <item x="10"/>
        <item x="11"/>
        <item t="default"/>
      </items>
    </pivotField>
    <pivotField numFmtId="14" showAll="0"/>
    <pivotField axis="axisPage" showAll="0">
      <items count="3">
        <item x="0"/>
        <item x="1"/>
        <item t="default"/>
      </items>
    </pivotField>
    <pivotField axis="axisPage" showAll="0">
      <items count="66">
        <item x="42"/>
        <item x="27"/>
        <item x="48"/>
        <item x="62"/>
        <item x="64"/>
        <item x="0"/>
        <item x="46"/>
        <item x="14"/>
        <item x="38"/>
        <item x="18"/>
        <item x="16"/>
        <item x="11"/>
        <item x="54"/>
        <item x="12"/>
        <item x="49"/>
        <item x="6"/>
        <item x="32"/>
        <item x="50"/>
        <item x="3"/>
        <item x="57"/>
        <item x="56"/>
        <item x="29"/>
        <item x="41"/>
        <item x="8"/>
        <item x="15"/>
        <item x="44"/>
        <item x="17"/>
        <item x="53"/>
        <item x="61"/>
        <item x="28"/>
        <item x="39"/>
        <item x="33"/>
        <item x="52"/>
        <item x="59"/>
        <item x="23"/>
        <item x="51"/>
        <item x="1"/>
        <item x="37"/>
        <item x="24"/>
        <item x="25"/>
        <item x="60"/>
        <item x="43"/>
        <item x="26"/>
        <item x="22"/>
        <item x="40"/>
        <item x="45"/>
        <item x="35"/>
        <item x="30"/>
        <item x="2"/>
        <item x="19"/>
        <item x="13"/>
        <item x="63"/>
        <item x="4"/>
        <item x="55"/>
        <item x="5"/>
        <item x="10"/>
        <item x="36"/>
        <item x="58"/>
        <item x="9"/>
        <item x="20"/>
        <item x="21"/>
        <item x="7"/>
        <item x="47"/>
        <item x="34"/>
        <item x="31"/>
        <item t="default"/>
      </items>
    </pivotField>
    <pivotField axis="axisRow" showAll="0">
      <items count="15">
        <item x="8"/>
        <item x="5"/>
        <item x="7"/>
        <item x="6"/>
        <item x="3"/>
        <item x="4"/>
        <item x="0"/>
        <item x="1"/>
        <item x="9"/>
        <item x="12"/>
        <item x="10"/>
        <item x="2"/>
        <item x="13"/>
        <item x="11"/>
        <item t="default"/>
      </items>
    </pivotField>
    <pivotField axis="axisRow" showAll="0">
      <items count="29">
        <item x="24"/>
        <item x="21"/>
        <item x="22"/>
        <item x="7"/>
        <item x="15"/>
        <item x="20"/>
        <item x="18"/>
        <item x="14"/>
        <item x="9"/>
        <item x="10"/>
        <item x="26"/>
        <item x="11"/>
        <item x="8"/>
        <item x="2"/>
        <item x="12"/>
        <item x="27"/>
        <item x="25"/>
        <item x="6"/>
        <item x="16"/>
        <item x="0"/>
        <item x="13"/>
        <item x="1"/>
        <item x="23"/>
        <item x="19"/>
        <item x="5"/>
        <item x="17"/>
        <item x="3"/>
        <item x="4"/>
        <item t="default"/>
      </items>
    </pivotField>
    <pivotField axis="axisPage" showAll="0">
      <items count="5">
        <item x="0"/>
        <item x="1"/>
        <item x="2"/>
        <item x="3"/>
        <item t="default"/>
      </items>
    </pivotField>
    <pivotField dataField="1" numFmtId="164" showAll="0">
      <items count="151">
        <item x="14"/>
        <item x="97"/>
        <item x="146"/>
        <item x="72"/>
        <item x="99"/>
        <item x="63"/>
        <item x="73"/>
        <item x="136"/>
        <item x="15"/>
        <item x="120"/>
        <item x="119"/>
        <item x="88"/>
        <item x="142"/>
        <item x="62"/>
        <item x="108"/>
        <item x="127"/>
        <item x="125"/>
        <item x="45"/>
        <item x="61"/>
        <item x="81"/>
        <item x="70"/>
        <item x="6"/>
        <item x="102"/>
        <item x="98"/>
        <item x="47"/>
        <item x="49"/>
        <item x="16"/>
        <item x="57"/>
        <item x="35"/>
        <item x="80"/>
        <item x="111"/>
        <item x="121"/>
        <item x="114"/>
        <item x="143"/>
        <item x="133"/>
        <item x="130"/>
        <item x="135"/>
        <item x="91"/>
        <item x="17"/>
        <item x="22"/>
        <item x="115"/>
        <item x="95"/>
        <item x="90"/>
        <item x="106"/>
        <item x="34"/>
        <item x="48"/>
        <item x="36"/>
        <item x="124"/>
        <item x="77"/>
        <item x="141"/>
        <item x="116"/>
        <item x="126"/>
        <item x="46"/>
        <item x="56"/>
        <item x="44"/>
        <item x="87"/>
        <item x="105"/>
        <item x="11"/>
        <item x="66"/>
        <item x="40"/>
        <item x="107"/>
        <item x="118"/>
        <item x="131"/>
        <item x="33"/>
        <item x="84"/>
        <item x="60"/>
        <item x="24"/>
        <item x="147"/>
        <item x="140"/>
        <item x="12"/>
        <item x="53"/>
        <item x="101"/>
        <item x="132"/>
        <item x="128"/>
        <item x="148"/>
        <item x="69"/>
        <item x="110"/>
        <item x="9"/>
        <item x="83"/>
        <item x="117"/>
        <item x="18"/>
        <item x="21"/>
        <item x="112"/>
        <item x="75"/>
        <item x="38"/>
        <item x="89"/>
        <item x="74"/>
        <item x="93"/>
        <item x="103"/>
        <item x="23"/>
        <item x="134"/>
        <item x="122"/>
        <item x="59"/>
        <item x="109"/>
        <item x="144"/>
        <item x="145"/>
        <item x="82"/>
        <item x="149"/>
        <item x="58"/>
        <item x="65"/>
        <item x="51"/>
        <item x="39"/>
        <item x="37"/>
        <item x="19"/>
        <item x="3"/>
        <item x="8"/>
        <item x="27"/>
        <item x="29"/>
        <item x="20"/>
        <item x="7"/>
        <item x="4"/>
        <item x="50"/>
        <item x="52"/>
        <item x="2"/>
        <item x="64"/>
        <item x="67"/>
        <item x="31"/>
        <item x="92"/>
        <item x="96"/>
        <item x="28"/>
        <item x="123"/>
        <item x="54"/>
        <item x="43"/>
        <item x="76"/>
        <item x="104"/>
        <item x="25"/>
        <item x="86"/>
        <item x="138"/>
        <item x="71"/>
        <item x="137"/>
        <item x="41"/>
        <item x="55"/>
        <item x="26"/>
        <item x="113"/>
        <item x="139"/>
        <item x="129"/>
        <item x="5"/>
        <item x="10"/>
        <item x="78"/>
        <item x="32"/>
        <item x="68"/>
        <item x="85"/>
        <item x="1"/>
        <item x="13"/>
        <item x="100"/>
        <item x="42"/>
        <item x="79"/>
        <item x="94"/>
        <item x="0"/>
        <item x="30"/>
        <item t="default"/>
      </items>
    </pivotField>
  </pivotFields>
  <rowFields count="2">
    <field x="4"/>
    <field x="5"/>
  </rowFields>
  <rowItems count="43">
    <i>
      <x/>
    </i>
    <i r="1">
      <x v="18"/>
    </i>
    <i>
      <x v="1"/>
    </i>
    <i r="1">
      <x v="1"/>
    </i>
    <i r="1">
      <x v="2"/>
    </i>
    <i r="1">
      <x v="9"/>
    </i>
    <i>
      <x v="2"/>
    </i>
    <i r="1">
      <x v="4"/>
    </i>
    <i r="1">
      <x v="22"/>
    </i>
    <i>
      <x v="3"/>
    </i>
    <i r="1">
      <x v="5"/>
    </i>
    <i r="1">
      <x v="20"/>
    </i>
    <i>
      <x v="4"/>
    </i>
    <i r="1">
      <x v="12"/>
    </i>
    <i>
      <x v="5"/>
    </i>
    <i r="1">
      <x v="7"/>
    </i>
    <i r="1">
      <x v="8"/>
    </i>
    <i r="1">
      <x v="11"/>
    </i>
    <i>
      <x v="6"/>
    </i>
    <i r="1">
      <x v="13"/>
    </i>
    <i r="1">
      <x v="19"/>
    </i>
    <i r="1">
      <x v="21"/>
    </i>
    <i>
      <x v="7"/>
    </i>
    <i r="1">
      <x v="17"/>
    </i>
    <i r="1">
      <x v="24"/>
    </i>
    <i r="1">
      <x v="26"/>
    </i>
    <i r="1">
      <x v="27"/>
    </i>
    <i>
      <x v="8"/>
    </i>
    <i r="1">
      <x v="25"/>
    </i>
    <i>
      <x v="9"/>
    </i>
    <i r="1">
      <x v="16"/>
    </i>
    <i>
      <x v="10"/>
    </i>
    <i r="1">
      <x/>
    </i>
    <i r="1">
      <x v="6"/>
    </i>
    <i>
      <x v="11"/>
    </i>
    <i r="1">
      <x v="3"/>
    </i>
    <i r="1">
      <x v="14"/>
    </i>
    <i r="1">
      <x v="15"/>
    </i>
    <i>
      <x v="12"/>
    </i>
    <i r="1">
      <x v="10"/>
    </i>
    <i>
      <x v="13"/>
    </i>
    <i r="1">
      <x v="23"/>
    </i>
    <i t="grand">
      <x/>
    </i>
  </rowItems>
  <colFields count="1">
    <field x="0"/>
  </colFields>
  <colItems count="13">
    <i>
      <x/>
    </i>
    <i>
      <x v="1"/>
    </i>
    <i>
      <x v="2"/>
    </i>
    <i>
      <x v="3"/>
    </i>
    <i>
      <x v="4"/>
    </i>
    <i>
      <x v="5"/>
    </i>
    <i>
      <x v="6"/>
    </i>
    <i>
      <x v="7"/>
    </i>
    <i>
      <x v="8"/>
    </i>
    <i>
      <x v="9"/>
    </i>
    <i>
      <x v="10"/>
    </i>
    <i>
      <x v="11"/>
    </i>
    <i t="grand">
      <x/>
    </i>
  </colItems>
  <pageFields count="3">
    <pageField fld="2" hier="-1"/>
    <pageField fld="3" hier="-1"/>
    <pageField fld="6" hier="-1"/>
  </pageField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83F6EA-A48B-8E4A-AD4C-7A03AFAA9E32}" name="PivotTable12" cacheId="6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8:B63" firstHeaderRow="1" firstDataRow="1" firstDataCol="1"/>
  <pivotFields count="8">
    <pivotField showAll="0">
      <items count="13">
        <item x="0"/>
        <item x="1"/>
        <item x="2"/>
        <item x="3"/>
        <item x="4"/>
        <item x="5"/>
        <item x="6"/>
        <item x="7"/>
        <item x="8"/>
        <item x="9"/>
        <item x="10"/>
        <item x="11"/>
        <item t="default"/>
      </items>
    </pivotField>
    <pivotField numFmtId="14" showAll="0"/>
    <pivotField showAll="0">
      <items count="3">
        <item x="0"/>
        <item x="1"/>
        <item t="default"/>
      </items>
    </pivotField>
    <pivotField showAll="0">
      <items count="66">
        <item x="42"/>
        <item x="27"/>
        <item x="48"/>
        <item x="62"/>
        <item x="64"/>
        <item x="0"/>
        <item x="46"/>
        <item x="14"/>
        <item x="38"/>
        <item x="18"/>
        <item x="16"/>
        <item x="11"/>
        <item x="54"/>
        <item x="12"/>
        <item x="49"/>
        <item x="6"/>
        <item x="32"/>
        <item x="50"/>
        <item x="3"/>
        <item x="57"/>
        <item x="56"/>
        <item x="29"/>
        <item x="41"/>
        <item x="8"/>
        <item x="15"/>
        <item x="44"/>
        <item x="17"/>
        <item x="53"/>
        <item x="61"/>
        <item x="28"/>
        <item x="39"/>
        <item x="33"/>
        <item x="52"/>
        <item x="59"/>
        <item x="23"/>
        <item x="51"/>
        <item x="1"/>
        <item x="37"/>
        <item x="24"/>
        <item x="25"/>
        <item x="60"/>
        <item x="43"/>
        <item x="26"/>
        <item x="22"/>
        <item x="40"/>
        <item x="45"/>
        <item x="35"/>
        <item x="30"/>
        <item x="2"/>
        <item x="19"/>
        <item x="13"/>
        <item x="63"/>
        <item x="4"/>
        <item x="55"/>
        <item x="5"/>
        <item x="10"/>
        <item x="36"/>
        <item x="58"/>
        <item x="9"/>
        <item x="20"/>
        <item x="21"/>
        <item x="7"/>
        <item x="47"/>
        <item x="34"/>
        <item x="31"/>
        <item t="default"/>
      </items>
    </pivotField>
    <pivotField showAll="0">
      <items count="15">
        <item x="8"/>
        <item x="5"/>
        <item x="7"/>
        <item x="6"/>
        <item x="3"/>
        <item x="4"/>
        <item x="0"/>
        <item x="1"/>
        <item x="9"/>
        <item x="12"/>
        <item x="10"/>
        <item x="2"/>
        <item x="13"/>
        <item x="11"/>
        <item t="default"/>
      </items>
    </pivotField>
    <pivotField showAll="0">
      <items count="29">
        <item x="24"/>
        <item x="21"/>
        <item x="22"/>
        <item x="7"/>
        <item x="15"/>
        <item x="20"/>
        <item x="18"/>
        <item x="14"/>
        <item x="9"/>
        <item x="10"/>
        <item x="26"/>
        <item x="11"/>
        <item x="8"/>
        <item x="2"/>
        <item x="12"/>
        <item x="27"/>
        <item x="25"/>
        <item x="6"/>
        <item x="16"/>
        <item x="0"/>
        <item x="13"/>
        <item x="1"/>
        <item x="23"/>
        <item x="19"/>
        <item x="5"/>
        <item x="17"/>
        <item x="3"/>
        <item x="4"/>
        <item t="default"/>
      </items>
    </pivotField>
    <pivotField axis="axisRow" multipleItemSelectionAllowed="1" showAll="0">
      <items count="5">
        <item x="0"/>
        <item x="1"/>
        <item x="2"/>
        <item x="3"/>
        <item t="default"/>
      </items>
    </pivotField>
    <pivotField dataField="1" numFmtId="164" showAll="0">
      <items count="151">
        <item x="14"/>
        <item x="97"/>
        <item x="146"/>
        <item x="72"/>
        <item x="99"/>
        <item x="63"/>
        <item x="73"/>
        <item x="136"/>
        <item x="15"/>
        <item x="120"/>
        <item x="119"/>
        <item x="88"/>
        <item x="142"/>
        <item x="62"/>
        <item x="108"/>
        <item x="127"/>
        <item x="125"/>
        <item x="45"/>
        <item x="61"/>
        <item x="81"/>
        <item x="70"/>
        <item x="6"/>
        <item x="102"/>
        <item x="98"/>
        <item x="47"/>
        <item x="49"/>
        <item x="16"/>
        <item x="57"/>
        <item x="35"/>
        <item x="80"/>
        <item x="111"/>
        <item x="121"/>
        <item x="114"/>
        <item x="143"/>
        <item x="133"/>
        <item x="130"/>
        <item x="135"/>
        <item x="91"/>
        <item x="17"/>
        <item x="22"/>
        <item x="115"/>
        <item x="95"/>
        <item x="90"/>
        <item x="106"/>
        <item x="34"/>
        <item x="48"/>
        <item x="36"/>
        <item x="124"/>
        <item x="77"/>
        <item x="141"/>
        <item x="116"/>
        <item x="126"/>
        <item x="46"/>
        <item x="56"/>
        <item x="44"/>
        <item x="87"/>
        <item x="105"/>
        <item x="11"/>
        <item x="66"/>
        <item x="40"/>
        <item x="107"/>
        <item x="118"/>
        <item x="131"/>
        <item x="33"/>
        <item x="84"/>
        <item x="60"/>
        <item x="24"/>
        <item x="147"/>
        <item x="140"/>
        <item x="12"/>
        <item x="53"/>
        <item x="101"/>
        <item x="132"/>
        <item x="128"/>
        <item x="148"/>
        <item x="69"/>
        <item x="110"/>
        <item x="9"/>
        <item x="83"/>
        <item x="117"/>
        <item x="18"/>
        <item x="21"/>
        <item x="112"/>
        <item x="75"/>
        <item x="38"/>
        <item x="89"/>
        <item x="74"/>
        <item x="93"/>
        <item x="103"/>
        <item x="23"/>
        <item x="134"/>
        <item x="122"/>
        <item x="59"/>
        <item x="109"/>
        <item x="144"/>
        <item x="145"/>
        <item x="82"/>
        <item x="149"/>
        <item x="58"/>
        <item x="65"/>
        <item x="51"/>
        <item x="39"/>
        <item x="37"/>
        <item x="19"/>
        <item x="3"/>
        <item x="8"/>
        <item x="27"/>
        <item x="29"/>
        <item x="20"/>
        <item x="7"/>
        <item x="4"/>
        <item x="50"/>
        <item x="52"/>
        <item x="2"/>
        <item x="64"/>
        <item x="67"/>
        <item x="31"/>
        <item x="92"/>
        <item x="96"/>
        <item x="28"/>
        <item x="123"/>
        <item x="54"/>
        <item x="43"/>
        <item x="76"/>
        <item x="104"/>
        <item x="25"/>
        <item x="86"/>
        <item x="138"/>
        <item x="71"/>
        <item x="137"/>
        <item x="41"/>
        <item x="55"/>
        <item x="26"/>
        <item x="113"/>
        <item x="139"/>
        <item x="129"/>
        <item x="5"/>
        <item x="10"/>
        <item x="78"/>
        <item x="32"/>
        <item x="68"/>
        <item x="85"/>
        <item x="1"/>
        <item x="13"/>
        <item x="100"/>
        <item x="42"/>
        <item x="79"/>
        <item x="94"/>
        <item x="0"/>
        <item x="30"/>
        <item t="default"/>
      </items>
    </pivotField>
  </pivotFields>
  <rowFields count="1">
    <field x="6"/>
  </rowFields>
  <rowItems count="5">
    <i>
      <x/>
    </i>
    <i>
      <x v="1"/>
    </i>
    <i>
      <x v="2"/>
    </i>
    <i>
      <x v="3"/>
    </i>
    <i t="grand">
      <x/>
    </i>
  </rowItems>
  <colItems count="1">
    <i/>
  </colItems>
  <dataFields count="1">
    <dataField name="Sum of Amount" fld="7" baseField="0" baseItem="0"/>
  </dataFields>
  <chartFormats count="1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6" count="1" selected="0">
            <x v="0"/>
          </reference>
        </references>
      </pivotArea>
    </chartFormat>
    <chartFormat chart="2" format="2">
      <pivotArea type="data" outline="0" fieldPosition="0">
        <references count="2">
          <reference field="4294967294" count="1" selected="0">
            <x v="0"/>
          </reference>
          <reference field="6" count="1" selected="0">
            <x v="3"/>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6" count="1" selected="0">
            <x v="0"/>
          </reference>
        </references>
      </pivotArea>
    </chartFormat>
    <chartFormat chart="4" format="11">
      <pivotArea type="data" outline="0" fieldPosition="0">
        <references count="2">
          <reference field="4294967294" count="1" selected="0">
            <x v="0"/>
          </reference>
          <reference field="6" count="1" selected="0">
            <x v="1"/>
          </reference>
        </references>
      </pivotArea>
    </chartFormat>
    <chartFormat chart="4" format="12">
      <pivotArea type="data" outline="0" fieldPosition="0">
        <references count="2">
          <reference field="4294967294" count="1" selected="0">
            <x v="0"/>
          </reference>
          <reference field="6" count="1" selected="0">
            <x v="2"/>
          </reference>
        </references>
      </pivotArea>
    </chartFormat>
    <chartFormat chart="4" format="13">
      <pivotArea type="data" outline="0" fieldPosition="0">
        <references count="2">
          <reference field="4294967294" count="1" selected="0">
            <x v="0"/>
          </reference>
          <reference field="6" count="1" selected="0">
            <x v="3"/>
          </reference>
        </references>
      </pivotArea>
    </chartFormat>
    <chartFormat chart="2" format="4">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A07868-F4EB-2A4B-B6A0-00D4E41A5B5A}" name="PivotTable11" cacheId="6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5:N41" firstHeaderRow="1" firstDataRow="2" firstDataCol="1"/>
  <pivotFields count="8">
    <pivotField axis="axisCol" showAll="0">
      <items count="13">
        <item x="0"/>
        <item x="1"/>
        <item x="2"/>
        <item x="3"/>
        <item x="4"/>
        <item x="5"/>
        <item x="6"/>
        <item x="7"/>
        <item x="8"/>
        <item x="9"/>
        <item x="10"/>
        <item x="11"/>
        <item t="default"/>
      </items>
    </pivotField>
    <pivotField numFmtId="14"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items count="3">
        <item x="0"/>
        <item x="1"/>
        <item t="default"/>
      </items>
    </pivotField>
    <pivotField showAll="0">
      <items count="66">
        <item x="42"/>
        <item x="27"/>
        <item x="48"/>
        <item x="62"/>
        <item x="64"/>
        <item x="0"/>
        <item x="46"/>
        <item x="14"/>
        <item x="38"/>
        <item x="18"/>
        <item x="16"/>
        <item x="11"/>
        <item x="54"/>
        <item x="12"/>
        <item x="49"/>
        <item x="6"/>
        <item x="32"/>
        <item x="50"/>
        <item x="3"/>
        <item x="57"/>
        <item x="56"/>
        <item x="29"/>
        <item x="41"/>
        <item x="8"/>
        <item x="15"/>
        <item x="44"/>
        <item x="17"/>
        <item x="53"/>
        <item x="61"/>
        <item x="28"/>
        <item x="39"/>
        <item x="33"/>
        <item x="52"/>
        <item x="59"/>
        <item x="23"/>
        <item x="51"/>
        <item x="1"/>
        <item x="37"/>
        <item x="24"/>
        <item x="25"/>
        <item x="60"/>
        <item x="43"/>
        <item x="26"/>
        <item x="22"/>
        <item x="40"/>
        <item x="45"/>
        <item x="35"/>
        <item x="30"/>
        <item x="2"/>
        <item x="19"/>
        <item x="13"/>
        <item x="63"/>
        <item x="4"/>
        <item x="55"/>
        <item x="5"/>
        <item x="10"/>
        <item x="36"/>
        <item x="58"/>
        <item x="9"/>
        <item x="20"/>
        <item x="21"/>
        <item x="7"/>
        <item x="47"/>
        <item x="34"/>
        <item x="31"/>
        <item t="default"/>
      </items>
    </pivotField>
    <pivotField axis="axisRow" showAll="0">
      <items count="15">
        <item sd="0" x="8"/>
        <item sd="0" x="5"/>
        <item sd="0" x="7"/>
        <item sd="0" x="6"/>
        <item sd="0" x="3"/>
        <item sd="0" x="4"/>
        <item sd="0" x="0"/>
        <item sd="0" x="1"/>
        <item sd="0" x="9"/>
        <item sd="0" x="12"/>
        <item sd="0" x="10"/>
        <item sd="0" x="2"/>
        <item sd="0" x="13"/>
        <item sd="0" x="11"/>
        <item t="default"/>
      </items>
    </pivotField>
    <pivotField axis="axisRow" showAll="0">
      <items count="29">
        <item x="24"/>
        <item x="21"/>
        <item x="22"/>
        <item x="7"/>
        <item x="15"/>
        <item x="20"/>
        <item x="18"/>
        <item x="14"/>
        <item x="9"/>
        <item x="10"/>
        <item x="26"/>
        <item x="11"/>
        <item x="8"/>
        <item x="2"/>
        <item x="12"/>
        <item x="27"/>
        <item x="25"/>
        <item x="6"/>
        <item x="16"/>
        <item x="0"/>
        <item x="13"/>
        <item x="1"/>
        <item x="23"/>
        <item x="19"/>
        <item x="5"/>
        <item x="17"/>
        <item x="3"/>
        <item x="4"/>
        <item t="default"/>
      </items>
    </pivotField>
    <pivotField showAll="0">
      <items count="5">
        <item x="0"/>
        <item x="1"/>
        <item x="2"/>
        <item x="3"/>
        <item t="default"/>
      </items>
    </pivotField>
    <pivotField dataField="1" numFmtId="164" showAll="0">
      <items count="151">
        <item x="14"/>
        <item h="1" x="97"/>
        <item h="1" x="146"/>
        <item h="1" x="72"/>
        <item h="1" x="99"/>
        <item h="1" x="63"/>
        <item h="1" x="73"/>
        <item h="1" x="136"/>
        <item h="1" x="15"/>
        <item h="1" x="120"/>
        <item h="1" x="119"/>
        <item h="1" x="88"/>
        <item h="1" x="142"/>
        <item h="1" x="62"/>
        <item h="1" x="108"/>
        <item h="1" x="127"/>
        <item h="1" x="125"/>
        <item h="1" x="45"/>
        <item h="1" x="61"/>
        <item h="1" x="81"/>
        <item h="1" x="70"/>
        <item h="1" x="6"/>
        <item h="1" x="102"/>
        <item h="1" x="98"/>
        <item h="1" x="47"/>
        <item h="1" x="49"/>
        <item h="1" x="16"/>
        <item h="1" x="57"/>
        <item h="1" x="35"/>
        <item h="1" x="80"/>
        <item h="1" x="111"/>
        <item h="1" x="121"/>
        <item h="1" x="114"/>
        <item h="1" x="143"/>
        <item h="1" x="133"/>
        <item h="1" x="130"/>
        <item h="1" x="135"/>
        <item h="1" x="91"/>
        <item h="1" x="17"/>
        <item h="1" x="22"/>
        <item h="1" x="115"/>
        <item h="1" x="95"/>
        <item h="1" x="90"/>
        <item h="1" x="106"/>
        <item h="1" x="34"/>
        <item h="1" x="48"/>
        <item h="1" x="36"/>
        <item h="1" x="124"/>
        <item h="1" x="77"/>
        <item h="1" x="141"/>
        <item h="1" x="116"/>
        <item h="1" x="126"/>
        <item h="1" x="46"/>
        <item h="1" x="56"/>
        <item h="1" x="44"/>
        <item h="1" x="87"/>
        <item h="1" x="105"/>
        <item h="1" x="11"/>
        <item h="1" x="66"/>
        <item h="1" x="40"/>
        <item h="1" x="107"/>
        <item h="1" x="118"/>
        <item h="1" x="131"/>
        <item h="1" x="33"/>
        <item h="1" x="84"/>
        <item h="1" x="60"/>
        <item h="1" x="24"/>
        <item h="1" x="147"/>
        <item h="1" x="140"/>
        <item h="1" x="12"/>
        <item h="1" x="53"/>
        <item h="1" x="101"/>
        <item h="1" x="132"/>
        <item h="1" x="128"/>
        <item h="1" x="148"/>
        <item h="1" x="69"/>
        <item h="1" x="110"/>
        <item h="1" x="9"/>
        <item h="1" x="83"/>
        <item h="1" x="117"/>
        <item h="1" x="18"/>
        <item h="1" x="21"/>
        <item h="1" x="112"/>
        <item h="1" x="75"/>
        <item h="1" x="38"/>
        <item h="1" x="89"/>
        <item h="1" x="74"/>
        <item h="1" x="93"/>
        <item h="1" x="103"/>
        <item h="1" x="23"/>
        <item h="1" x="134"/>
        <item h="1" x="122"/>
        <item h="1" x="59"/>
        <item h="1" x="109"/>
        <item h="1" x="144"/>
        <item h="1" x="145"/>
        <item h="1" x="82"/>
        <item h="1" x="149"/>
        <item h="1" x="58"/>
        <item h="1" x="65"/>
        <item h="1" x="51"/>
        <item h="1" x="39"/>
        <item h="1" x="37"/>
        <item h="1" x="19"/>
        <item h="1" x="3"/>
        <item h="1" x="8"/>
        <item h="1" x="27"/>
        <item h="1" x="29"/>
        <item h="1" x="20"/>
        <item h="1" x="7"/>
        <item h="1" x="4"/>
        <item h="1" x="50"/>
        <item h="1" x="52"/>
        <item h="1" x="2"/>
        <item h="1" x="64"/>
        <item h="1" x="67"/>
        <item h="1" x="31"/>
        <item h="1" x="92"/>
        <item h="1" x="96"/>
        <item h="1" x="28"/>
        <item h="1" x="123"/>
        <item h="1" x="54"/>
        <item h="1" x="43"/>
        <item h="1" x="76"/>
        <item h="1" x="104"/>
        <item h="1" x="25"/>
        <item h="1" x="86"/>
        <item h="1" x="138"/>
        <item h="1" x="71"/>
        <item h="1" x="137"/>
        <item h="1" x="41"/>
        <item h="1" x="55"/>
        <item h="1" x="26"/>
        <item h="1" x="113"/>
        <item h="1" x="139"/>
        <item h="1" x="129"/>
        <item h="1" x="5"/>
        <item h="1" x="10"/>
        <item h="1" x="78"/>
        <item h="1" x="32"/>
        <item h="1" x="68"/>
        <item h="1" x="85"/>
        <item h="1" x="1"/>
        <item h="1" x="13"/>
        <item h="1" x="100"/>
        <item h="1" x="42"/>
        <item h="1" x="79"/>
        <item h="1" x="94"/>
        <item h="1" x="0"/>
        <item h="1" x="30"/>
        <item t="default"/>
      </items>
    </pivotField>
  </pivotFields>
  <rowFields count="2">
    <field x="4"/>
    <field x="5"/>
  </rowFields>
  <rowItems count="15">
    <i>
      <x/>
    </i>
    <i>
      <x v="1"/>
    </i>
    <i>
      <x v="2"/>
    </i>
    <i>
      <x v="3"/>
    </i>
    <i>
      <x v="4"/>
    </i>
    <i>
      <x v="5"/>
    </i>
    <i>
      <x v="6"/>
    </i>
    <i>
      <x v="7"/>
    </i>
    <i>
      <x v="8"/>
    </i>
    <i>
      <x v="9"/>
    </i>
    <i>
      <x v="10"/>
    </i>
    <i>
      <x v="11"/>
    </i>
    <i>
      <x v="12"/>
    </i>
    <i>
      <x v="13"/>
    </i>
    <i t="grand">
      <x/>
    </i>
  </rowItems>
  <colFields count="1">
    <field x="0"/>
  </colFields>
  <colItems count="13">
    <i>
      <x/>
    </i>
    <i>
      <x v="1"/>
    </i>
    <i>
      <x v="2"/>
    </i>
    <i>
      <x v="3"/>
    </i>
    <i>
      <x v="4"/>
    </i>
    <i>
      <x v="5"/>
    </i>
    <i>
      <x v="6"/>
    </i>
    <i>
      <x v="7"/>
    </i>
    <i>
      <x v="8"/>
    </i>
    <i>
      <x v="9"/>
    </i>
    <i>
      <x v="10"/>
    </i>
    <i>
      <x v="11"/>
    </i>
    <i t="grand">
      <x/>
    </i>
  </colItems>
  <dataFields count="1">
    <dataField name="Sum of Amount" fld="7" baseField="0" baseItem="0"/>
  </dataFields>
  <chartFormats count="2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2" format="24" series="1">
      <pivotArea type="data" outline="0" fieldPosition="0">
        <references count="2">
          <reference field="4294967294" count="1" selected="0">
            <x v="0"/>
          </reference>
          <reference field="0" count="1" selected="0">
            <x v="0"/>
          </reference>
        </references>
      </pivotArea>
    </chartFormat>
    <chartFormat chart="2" format="25" series="1">
      <pivotArea type="data" outline="0" fieldPosition="0">
        <references count="2">
          <reference field="4294967294" count="1" selected="0">
            <x v="0"/>
          </reference>
          <reference field="0" count="1" selected="0">
            <x v="1"/>
          </reference>
        </references>
      </pivotArea>
    </chartFormat>
    <chartFormat chart="2" format="26" series="1">
      <pivotArea type="data" outline="0" fieldPosition="0">
        <references count="2">
          <reference field="4294967294" count="1" selected="0">
            <x v="0"/>
          </reference>
          <reference field="0" count="1" selected="0">
            <x v="2"/>
          </reference>
        </references>
      </pivotArea>
    </chartFormat>
    <chartFormat chart="2" format="27" series="1">
      <pivotArea type="data" outline="0" fieldPosition="0">
        <references count="2">
          <reference field="4294967294" count="1" selected="0">
            <x v="0"/>
          </reference>
          <reference field="0" count="1" selected="0">
            <x v="3"/>
          </reference>
        </references>
      </pivotArea>
    </chartFormat>
    <chartFormat chart="2" format="28" series="1">
      <pivotArea type="data" outline="0" fieldPosition="0">
        <references count="2">
          <reference field="4294967294" count="1" selected="0">
            <x v="0"/>
          </reference>
          <reference field="0" count="1" selected="0">
            <x v="4"/>
          </reference>
        </references>
      </pivotArea>
    </chartFormat>
    <chartFormat chart="2" format="29" series="1">
      <pivotArea type="data" outline="0" fieldPosition="0">
        <references count="2">
          <reference field="4294967294" count="1" selected="0">
            <x v="0"/>
          </reference>
          <reference field="0" count="1" selected="0">
            <x v="5"/>
          </reference>
        </references>
      </pivotArea>
    </chartFormat>
    <chartFormat chart="2" format="30" series="1">
      <pivotArea type="data" outline="0" fieldPosition="0">
        <references count="2">
          <reference field="4294967294" count="1" selected="0">
            <x v="0"/>
          </reference>
          <reference field="0" count="1" selected="0">
            <x v="6"/>
          </reference>
        </references>
      </pivotArea>
    </chartFormat>
    <chartFormat chart="2" format="31" series="1">
      <pivotArea type="data" outline="0" fieldPosition="0">
        <references count="2">
          <reference field="4294967294" count="1" selected="0">
            <x v="0"/>
          </reference>
          <reference field="0" count="1" selected="0">
            <x v="7"/>
          </reference>
        </references>
      </pivotArea>
    </chartFormat>
    <chartFormat chart="2" format="32" series="1">
      <pivotArea type="data" outline="0" fieldPosition="0">
        <references count="2">
          <reference field="4294967294" count="1" selected="0">
            <x v="0"/>
          </reference>
          <reference field="0" count="1" selected="0">
            <x v="8"/>
          </reference>
        </references>
      </pivotArea>
    </chartFormat>
    <chartFormat chart="2" format="33" series="1">
      <pivotArea type="data" outline="0" fieldPosition="0">
        <references count="2">
          <reference field="4294967294" count="1" selected="0">
            <x v="0"/>
          </reference>
          <reference field="0" count="1" selected="0">
            <x v="9"/>
          </reference>
        </references>
      </pivotArea>
    </chartFormat>
    <chartFormat chart="2" format="34" series="1">
      <pivotArea type="data" outline="0" fieldPosition="0">
        <references count="2">
          <reference field="4294967294" count="1" selected="0">
            <x v="0"/>
          </reference>
          <reference field="0" count="1" selected="0">
            <x v="10"/>
          </reference>
        </references>
      </pivotArea>
    </chartFormat>
    <chartFormat chart="2" format="35" series="1">
      <pivotArea type="data" outline="0" fieldPosition="0">
        <references count="2">
          <reference field="4294967294" count="1" selected="0">
            <x v="0"/>
          </reference>
          <reference field="0" count="1" selected="0">
            <x v="11"/>
          </reference>
        </references>
      </pivotArea>
    </chartFormat>
    <chartFormat chart="2" format="36"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55B490-F0FC-6F4D-BEF6-552ECAA026D3}" name="PivotTable10" cacheId="6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P25:S41" firstHeaderRow="1" firstDataRow="2" firstDataCol="1"/>
  <pivotFields count="8">
    <pivotField showAll="0">
      <items count="13">
        <item sd="0" x="0"/>
        <item sd="0" x="1"/>
        <item sd="0" x="2"/>
        <item sd="0" x="3"/>
        <item sd="0" x="4"/>
        <item sd="0" x="5"/>
        <item sd="0" x="6"/>
        <item sd="0" x="7"/>
        <item sd="0" x="8"/>
        <item sd="0" x="9"/>
        <item sd="0" x="10"/>
        <item sd="0" x="11"/>
        <item t="default"/>
      </items>
    </pivotField>
    <pivotField numFmtId="14" showAll="0"/>
    <pivotField axis="axisCol" multipleItemSelectionAllowed="1" showAll="0">
      <items count="3">
        <item x="0"/>
        <item x="1"/>
        <item t="default"/>
      </items>
    </pivotField>
    <pivotField showAll="0">
      <items count="66">
        <item x="42"/>
        <item x="27"/>
        <item x="48"/>
        <item x="62"/>
        <item x="64"/>
        <item x="0"/>
        <item x="46"/>
        <item x="14"/>
        <item x="38"/>
        <item x="18"/>
        <item x="16"/>
        <item x="11"/>
        <item x="54"/>
        <item x="12"/>
        <item x="49"/>
        <item x="6"/>
        <item x="32"/>
        <item x="50"/>
        <item x="3"/>
        <item x="57"/>
        <item x="56"/>
        <item x="29"/>
        <item x="41"/>
        <item x="8"/>
        <item x="15"/>
        <item x="44"/>
        <item x="17"/>
        <item x="53"/>
        <item x="61"/>
        <item x="28"/>
        <item x="39"/>
        <item x="33"/>
        <item x="52"/>
        <item x="59"/>
        <item x="23"/>
        <item x="51"/>
        <item x="1"/>
        <item x="37"/>
        <item x="24"/>
        <item x="25"/>
        <item x="60"/>
        <item x="43"/>
        <item x="26"/>
        <item x="22"/>
        <item x="40"/>
        <item x="45"/>
        <item x="35"/>
        <item x="30"/>
        <item x="2"/>
        <item x="19"/>
        <item x="13"/>
        <item x="63"/>
        <item x="4"/>
        <item x="55"/>
        <item x="5"/>
        <item x="10"/>
        <item x="36"/>
        <item x="58"/>
        <item x="9"/>
        <item x="20"/>
        <item x="21"/>
        <item x="7"/>
        <item x="47"/>
        <item x="34"/>
        <item x="31"/>
        <item t="default"/>
      </items>
    </pivotField>
    <pivotField axis="axisRow" showAll="0">
      <items count="15">
        <item sd="0" x="8"/>
        <item sd="0" x="5"/>
        <item sd="0" x="7"/>
        <item sd="0" x="6"/>
        <item sd="0" x="3"/>
        <item sd="0" x="4"/>
        <item sd="0" x="0"/>
        <item sd="0" x="1"/>
        <item sd="0" x="9"/>
        <item sd="0" x="12"/>
        <item sd="0" x="10"/>
        <item sd="0" x="2"/>
        <item sd="0" x="13"/>
        <item sd="0" x="11"/>
        <item t="default"/>
      </items>
    </pivotField>
    <pivotField axis="axisRow" showAll="0">
      <items count="29">
        <item x="24"/>
        <item x="21"/>
        <item x="22"/>
        <item x="7"/>
        <item x="15"/>
        <item x="20"/>
        <item x="18"/>
        <item x="14"/>
        <item x="9"/>
        <item x="10"/>
        <item x="26"/>
        <item x="11"/>
        <item x="8"/>
        <item x="2"/>
        <item x="12"/>
        <item x="27"/>
        <item x="25"/>
        <item x="6"/>
        <item x="16"/>
        <item x="0"/>
        <item x="13"/>
        <item x="1"/>
        <item x="23"/>
        <item x="19"/>
        <item x="5"/>
        <item x="17"/>
        <item x="3"/>
        <item x="4"/>
        <item t="default"/>
      </items>
    </pivotField>
    <pivotField showAll="0">
      <items count="5">
        <item x="0"/>
        <item x="1"/>
        <item x="2"/>
        <item x="3"/>
        <item t="default"/>
      </items>
    </pivotField>
    <pivotField dataField="1" numFmtId="164" showAll="0">
      <items count="151">
        <item x="14"/>
        <item x="97"/>
        <item x="146"/>
        <item x="72"/>
        <item x="99"/>
        <item x="63"/>
        <item x="73"/>
        <item x="136"/>
        <item x="15"/>
        <item x="120"/>
        <item x="119"/>
        <item x="88"/>
        <item x="142"/>
        <item x="62"/>
        <item x="108"/>
        <item x="127"/>
        <item x="125"/>
        <item x="45"/>
        <item x="61"/>
        <item x="81"/>
        <item x="70"/>
        <item x="6"/>
        <item x="102"/>
        <item x="98"/>
        <item x="47"/>
        <item x="49"/>
        <item x="16"/>
        <item x="57"/>
        <item x="35"/>
        <item x="80"/>
        <item x="111"/>
        <item x="121"/>
        <item x="114"/>
        <item x="143"/>
        <item x="133"/>
        <item x="130"/>
        <item x="135"/>
        <item x="91"/>
        <item x="17"/>
        <item x="22"/>
        <item x="115"/>
        <item x="95"/>
        <item x="90"/>
        <item x="106"/>
        <item x="34"/>
        <item x="48"/>
        <item x="36"/>
        <item x="124"/>
        <item x="77"/>
        <item x="141"/>
        <item x="116"/>
        <item x="126"/>
        <item x="46"/>
        <item x="56"/>
        <item x="44"/>
        <item x="87"/>
        <item x="105"/>
        <item x="11"/>
        <item x="66"/>
        <item x="40"/>
        <item x="107"/>
        <item x="118"/>
        <item x="131"/>
        <item x="33"/>
        <item x="84"/>
        <item x="60"/>
        <item x="24"/>
        <item x="147"/>
        <item x="140"/>
        <item x="12"/>
        <item x="53"/>
        <item x="101"/>
        <item x="132"/>
        <item x="128"/>
        <item x="148"/>
        <item x="69"/>
        <item x="110"/>
        <item x="9"/>
        <item x="83"/>
        <item x="117"/>
        <item x="18"/>
        <item x="21"/>
        <item x="112"/>
        <item x="75"/>
        <item x="38"/>
        <item x="89"/>
        <item x="74"/>
        <item x="93"/>
        <item x="103"/>
        <item x="23"/>
        <item x="134"/>
        <item x="122"/>
        <item x="59"/>
        <item x="109"/>
        <item x="144"/>
        <item x="145"/>
        <item x="82"/>
        <item x="149"/>
        <item x="58"/>
        <item x="65"/>
        <item x="51"/>
        <item x="39"/>
        <item x="37"/>
        <item x="19"/>
        <item x="3"/>
        <item x="8"/>
        <item x="27"/>
        <item x="29"/>
        <item x="20"/>
        <item x="7"/>
        <item x="4"/>
        <item x="50"/>
        <item x="52"/>
        <item x="2"/>
        <item x="64"/>
        <item x="67"/>
        <item x="31"/>
        <item x="92"/>
        <item x="96"/>
        <item x="28"/>
        <item x="123"/>
        <item x="54"/>
        <item x="43"/>
        <item x="76"/>
        <item x="104"/>
        <item x="25"/>
        <item x="86"/>
        <item x="138"/>
        <item x="71"/>
        <item x="137"/>
        <item x="41"/>
        <item x="55"/>
        <item x="26"/>
        <item x="113"/>
        <item x="139"/>
        <item x="129"/>
        <item x="5"/>
        <item x="10"/>
        <item x="78"/>
        <item x="32"/>
        <item x="68"/>
        <item x="85"/>
        <item x="1"/>
        <item x="13"/>
        <item x="100"/>
        <item x="42"/>
        <item x="79"/>
        <item x="94"/>
        <item x="0"/>
        <item x="30"/>
        <item t="default"/>
      </items>
    </pivotField>
  </pivotFields>
  <rowFields count="2">
    <field x="4"/>
    <field x="5"/>
  </rowFields>
  <rowItems count="15">
    <i>
      <x/>
    </i>
    <i>
      <x v="1"/>
    </i>
    <i>
      <x v="2"/>
    </i>
    <i>
      <x v="3"/>
    </i>
    <i>
      <x v="4"/>
    </i>
    <i>
      <x v="5"/>
    </i>
    <i>
      <x v="6"/>
    </i>
    <i>
      <x v="7"/>
    </i>
    <i>
      <x v="8"/>
    </i>
    <i>
      <x v="9"/>
    </i>
    <i>
      <x v="10"/>
    </i>
    <i>
      <x v="11"/>
    </i>
    <i>
      <x v="12"/>
    </i>
    <i>
      <x v="13"/>
    </i>
    <i t="grand">
      <x/>
    </i>
  </rowItems>
  <colFields count="1">
    <field x="2"/>
  </colFields>
  <colItems count="3">
    <i>
      <x/>
    </i>
    <i>
      <x v="1"/>
    </i>
    <i t="grand">
      <x/>
    </i>
  </colItems>
  <dataFields count="1">
    <dataField name="Sum of Amount" fld="7" baseField="0" baseItem="0"/>
  </dataFields>
  <chartFormats count="4">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0DD057-EF3C-FB4F-A277-99BE9A5A891C}" name="PivotTable18" cacheId="6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Q58:R73" firstHeaderRow="1" firstDataRow="1" firstDataCol="1"/>
  <pivotFields count="8">
    <pivotField showAll="0">
      <items count="13">
        <item x="0"/>
        <item x="1"/>
        <item x="2"/>
        <item x="3"/>
        <item x="4"/>
        <item x="5"/>
        <item x="6"/>
        <item x="7"/>
        <item x="8"/>
        <item x="9"/>
        <item x="10"/>
        <item x="11"/>
        <item t="default"/>
      </items>
    </pivotField>
    <pivotField numFmtId="14" showAll="0"/>
    <pivotField showAll="0">
      <items count="3">
        <item x="0"/>
        <item x="1"/>
        <item t="default"/>
      </items>
    </pivotField>
    <pivotField showAll="0">
      <items count="66">
        <item x="42"/>
        <item x="27"/>
        <item x="48"/>
        <item x="62"/>
        <item x="64"/>
        <item x="0"/>
        <item x="46"/>
        <item x="14"/>
        <item x="38"/>
        <item x="18"/>
        <item x="16"/>
        <item x="11"/>
        <item x="54"/>
        <item x="12"/>
        <item x="49"/>
        <item x="6"/>
        <item x="32"/>
        <item x="50"/>
        <item x="3"/>
        <item x="57"/>
        <item x="56"/>
        <item x="29"/>
        <item x="41"/>
        <item x="8"/>
        <item x="15"/>
        <item x="44"/>
        <item x="17"/>
        <item x="53"/>
        <item x="61"/>
        <item x="28"/>
        <item x="39"/>
        <item x="33"/>
        <item x="52"/>
        <item x="59"/>
        <item x="23"/>
        <item x="51"/>
        <item x="1"/>
        <item x="37"/>
        <item x="24"/>
        <item x="25"/>
        <item x="60"/>
        <item x="43"/>
        <item x="26"/>
        <item x="22"/>
        <item x="40"/>
        <item x="45"/>
        <item x="35"/>
        <item x="30"/>
        <item x="2"/>
        <item x="19"/>
        <item x="13"/>
        <item x="63"/>
        <item x="4"/>
        <item x="55"/>
        <item x="5"/>
        <item x="10"/>
        <item x="36"/>
        <item x="58"/>
        <item x="9"/>
        <item x="20"/>
        <item x="21"/>
        <item x="7"/>
        <item x="47"/>
        <item x="34"/>
        <item x="31"/>
        <item t="default"/>
      </items>
    </pivotField>
    <pivotField axis="axisRow" showAll="0">
      <items count="15">
        <item x="8"/>
        <item x="5"/>
        <item x="7"/>
        <item x="6"/>
        <item x="3"/>
        <item x="4"/>
        <item x="0"/>
        <item x="1"/>
        <item x="9"/>
        <item x="12"/>
        <item x="10"/>
        <item x="2"/>
        <item x="13"/>
        <item x="11"/>
        <item t="default"/>
      </items>
    </pivotField>
    <pivotField showAll="0">
      <items count="29">
        <item x="24"/>
        <item x="21"/>
        <item x="22"/>
        <item x="7"/>
        <item x="15"/>
        <item x="20"/>
        <item x="18"/>
        <item x="14"/>
        <item x="9"/>
        <item x="10"/>
        <item x="26"/>
        <item x="11"/>
        <item x="8"/>
        <item x="2"/>
        <item x="12"/>
        <item x="27"/>
        <item x="25"/>
        <item x="6"/>
        <item x="16"/>
        <item x="0"/>
        <item x="13"/>
        <item x="1"/>
        <item x="23"/>
        <item x="19"/>
        <item x="5"/>
        <item x="17"/>
        <item x="3"/>
        <item x="4"/>
        <item t="default"/>
      </items>
    </pivotField>
    <pivotField showAll="0">
      <items count="5">
        <item x="0"/>
        <item x="1"/>
        <item x="2"/>
        <item x="3"/>
        <item t="default"/>
      </items>
    </pivotField>
    <pivotField dataField="1" numFmtId="164" showAll="0">
      <items count="151">
        <item x="14"/>
        <item x="97"/>
        <item x="146"/>
        <item x="72"/>
        <item x="99"/>
        <item x="63"/>
        <item x="73"/>
        <item x="136"/>
        <item x="15"/>
        <item x="120"/>
        <item x="119"/>
        <item x="88"/>
        <item x="142"/>
        <item x="62"/>
        <item x="108"/>
        <item x="127"/>
        <item x="125"/>
        <item x="45"/>
        <item x="61"/>
        <item x="81"/>
        <item x="70"/>
        <item x="6"/>
        <item x="102"/>
        <item x="98"/>
        <item x="47"/>
        <item x="49"/>
        <item x="16"/>
        <item x="57"/>
        <item x="35"/>
        <item x="80"/>
        <item x="111"/>
        <item x="121"/>
        <item x="114"/>
        <item x="143"/>
        <item x="133"/>
        <item x="130"/>
        <item x="135"/>
        <item x="91"/>
        <item x="17"/>
        <item x="22"/>
        <item x="115"/>
        <item x="95"/>
        <item x="90"/>
        <item x="106"/>
        <item x="34"/>
        <item x="48"/>
        <item x="36"/>
        <item x="124"/>
        <item x="77"/>
        <item x="141"/>
        <item x="116"/>
        <item x="126"/>
        <item x="46"/>
        <item x="56"/>
        <item x="44"/>
        <item x="87"/>
        <item x="105"/>
        <item x="11"/>
        <item x="66"/>
        <item x="40"/>
        <item x="107"/>
        <item x="118"/>
        <item x="131"/>
        <item x="33"/>
        <item x="84"/>
        <item x="60"/>
        <item x="24"/>
        <item x="147"/>
        <item x="140"/>
        <item x="12"/>
        <item x="53"/>
        <item x="101"/>
        <item x="132"/>
        <item x="128"/>
        <item x="148"/>
        <item x="69"/>
        <item x="110"/>
        <item x="9"/>
        <item x="83"/>
        <item x="117"/>
        <item x="18"/>
        <item x="21"/>
        <item x="112"/>
        <item x="75"/>
        <item x="38"/>
        <item x="89"/>
        <item x="74"/>
        <item x="93"/>
        <item x="103"/>
        <item x="23"/>
        <item x="134"/>
        <item x="122"/>
        <item x="59"/>
        <item x="109"/>
        <item x="144"/>
        <item x="145"/>
        <item x="82"/>
        <item x="149"/>
        <item x="58"/>
        <item x="65"/>
        <item x="51"/>
        <item x="39"/>
        <item x="37"/>
        <item x="19"/>
        <item x="3"/>
        <item x="8"/>
        <item x="27"/>
        <item x="29"/>
        <item x="20"/>
        <item x="7"/>
        <item x="4"/>
        <item x="50"/>
        <item x="52"/>
        <item x="2"/>
        <item x="64"/>
        <item x="67"/>
        <item x="31"/>
        <item x="92"/>
        <item x="96"/>
        <item x="28"/>
        <item x="123"/>
        <item x="54"/>
        <item x="43"/>
        <item x="76"/>
        <item x="104"/>
        <item x="25"/>
        <item x="86"/>
        <item x="138"/>
        <item x="71"/>
        <item x="137"/>
        <item x="41"/>
        <item x="55"/>
        <item x="26"/>
        <item x="113"/>
        <item x="139"/>
        <item x="129"/>
        <item x="5"/>
        <item x="10"/>
        <item x="78"/>
        <item x="32"/>
        <item x="68"/>
        <item x="85"/>
        <item x="1"/>
        <item x="13"/>
        <item x="100"/>
        <item x="42"/>
        <item x="79"/>
        <item x="94"/>
        <item x="0"/>
        <item x="30"/>
        <item t="default"/>
      </items>
    </pivotField>
  </pivotFields>
  <rowFields count="1">
    <field x="4"/>
  </rowFields>
  <rowItems count="15">
    <i>
      <x/>
    </i>
    <i>
      <x v="1"/>
    </i>
    <i>
      <x v="2"/>
    </i>
    <i>
      <x v="3"/>
    </i>
    <i>
      <x v="4"/>
    </i>
    <i>
      <x v="5"/>
    </i>
    <i>
      <x v="6"/>
    </i>
    <i>
      <x v="7"/>
    </i>
    <i>
      <x v="8"/>
    </i>
    <i>
      <x v="9"/>
    </i>
    <i>
      <x v="10"/>
    </i>
    <i>
      <x v="11"/>
    </i>
    <i>
      <x v="12"/>
    </i>
    <i>
      <x v="13"/>
    </i>
    <i t="grand">
      <x/>
    </i>
  </rowItems>
  <colItems count="1">
    <i/>
  </colItems>
  <dataFields count="1">
    <dataField name="Sum of Amount" fld="7" baseField="0" baseItem="0"/>
  </dataFields>
  <chartFormats count="3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6"/>
          </reference>
        </references>
      </pivotArea>
    </chartFormat>
    <chartFormat chart="0" format="2">
      <pivotArea type="data" outline="0" fieldPosition="0">
        <references count="2">
          <reference field="4294967294" count="1" selected="0">
            <x v="0"/>
          </reference>
          <reference field="4" count="1" selected="0">
            <x v="8"/>
          </reference>
        </references>
      </pivotArea>
    </chartFormat>
    <chartFormat chart="0" format="3">
      <pivotArea type="data" outline="0" fieldPosition="0">
        <references count="2">
          <reference field="4294967294" count="1" selected="0">
            <x v="0"/>
          </reference>
          <reference field="4" count="1" selected="0">
            <x v="7"/>
          </reference>
        </references>
      </pivotArea>
    </chartFormat>
    <chartFormat chart="0" format="4">
      <pivotArea type="data" outline="0" fieldPosition="0">
        <references count="2">
          <reference field="4294967294" count="1" selected="0">
            <x v="0"/>
          </reference>
          <reference field="4" count="1" selected="0">
            <x v="11"/>
          </reference>
        </references>
      </pivotArea>
    </chartFormat>
    <chartFormat chart="0" format="5">
      <pivotArea type="data" outline="0" fieldPosition="0">
        <references count="2">
          <reference field="4294967294" count="1" selected="0">
            <x v="0"/>
          </reference>
          <reference field="4" count="1" selected="0">
            <x v="9"/>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4"/>
          </reference>
        </references>
      </pivotArea>
    </chartFormat>
    <chartFormat chart="0" format="8">
      <pivotArea type="data" outline="0" fieldPosition="0">
        <references count="2">
          <reference field="4294967294" count="1" selected="0">
            <x v="0"/>
          </reference>
          <reference field="4" count="1" selected="0">
            <x v="1"/>
          </reference>
        </references>
      </pivotArea>
    </chartFormat>
    <chartFormat chart="0" format="9">
      <pivotArea type="data" outline="0" fieldPosition="0">
        <references count="2">
          <reference field="4294967294" count="1" selected="0">
            <x v="0"/>
          </reference>
          <reference field="4" count="1" selected="0">
            <x v="13"/>
          </reference>
        </references>
      </pivotArea>
    </chartFormat>
    <chartFormat chart="2" format="25" series="1">
      <pivotArea type="data" outline="0" fieldPosition="0">
        <references count="1">
          <reference field="4294967294" count="1" selected="0">
            <x v="0"/>
          </reference>
        </references>
      </pivotArea>
    </chartFormat>
    <chartFormat chart="2" format="26">
      <pivotArea type="data" outline="0" fieldPosition="0">
        <references count="2">
          <reference field="4294967294" count="1" selected="0">
            <x v="0"/>
          </reference>
          <reference field="4" count="1" selected="0">
            <x v="0"/>
          </reference>
        </references>
      </pivotArea>
    </chartFormat>
    <chartFormat chart="2" format="27">
      <pivotArea type="data" outline="0" fieldPosition="0">
        <references count="2">
          <reference field="4294967294" count="1" selected="0">
            <x v="0"/>
          </reference>
          <reference field="4" count="1" selected="0">
            <x v="1"/>
          </reference>
        </references>
      </pivotArea>
    </chartFormat>
    <chartFormat chart="2" format="28">
      <pivotArea type="data" outline="0" fieldPosition="0">
        <references count="2">
          <reference field="4294967294" count="1" selected="0">
            <x v="0"/>
          </reference>
          <reference field="4" count="1" selected="0">
            <x v="2"/>
          </reference>
        </references>
      </pivotArea>
    </chartFormat>
    <chartFormat chart="2" format="29">
      <pivotArea type="data" outline="0" fieldPosition="0">
        <references count="2">
          <reference field="4294967294" count="1" selected="0">
            <x v="0"/>
          </reference>
          <reference field="4" count="1" selected="0">
            <x v="3"/>
          </reference>
        </references>
      </pivotArea>
    </chartFormat>
    <chartFormat chart="2" format="30">
      <pivotArea type="data" outline="0" fieldPosition="0">
        <references count="2">
          <reference field="4294967294" count="1" selected="0">
            <x v="0"/>
          </reference>
          <reference field="4" count="1" selected="0">
            <x v="4"/>
          </reference>
        </references>
      </pivotArea>
    </chartFormat>
    <chartFormat chart="2" format="31">
      <pivotArea type="data" outline="0" fieldPosition="0">
        <references count="2">
          <reference field="4294967294" count="1" selected="0">
            <x v="0"/>
          </reference>
          <reference field="4" count="1" selected="0">
            <x v="5"/>
          </reference>
        </references>
      </pivotArea>
    </chartFormat>
    <chartFormat chart="2" format="32">
      <pivotArea type="data" outline="0" fieldPosition="0">
        <references count="2">
          <reference field="4294967294" count="1" selected="0">
            <x v="0"/>
          </reference>
          <reference field="4" count="1" selected="0">
            <x v="6"/>
          </reference>
        </references>
      </pivotArea>
    </chartFormat>
    <chartFormat chart="2" format="33">
      <pivotArea type="data" outline="0" fieldPosition="0">
        <references count="2">
          <reference field="4294967294" count="1" selected="0">
            <x v="0"/>
          </reference>
          <reference field="4" count="1" selected="0">
            <x v="7"/>
          </reference>
        </references>
      </pivotArea>
    </chartFormat>
    <chartFormat chart="2" format="34">
      <pivotArea type="data" outline="0" fieldPosition="0">
        <references count="2">
          <reference field="4294967294" count="1" selected="0">
            <x v="0"/>
          </reference>
          <reference field="4" count="1" selected="0">
            <x v="8"/>
          </reference>
        </references>
      </pivotArea>
    </chartFormat>
    <chartFormat chart="2" format="35">
      <pivotArea type="data" outline="0" fieldPosition="0">
        <references count="2">
          <reference field="4294967294" count="1" selected="0">
            <x v="0"/>
          </reference>
          <reference field="4" count="1" selected="0">
            <x v="9"/>
          </reference>
        </references>
      </pivotArea>
    </chartFormat>
    <chartFormat chart="2" format="36">
      <pivotArea type="data" outline="0" fieldPosition="0">
        <references count="2">
          <reference field="4294967294" count="1" selected="0">
            <x v="0"/>
          </reference>
          <reference field="4" count="1" selected="0">
            <x v="10"/>
          </reference>
        </references>
      </pivotArea>
    </chartFormat>
    <chartFormat chart="2" format="37">
      <pivotArea type="data" outline="0" fieldPosition="0">
        <references count="2">
          <reference field="4294967294" count="1" selected="0">
            <x v="0"/>
          </reference>
          <reference field="4" count="1" selected="0">
            <x v="11"/>
          </reference>
        </references>
      </pivotArea>
    </chartFormat>
    <chartFormat chart="2" format="38">
      <pivotArea type="data" outline="0" fieldPosition="0">
        <references count="2">
          <reference field="4294967294" count="1" selected="0">
            <x v="0"/>
          </reference>
          <reference field="4" count="1" selected="0">
            <x v="12"/>
          </reference>
        </references>
      </pivotArea>
    </chartFormat>
    <chartFormat chart="2" format="39">
      <pivotArea type="data" outline="0" fieldPosition="0">
        <references count="2">
          <reference field="4294967294" count="1" selected="0">
            <x v="0"/>
          </reference>
          <reference field="4" count="1" selected="0">
            <x v="13"/>
          </reference>
        </references>
      </pivotArea>
    </chartFormat>
    <chartFormat chart="0" format="10">
      <pivotArea type="data" outline="0" fieldPosition="0">
        <references count="2">
          <reference field="4294967294" count="1" selected="0">
            <x v="0"/>
          </reference>
          <reference field="4" count="1" selected="0">
            <x v="0"/>
          </reference>
        </references>
      </pivotArea>
    </chartFormat>
    <chartFormat chart="0" format="11">
      <pivotArea type="data" outline="0" fieldPosition="0">
        <references count="2">
          <reference field="4294967294" count="1" selected="0">
            <x v="0"/>
          </reference>
          <reference field="4" count="1" selected="0">
            <x v="2"/>
          </reference>
        </references>
      </pivotArea>
    </chartFormat>
    <chartFormat chart="0" format="12">
      <pivotArea type="data" outline="0" fieldPosition="0">
        <references count="2">
          <reference field="4294967294" count="1" selected="0">
            <x v="0"/>
          </reference>
          <reference field="4" count="1" selected="0">
            <x v="3"/>
          </reference>
        </references>
      </pivotArea>
    </chartFormat>
    <chartFormat chart="0" format="13">
      <pivotArea type="data" outline="0" fieldPosition="0">
        <references count="2">
          <reference field="4294967294" count="1" selected="0">
            <x v="0"/>
          </reference>
          <reference field="4" count="1" selected="0">
            <x v="10"/>
          </reference>
        </references>
      </pivotArea>
    </chartFormat>
    <chartFormat chart="0" format="14">
      <pivotArea type="data" outline="0" fieldPosition="0">
        <references count="2">
          <reference field="4294967294" count="1" selected="0">
            <x v="0"/>
          </reference>
          <reference field="4"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4681EC-9351-B646-819D-2DE9F8661107}" name="PivotTable17" cacheId="6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M58:N71" firstHeaderRow="1" firstDataRow="1" firstDataCol="1"/>
  <pivotFields count="8">
    <pivotField axis="axisRow" showAll="0">
      <items count="13">
        <item x="0"/>
        <item x="1"/>
        <item x="2"/>
        <item x="3"/>
        <item x="4"/>
        <item x="5"/>
        <item x="6"/>
        <item x="7"/>
        <item x="8"/>
        <item x="9"/>
        <item x="10"/>
        <item x="11"/>
        <item t="default"/>
      </items>
    </pivotField>
    <pivotField numFmtId="14" showAll="0"/>
    <pivotField showAll="0">
      <items count="3">
        <item x="0"/>
        <item x="1"/>
        <item t="default"/>
      </items>
    </pivotField>
    <pivotField showAll="0">
      <items count="66">
        <item x="42"/>
        <item x="27"/>
        <item x="48"/>
        <item x="62"/>
        <item x="64"/>
        <item x="0"/>
        <item x="46"/>
        <item x="14"/>
        <item x="38"/>
        <item x="18"/>
        <item x="16"/>
        <item x="11"/>
        <item x="54"/>
        <item x="12"/>
        <item x="49"/>
        <item x="6"/>
        <item x="32"/>
        <item x="50"/>
        <item x="3"/>
        <item x="57"/>
        <item x="56"/>
        <item x="29"/>
        <item x="41"/>
        <item x="8"/>
        <item x="15"/>
        <item x="44"/>
        <item x="17"/>
        <item x="53"/>
        <item x="61"/>
        <item x="28"/>
        <item x="39"/>
        <item x="33"/>
        <item x="52"/>
        <item x="59"/>
        <item x="23"/>
        <item x="51"/>
        <item x="1"/>
        <item x="37"/>
        <item x="24"/>
        <item x="25"/>
        <item x="60"/>
        <item x="43"/>
        <item x="26"/>
        <item x="22"/>
        <item x="40"/>
        <item x="45"/>
        <item x="35"/>
        <item x="30"/>
        <item x="2"/>
        <item x="19"/>
        <item x="13"/>
        <item x="63"/>
        <item x="4"/>
        <item x="55"/>
        <item x="5"/>
        <item x="10"/>
        <item x="36"/>
        <item x="58"/>
        <item x="9"/>
        <item x="20"/>
        <item x="21"/>
        <item x="7"/>
        <item x="47"/>
        <item x="34"/>
        <item x="31"/>
        <item t="default"/>
      </items>
    </pivotField>
    <pivotField showAll="0">
      <items count="15">
        <item x="8"/>
        <item x="5"/>
        <item x="7"/>
        <item x="6"/>
        <item x="3"/>
        <item x="4"/>
        <item x="0"/>
        <item x="1"/>
        <item x="9"/>
        <item x="12"/>
        <item x="10"/>
        <item x="2"/>
        <item x="13"/>
        <item x="11"/>
        <item t="default"/>
      </items>
    </pivotField>
    <pivotField showAll="0">
      <items count="29">
        <item x="24"/>
        <item x="21"/>
        <item x="22"/>
        <item x="7"/>
        <item x="15"/>
        <item x="20"/>
        <item x="18"/>
        <item x="14"/>
        <item x="9"/>
        <item x="10"/>
        <item x="26"/>
        <item x="11"/>
        <item x="8"/>
        <item x="2"/>
        <item x="12"/>
        <item x="27"/>
        <item x="25"/>
        <item x="6"/>
        <item x="16"/>
        <item x="0"/>
        <item x="13"/>
        <item x="1"/>
        <item x="23"/>
        <item x="19"/>
        <item x="5"/>
        <item x="17"/>
        <item x="3"/>
        <item x="4"/>
        <item t="default"/>
      </items>
    </pivotField>
    <pivotField showAll="0">
      <items count="5">
        <item x="0"/>
        <item x="1"/>
        <item x="2"/>
        <item x="3"/>
        <item t="default"/>
      </items>
    </pivotField>
    <pivotField dataField="1" numFmtId="164" showAll="0">
      <items count="151">
        <item x="14"/>
        <item x="97"/>
        <item x="146"/>
        <item x="72"/>
        <item x="99"/>
        <item x="63"/>
        <item x="73"/>
        <item x="136"/>
        <item x="15"/>
        <item x="120"/>
        <item x="119"/>
        <item x="88"/>
        <item x="142"/>
        <item x="62"/>
        <item x="108"/>
        <item x="127"/>
        <item x="125"/>
        <item x="45"/>
        <item x="61"/>
        <item x="81"/>
        <item x="70"/>
        <item x="6"/>
        <item x="102"/>
        <item x="98"/>
        <item x="47"/>
        <item x="49"/>
        <item x="16"/>
        <item x="57"/>
        <item x="35"/>
        <item x="80"/>
        <item x="111"/>
        <item x="121"/>
        <item x="114"/>
        <item x="143"/>
        <item x="133"/>
        <item x="130"/>
        <item x="135"/>
        <item x="91"/>
        <item x="17"/>
        <item x="22"/>
        <item x="115"/>
        <item x="95"/>
        <item x="90"/>
        <item x="106"/>
        <item x="34"/>
        <item x="48"/>
        <item x="36"/>
        <item x="124"/>
        <item x="77"/>
        <item x="141"/>
        <item x="116"/>
        <item x="126"/>
        <item x="46"/>
        <item x="56"/>
        <item x="44"/>
        <item x="87"/>
        <item x="105"/>
        <item x="11"/>
        <item x="66"/>
        <item x="40"/>
        <item x="107"/>
        <item x="118"/>
        <item x="131"/>
        <item x="33"/>
        <item x="84"/>
        <item x="60"/>
        <item x="24"/>
        <item x="147"/>
        <item x="140"/>
        <item x="12"/>
        <item x="53"/>
        <item x="101"/>
        <item x="132"/>
        <item x="128"/>
        <item x="148"/>
        <item x="69"/>
        <item x="110"/>
        <item x="9"/>
        <item x="83"/>
        <item x="117"/>
        <item x="18"/>
        <item x="21"/>
        <item x="112"/>
        <item x="75"/>
        <item x="38"/>
        <item x="89"/>
        <item x="74"/>
        <item x="93"/>
        <item x="103"/>
        <item x="23"/>
        <item x="134"/>
        <item x="122"/>
        <item x="59"/>
        <item x="109"/>
        <item x="144"/>
        <item x="145"/>
        <item x="82"/>
        <item x="149"/>
        <item x="58"/>
        <item x="65"/>
        <item x="51"/>
        <item x="39"/>
        <item x="37"/>
        <item x="19"/>
        <item x="3"/>
        <item x="8"/>
        <item x="27"/>
        <item x="29"/>
        <item x="20"/>
        <item x="7"/>
        <item x="4"/>
        <item x="50"/>
        <item x="52"/>
        <item x="2"/>
        <item x="64"/>
        <item x="67"/>
        <item x="31"/>
        <item x="92"/>
        <item x="96"/>
        <item x="28"/>
        <item x="123"/>
        <item x="54"/>
        <item x="43"/>
        <item x="76"/>
        <item x="104"/>
        <item x="25"/>
        <item x="86"/>
        <item x="138"/>
        <item x="71"/>
        <item x="137"/>
        <item x="41"/>
        <item x="55"/>
        <item x="26"/>
        <item x="113"/>
        <item x="139"/>
        <item x="129"/>
        <item x="5"/>
        <item x="10"/>
        <item x="78"/>
        <item x="32"/>
        <item x="68"/>
        <item x="85"/>
        <item x="1"/>
        <item x="13"/>
        <item x="100"/>
        <item x="42"/>
        <item x="79"/>
        <item x="94"/>
        <item x="0"/>
        <item x="30"/>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Sum of Amount"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C03D78-3973-AB44-8856-8E21DDB51779}" name="PivotTable16" cacheId="6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61:H70" firstHeaderRow="1" firstDataRow="1" firstDataCol="1" rowPageCount="2" colPageCount="1"/>
  <pivotFields count="8">
    <pivotField showAll="0">
      <items count="13">
        <item x="0"/>
        <item x="1"/>
        <item x="2"/>
        <item x="3"/>
        <item x="4"/>
        <item x="5"/>
        <item x="6"/>
        <item x="7"/>
        <item x="8"/>
        <item x="9"/>
        <item x="10"/>
        <item x="11"/>
        <item t="default"/>
      </items>
    </pivotField>
    <pivotField numFmtId="14" showAll="0"/>
    <pivotField showAll="0">
      <items count="3">
        <item x="0"/>
        <item x="1"/>
        <item t="default"/>
      </items>
    </pivotField>
    <pivotField axis="axisRow" showAll="0">
      <items count="66">
        <item x="42"/>
        <item x="27"/>
        <item x="48"/>
        <item x="62"/>
        <item x="64"/>
        <item x="0"/>
        <item x="46"/>
        <item x="14"/>
        <item x="38"/>
        <item x="18"/>
        <item x="16"/>
        <item x="11"/>
        <item x="54"/>
        <item x="12"/>
        <item x="49"/>
        <item x="6"/>
        <item x="32"/>
        <item x="50"/>
        <item x="3"/>
        <item x="57"/>
        <item x="56"/>
        <item x="29"/>
        <item x="41"/>
        <item x="8"/>
        <item x="15"/>
        <item x="44"/>
        <item x="17"/>
        <item x="53"/>
        <item x="61"/>
        <item x="28"/>
        <item x="39"/>
        <item x="33"/>
        <item x="52"/>
        <item x="59"/>
        <item x="23"/>
        <item x="51"/>
        <item x="1"/>
        <item x="37"/>
        <item x="24"/>
        <item x="25"/>
        <item x="60"/>
        <item x="43"/>
        <item x="26"/>
        <item x="22"/>
        <item x="40"/>
        <item x="45"/>
        <item x="35"/>
        <item x="30"/>
        <item x="2"/>
        <item x="19"/>
        <item x="13"/>
        <item x="63"/>
        <item x="4"/>
        <item x="55"/>
        <item x="5"/>
        <item x="10"/>
        <item x="36"/>
        <item x="58"/>
        <item x="9"/>
        <item x="20"/>
        <item x="21"/>
        <item x="7"/>
        <item x="47"/>
        <item x="34"/>
        <item x="31"/>
        <item t="default"/>
      </items>
    </pivotField>
    <pivotField axis="axisPage" multipleItemSelectionAllowed="1" showAll="0">
      <items count="15">
        <item h="1" x="8"/>
        <item h="1" x="5"/>
        <item h="1" x="7"/>
        <item h="1" x="6"/>
        <item h="1" x="3"/>
        <item x="4"/>
        <item h="1" x="0"/>
        <item h="1" x="1"/>
        <item h="1" x="9"/>
        <item h="1" x="12"/>
        <item h="1" x="10"/>
        <item h="1" x="2"/>
        <item h="1" x="13"/>
        <item h="1" x="11"/>
        <item t="default"/>
      </items>
    </pivotField>
    <pivotField axis="axisPage" multipleItemSelectionAllowed="1" showAll="0">
      <items count="29">
        <item h="1" x="24"/>
        <item h="1" x="21"/>
        <item h="1" x="22"/>
        <item h="1" x="7"/>
        <item h="1" x="15"/>
        <item h="1" x="20"/>
        <item h="1" x="18"/>
        <item x="14"/>
        <item h="1" x="9"/>
        <item h="1" x="10"/>
        <item h="1" x="26"/>
        <item h="1" x="11"/>
        <item h="1" x="8"/>
        <item h="1" x="2"/>
        <item h="1" x="12"/>
        <item h="1" x="27"/>
        <item h="1" x="25"/>
        <item h="1" x="6"/>
        <item h="1" x="16"/>
        <item h="1" x="0"/>
        <item h="1" x="13"/>
        <item h="1" x="1"/>
        <item h="1" x="23"/>
        <item h="1" x="19"/>
        <item h="1" x="5"/>
        <item h="1" x="17"/>
        <item h="1" x="3"/>
        <item h="1" x="4"/>
        <item t="default"/>
      </items>
    </pivotField>
    <pivotField showAll="0">
      <items count="5">
        <item x="0"/>
        <item x="1"/>
        <item x="2"/>
        <item x="3"/>
        <item t="default"/>
      </items>
    </pivotField>
    <pivotField dataField="1" numFmtId="164" showAll="0">
      <items count="151">
        <item x="14"/>
        <item x="97"/>
        <item x="146"/>
        <item x="72"/>
        <item x="99"/>
        <item x="63"/>
        <item x="73"/>
        <item x="136"/>
        <item x="15"/>
        <item x="120"/>
        <item x="119"/>
        <item x="88"/>
        <item x="142"/>
        <item x="62"/>
        <item x="108"/>
        <item x="127"/>
        <item x="125"/>
        <item x="45"/>
        <item x="61"/>
        <item x="81"/>
        <item x="70"/>
        <item x="6"/>
        <item x="102"/>
        <item x="98"/>
        <item x="47"/>
        <item x="49"/>
        <item x="16"/>
        <item x="57"/>
        <item x="35"/>
        <item x="80"/>
        <item x="111"/>
        <item x="121"/>
        <item x="114"/>
        <item x="143"/>
        <item x="133"/>
        <item x="130"/>
        <item x="135"/>
        <item x="91"/>
        <item x="17"/>
        <item x="22"/>
        <item x="115"/>
        <item x="95"/>
        <item x="90"/>
        <item x="106"/>
        <item x="34"/>
        <item x="48"/>
        <item x="36"/>
        <item x="124"/>
        <item x="77"/>
        <item x="141"/>
        <item x="116"/>
        <item x="126"/>
        <item x="46"/>
        <item x="56"/>
        <item x="44"/>
        <item x="87"/>
        <item x="105"/>
        <item x="11"/>
        <item x="66"/>
        <item x="40"/>
        <item x="107"/>
        <item x="118"/>
        <item x="131"/>
        <item x="33"/>
        <item x="84"/>
        <item x="60"/>
        <item x="24"/>
        <item x="147"/>
        <item x="140"/>
        <item x="12"/>
        <item x="53"/>
        <item x="101"/>
        <item x="132"/>
        <item x="128"/>
        <item x="148"/>
        <item x="69"/>
        <item x="110"/>
        <item x="9"/>
        <item x="83"/>
        <item x="117"/>
        <item x="18"/>
        <item x="21"/>
        <item x="112"/>
        <item x="75"/>
        <item x="38"/>
        <item x="89"/>
        <item x="74"/>
        <item x="93"/>
        <item x="103"/>
        <item x="23"/>
        <item x="134"/>
        <item x="122"/>
        <item x="59"/>
        <item x="109"/>
        <item x="144"/>
        <item x="145"/>
        <item x="82"/>
        <item x="149"/>
        <item x="58"/>
        <item x="65"/>
        <item x="51"/>
        <item x="39"/>
        <item x="37"/>
        <item x="19"/>
        <item x="3"/>
        <item x="8"/>
        <item x="27"/>
        <item x="29"/>
        <item x="20"/>
        <item x="7"/>
        <item x="4"/>
        <item x="50"/>
        <item x="52"/>
        <item x="2"/>
        <item x="64"/>
        <item x="67"/>
        <item x="31"/>
        <item x="92"/>
        <item x="96"/>
        <item x="28"/>
        <item x="123"/>
        <item x="54"/>
        <item x="43"/>
        <item x="76"/>
        <item x="104"/>
        <item x="25"/>
        <item x="86"/>
        <item x="138"/>
        <item x="71"/>
        <item x="137"/>
        <item x="41"/>
        <item x="55"/>
        <item x="26"/>
        <item x="113"/>
        <item x="139"/>
        <item x="129"/>
        <item x="5"/>
        <item x="10"/>
        <item x="78"/>
        <item x="32"/>
        <item x="68"/>
        <item x="85"/>
        <item x="1"/>
        <item x="13"/>
        <item x="100"/>
        <item x="42"/>
        <item x="79"/>
        <item x="94"/>
        <item x="0"/>
        <item x="30"/>
        <item t="default"/>
      </items>
    </pivotField>
  </pivotFields>
  <rowFields count="1">
    <field x="3"/>
  </rowFields>
  <rowItems count="9">
    <i>
      <x v="8"/>
    </i>
    <i>
      <x v="10"/>
    </i>
    <i>
      <x v="19"/>
    </i>
    <i>
      <x v="32"/>
    </i>
    <i>
      <x v="37"/>
    </i>
    <i>
      <x v="41"/>
    </i>
    <i>
      <x v="51"/>
    </i>
    <i>
      <x v="63"/>
    </i>
    <i t="grand">
      <x/>
    </i>
  </rowItems>
  <colItems count="1">
    <i/>
  </colItems>
  <pageFields count="2">
    <pageField fld="4" hier="-1"/>
    <pageField fld="5" hier="-1"/>
  </pageFields>
  <dataFields count="1">
    <dataField name="Sum of Amount"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D89E342-CB98-9F4C-B61A-0901C6C7DAAF}" sourceName="Month">
  <pivotTables>
    <pivotTable tabId="13" name="PivotTable18"/>
    <pivotTable tabId="13" name="PivotTable10"/>
    <pivotTable tabId="13" name="PivotTable12"/>
    <pivotTable tabId="13" name="PivotTable16"/>
  </pivotTables>
  <data>
    <tabular pivotCacheId="1693040684">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Group" xr10:uid="{FF42B108-D136-B141-BCDD-B19675C224F2}" sourceName="Date Group">
  <pivotTables>
    <pivotTable tabId="13" name="PivotTable11"/>
    <pivotTable tabId="13" name="PivotTable18"/>
    <pivotTable tabId="13" name="PivotTable12"/>
    <pivotTable tabId="13" name="PivotTable16"/>
    <pivotTable tabId="13" name="PivotTable17"/>
  </pivotTables>
  <data>
    <tabular pivotCacheId="169304068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 xr10:uid="{ADF361E5-F6F1-3B4D-BFF6-17E9CB85F671}" sourceName="Source">
  <pivotTables>
    <pivotTable tabId="13" name="PivotTable11"/>
    <pivotTable tabId="13" name="PivotTable18"/>
    <pivotTable tabId="13" name="PivotTable10"/>
    <pivotTable tabId="13" name="PivotTable12"/>
    <pivotTable tabId="13" name="PivotTable16"/>
    <pivotTable tabId="13" name="PivotTable17"/>
  </pivotTables>
  <data>
    <tabular pivotCacheId="1693040684">
      <items count="65">
        <i x="42" s="1"/>
        <i x="27" s="1"/>
        <i x="48" s="1"/>
        <i x="62" s="1"/>
        <i x="64" s="1"/>
        <i x="0" s="1"/>
        <i x="46" s="1"/>
        <i x="14" s="1"/>
        <i x="38" s="1"/>
        <i x="18" s="1"/>
        <i x="16" s="1"/>
        <i x="11" s="1"/>
        <i x="54" s="1"/>
        <i x="12" s="1"/>
        <i x="49" s="1"/>
        <i x="6" s="1"/>
        <i x="32" s="1"/>
        <i x="50" s="1"/>
        <i x="3" s="1"/>
        <i x="57" s="1"/>
        <i x="56" s="1"/>
        <i x="29" s="1"/>
        <i x="41" s="1"/>
        <i x="8" s="1"/>
        <i x="15" s="1"/>
        <i x="44" s="1"/>
        <i x="17" s="1"/>
        <i x="53" s="1"/>
        <i x="61" s="1"/>
        <i x="28" s="1"/>
        <i x="39" s="1"/>
        <i x="33" s="1"/>
        <i x="52" s="1"/>
        <i x="59" s="1"/>
        <i x="23" s="1"/>
        <i x="51" s="1"/>
        <i x="1" s="1"/>
        <i x="37" s="1"/>
        <i x="24" s="1"/>
        <i x="25" s="1"/>
        <i x="60" s="1"/>
        <i x="43" s="1"/>
        <i x="26" s="1"/>
        <i x="22" s="1"/>
        <i x="40" s="1"/>
        <i x="45" s="1"/>
        <i x="35" s="1"/>
        <i x="30" s="1"/>
        <i x="2" s="1"/>
        <i x="19" s="1"/>
        <i x="13" s="1"/>
        <i x="63" s="1"/>
        <i x="4" s="1"/>
        <i x="55" s="1"/>
        <i x="5" s="1"/>
        <i x="10" s="1"/>
        <i x="36" s="1"/>
        <i x="58" s="1"/>
        <i x="9" s="1"/>
        <i x="20" s="1"/>
        <i x="21" s="1"/>
        <i x="7" s="1"/>
        <i x="47" s="1"/>
        <i x="34" s="1"/>
        <i x="3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3EBC54B-7489-244E-B184-A84F309CBB86}" sourceName="Category">
  <pivotTables>
    <pivotTable tabId="13" name="PivotTable11"/>
    <pivotTable tabId="13" name="PivotTable10"/>
    <pivotTable tabId="13" name="PivotTable12"/>
    <pivotTable tabId="13" name="PivotTable17"/>
  </pivotTables>
  <data>
    <tabular pivotCacheId="1693040684">
      <items count="14">
        <i x="8" s="1"/>
        <i x="5" s="1"/>
        <i x="7" s="1"/>
        <i x="6" s="1"/>
        <i x="3" s="1"/>
        <i x="4" s="1"/>
        <i x="0" s="1"/>
        <i x="1" s="1"/>
        <i x="9" s="1"/>
        <i x="12" s="1"/>
        <i x="10" s="1"/>
        <i x="2" s="1"/>
        <i x="13" s="1"/>
        <i x="1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16CA23E5-8CF0-D94F-8A83-F05CC5E10FC3}" sourceName="Subcategory">
  <pivotTables>
    <pivotTable tabId="13" name="PivotTable11"/>
    <pivotTable tabId="13" name="PivotTable18"/>
    <pivotTable tabId="13" name="PivotTable10"/>
    <pivotTable tabId="13" name="PivotTable12"/>
    <pivotTable tabId="13" name="PivotTable17"/>
  </pivotTables>
  <data>
    <tabular pivotCacheId="1693040684">
      <items count="28">
        <i x="24" s="1"/>
        <i x="21" s="1"/>
        <i x="22" s="1"/>
        <i x="7" s="1"/>
        <i x="15" s="1"/>
        <i x="20" s="1"/>
        <i x="18" s="1"/>
        <i x="14" s="1"/>
        <i x="9" s="1"/>
        <i x="10" s="1"/>
        <i x="26" s="1"/>
        <i x="11" s="1"/>
        <i x="8" s="1"/>
        <i x="2" s="1"/>
        <i x="12" s="1"/>
        <i x="27" s="1"/>
        <i x="25" s="1"/>
        <i x="6" s="1"/>
        <i x="16" s="1"/>
        <i x="0" s="1"/>
        <i x="13" s="1"/>
        <i x="1" s="1"/>
        <i x="23" s="1"/>
        <i x="19" s="1"/>
        <i x="5" s="1"/>
        <i x="17" s="1"/>
        <i x="3"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rm_of_Payment" xr10:uid="{E1514F5A-DD30-9140-AE62-00A90364003B}" sourceName="Form of Payment">
  <pivotTables>
    <pivotTable tabId="13" name="PivotTable11"/>
    <pivotTable tabId="13" name="PivotTable18"/>
    <pivotTable tabId="13" name="PivotTable10"/>
    <pivotTable tabId="13" name="PivotTable16"/>
    <pivotTable tabId="13" name="PivotTable17"/>
  </pivotTables>
  <data>
    <tabular pivotCacheId="1693040684">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53D0641-BBE0-CC4D-B4EA-1E15BFE56D74}" cache="Slicer_Month" caption="Month" rowHeight="251883"/>
  <slicer name="Date Group" xr10:uid="{AAA3C6BE-CECB-C64D-9DCD-4211533D3924}" cache="Slicer_Date_Group" caption="Date Group" rowHeight="251883"/>
  <slicer name="Source" xr10:uid="{032AA149-2120-0440-B0B7-450CC9E8117C}" cache="Slicer_Source" caption="Source" rowHeight="251883"/>
  <slicer name="Category" xr10:uid="{1F63DFC7-DC34-424D-AA3A-96A1150E0C81}" cache="Slicer_Category" caption="Category" rowHeight="251883"/>
  <slicer name="Subcategory" xr10:uid="{B2FEB0B2-02F9-594B-99E8-823A395E366D}" cache="Slicer_Subcategory" caption="Subcategory" rowHeight="251883"/>
  <slicer name="Form of Payment" xr10:uid="{684D07BB-747A-7E4E-A53B-4C7981B8B086}" cache="Slicer_Form_of_Payment" caption="Form of Payment"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389D2F1-FEFE-6045-89D3-59F21F1A30DC}" name="Table58" displayName="Table58" ref="A2:H292" totalsRowShown="0" headerRowDxfId="11">
  <autoFilter ref="A2:H292" xr:uid="{24111FC0-6A79-F54E-A791-54D64F3B25B4}"/>
  <tableColumns count="8">
    <tableColumn id="1" xr3:uid="{7E259698-37C0-C54C-AB6A-DF94E19802B4}" name="Month" dataDxfId="10"/>
    <tableColumn id="2" xr3:uid="{D433D556-D0EC-9540-A36C-4DCC6BD826EA}" name="Date" dataDxfId="9"/>
    <tableColumn id="8" xr3:uid="{8BEFC544-D095-0242-8543-E8F24301175C}" name="Date Group" dataDxfId="8">
      <calculatedColumnFormula>IF(DAY(B3)&lt;14,"First Half Month","Second Half Month")</calculatedColumnFormula>
    </tableColumn>
    <tableColumn id="3" xr3:uid="{0780F3E6-E1DD-4F41-9108-114B6C8EF841}" name="Souece"/>
    <tableColumn id="7" xr3:uid="{B953DE04-662C-0F49-AB98-FB202B07BBF1}" name="Category"/>
    <tableColumn id="4" xr3:uid="{580F82B0-A7FA-F046-B147-73B3596A7C45}" name="Subcategory"/>
    <tableColumn id="5" xr3:uid="{65CFCA49-B052-8543-A9E9-FD741BAF6FB8}" name="Form of Payment"/>
    <tableColumn id="6" xr3:uid="{4794A8A0-0371-234F-BB8F-5B8BDA67A7A4}" name="Amount" dataDxf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1561B1-725B-074F-BCC8-E000CF4C4895}" name="ExpenseData" displayName="ExpenseData" ref="A2:H279" headerRowDxfId="6">
  <autoFilter ref="A2:H279" xr:uid="{24111FC0-6A79-F54E-A791-54D64F3B25B4}"/>
  <tableColumns count="8">
    <tableColumn id="1" xr3:uid="{62F5F234-989B-AA46-B44E-28FDF5DC8D47}" name="Month" totalsRowLabel="Total" dataDxfId="5" totalsRowDxfId="4"/>
    <tableColumn id="2" xr3:uid="{19C5ED2C-2F47-F14A-AA81-98757DB4ABC6}" name="Date" dataDxfId="3"/>
    <tableColumn id="8" xr3:uid="{890EE282-CC57-464C-8DB1-0FDABACCB119}" name="Date Group" dataDxfId="2">
      <calculatedColumnFormula>IF(DAY(B3)&lt;14,"First Half Month","Second Half Month")</calculatedColumnFormula>
    </tableColumn>
    <tableColumn id="3" xr3:uid="{BB1CC6AC-25AB-FE4D-9409-B1A833E334A1}" name="Source"/>
    <tableColumn id="7" xr3:uid="{BD102D15-B43C-AD49-9936-BF3F5F53BEE1}" name="Category"/>
    <tableColumn id="4" xr3:uid="{CEF90710-6B9F-174E-87B5-E051233C814E}" name="Subcategory"/>
    <tableColumn id="5" xr3:uid="{4DE73B9D-48FE-E240-9909-66496F35321F}" name="Form of Payment"/>
    <tableColumn id="6" xr3:uid="{F5371519-2C7B-454F-9620-E9D4C67C4FE3}" name="Amount" totalsRowFunction="sum"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8A3CC-C938-604B-AEE2-027ADD0CA0FB}">
  <dimension ref="A1:K301"/>
  <sheetViews>
    <sheetView zoomScaleNormal="100" workbookViewId="0">
      <pane ySplit="2" topLeftCell="A112" activePane="bottomLeft" state="frozen"/>
      <selection pane="bottomLeft" activeCell="M133" sqref="M133"/>
    </sheetView>
  </sheetViews>
  <sheetFormatPr baseColWidth="10" defaultRowHeight="16" outlineLevelRow="2" x14ac:dyDescent="0.2"/>
  <cols>
    <col min="1" max="1" width="11.33203125" customWidth="1"/>
    <col min="2" max="2" width="8.83203125" style="1" customWidth="1"/>
    <col min="3" max="3" width="19" style="1" bestFit="1" customWidth="1"/>
    <col min="4" max="4" width="23" customWidth="1"/>
    <col min="5" max="5" width="14.83203125" customWidth="1"/>
    <col min="6" max="6" width="20.6640625" customWidth="1"/>
    <col min="7" max="7" width="18" bestFit="1" customWidth="1"/>
    <col min="8" max="8" width="13.33203125" customWidth="1"/>
    <col min="9" max="9" width="11.83203125" style="2" customWidth="1"/>
  </cols>
  <sheetData>
    <row r="1" spans="1:11" ht="28" customHeight="1" x14ac:dyDescent="0.3">
      <c r="A1" s="32" t="s">
        <v>30</v>
      </c>
      <c r="B1" s="32"/>
      <c r="C1" s="32"/>
      <c r="D1" s="32"/>
      <c r="E1" s="32"/>
      <c r="F1" s="32"/>
      <c r="G1" s="32"/>
      <c r="H1" s="32"/>
      <c r="I1"/>
    </row>
    <row r="2" spans="1:11" ht="18" customHeight="1" x14ac:dyDescent="0.2">
      <c r="A2" s="3" t="s">
        <v>0</v>
      </c>
      <c r="B2" s="4" t="s">
        <v>1</v>
      </c>
      <c r="C2" s="4" t="s">
        <v>142</v>
      </c>
      <c r="D2" s="3" t="s">
        <v>148</v>
      </c>
      <c r="E2" s="3" t="s">
        <v>2</v>
      </c>
      <c r="F2" s="3" t="s">
        <v>109</v>
      </c>
      <c r="G2" s="3" t="s">
        <v>3</v>
      </c>
      <c r="H2" s="5" t="s">
        <v>4</v>
      </c>
      <c r="I2"/>
    </row>
    <row r="3" spans="1:11" ht="18" customHeight="1" outlineLevel="2" x14ac:dyDescent="0.2">
      <c r="A3" t="s">
        <v>5</v>
      </c>
      <c r="B3" s="1">
        <v>43466</v>
      </c>
      <c r="C3" s="1" t="str">
        <f>IF(DAY(B3)&lt;14,"First Half Month","Second Half Month")</f>
        <v>First Half Month</v>
      </c>
      <c r="D3" t="s">
        <v>131</v>
      </c>
      <c r="E3" t="s">
        <v>110</v>
      </c>
      <c r="F3" t="s">
        <v>34</v>
      </c>
      <c r="G3" t="s">
        <v>33</v>
      </c>
      <c r="H3" s="2">
        <v>2500</v>
      </c>
      <c r="I3"/>
    </row>
    <row r="4" spans="1:11" ht="18" customHeight="1" outlineLevel="2" x14ac:dyDescent="0.2">
      <c r="A4" t="s">
        <v>5</v>
      </c>
      <c r="B4" s="1">
        <v>43466</v>
      </c>
      <c r="C4" s="1" t="str">
        <f t="shared" ref="C4:C66" si="0">IF(DAY(B4)&lt;14,"First Half Month","Second Half Month")</f>
        <v>First Half Month</v>
      </c>
      <c r="D4" t="s">
        <v>59</v>
      </c>
      <c r="E4" t="s">
        <v>110</v>
      </c>
      <c r="F4" t="s">
        <v>56</v>
      </c>
      <c r="G4" t="s">
        <v>33</v>
      </c>
      <c r="H4" s="2">
        <v>2500</v>
      </c>
      <c r="I4"/>
      <c r="K4" s="21"/>
    </row>
    <row r="5" spans="1:11" ht="18" customHeight="1" outlineLevel="2" x14ac:dyDescent="0.2">
      <c r="A5" t="s">
        <v>5</v>
      </c>
      <c r="B5" s="1">
        <v>43466</v>
      </c>
      <c r="C5" s="1" t="str">
        <f t="shared" si="0"/>
        <v>First Half Month</v>
      </c>
      <c r="D5" t="s">
        <v>57</v>
      </c>
      <c r="E5" t="s">
        <v>110</v>
      </c>
      <c r="F5" t="s">
        <v>58</v>
      </c>
      <c r="G5" t="s">
        <v>33</v>
      </c>
      <c r="H5" s="2">
        <v>700</v>
      </c>
      <c r="I5"/>
    </row>
    <row r="6" spans="1:11" ht="18" customHeight="1" outlineLevel="2" x14ac:dyDescent="0.2">
      <c r="A6" t="s">
        <v>5</v>
      </c>
      <c r="B6" s="1">
        <v>43467</v>
      </c>
      <c r="C6" s="1" t="str">
        <f t="shared" si="0"/>
        <v>First Half Month</v>
      </c>
      <c r="D6" t="s">
        <v>46</v>
      </c>
      <c r="E6" t="s">
        <v>111</v>
      </c>
      <c r="F6" t="s">
        <v>47</v>
      </c>
      <c r="G6" t="s">
        <v>33</v>
      </c>
      <c r="H6" s="2">
        <v>95</v>
      </c>
      <c r="I6"/>
    </row>
    <row r="7" spans="1:11" ht="18" customHeight="1" outlineLevel="2" x14ac:dyDescent="0.2">
      <c r="A7" t="s">
        <v>5</v>
      </c>
      <c r="B7" s="1">
        <v>43467</v>
      </c>
      <c r="C7" s="1" t="str">
        <f t="shared" si="0"/>
        <v>First Half Month</v>
      </c>
      <c r="D7" t="s">
        <v>48</v>
      </c>
      <c r="E7" t="s">
        <v>111</v>
      </c>
      <c r="F7" t="s">
        <v>47</v>
      </c>
      <c r="G7" t="s">
        <v>33</v>
      </c>
      <c r="H7" s="2">
        <v>70</v>
      </c>
      <c r="I7"/>
    </row>
    <row r="8" spans="1:11" ht="18" customHeight="1" outlineLevel="2" x14ac:dyDescent="0.2">
      <c r="A8" t="s">
        <v>5</v>
      </c>
      <c r="B8" s="1">
        <v>43467</v>
      </c>
      <c r="C8" s="1" t="str">
        <f t="shared" si="0"/>
        <v>First Half Month</v>
      </c>
      <c r="D8" t="s">
        <v>49</v>
      </c>
      <c r="E8" t="s">
        <v>111</v>
      </c>
      <c r="F8" t="s">
        <v>47</v>
      </c>
      <c r="G8" t="s">
        <v>33</v>
      </c>
      <c r="H8" s="2">
        <v>83</v>
      </c>
      <c r="I8"/>
    </row>
    <row r="9" spans="1:11" ht="18" customHeight="1" outlineLevel="2" x14ac:dyDescent="0.2">
      <c r="A9" t="s">
        <v>5</v>
      </c>
      <c r="B9" s="1">
        <v>43467</v>
      </c>
      <c r="C9" s="1" t="str">
        <f t="shared" si="0"/>
        <v>First Half Month</v>
      </c>
      <c r="D9" t="s">
        <v>53</v>
      </c>
      <c r="E9" t="s">
        <v>111</v>
      </c>
      <c r="F9" t="s">
        <v>54</v>
      </c>
      <c r="G9" t="s">
        <v>33</v>
      </c>
      <c r="H9" s="2">
        <v>200</v>
      </c>
      <c r="I9"/>
    </row>
    <row r="10" spans="1:11" ht="18" customHeight="1" outlineLevel="2" x14ac:dyDescent="0.2">
      <c r="A10" t="s">
        <v>5</v>
      </c>
      <c r="B10" s="1">
        <v>43467</v>
      </c>
      <c r="C10" s="1" t="str">
        <f t="shared" si="0"/>
        <v>First Half Month</v>
      </c>
      <c r="D10" t="s">
        <v>50</v>
      </c>
      <c r="E10" t="s">
        <v>111</v>
      </c>
      <c r="F10" t="s">
        <v>145</v>
      </c>
      <c r="G10" t="s">
        <v>33</v>
      </c>
      <c r="H10" s="2">
        <v>20</v>
      </c>
      <c r="I10"/>
    </row>
    <row r="11" spans="1:11" outlineLevel="2" x14ac:dyDescent="0.2">
      <c r="A11" s="6" t="s">
        <v>5</v>
      </c>
      <c r="B11" s="1">
        <v>43467</v>
      </c>
      <c r="C11" s="1" t="str">
        <f t="shared" si="0"/>
        <v>First Half Month</v>
      </c>
      <c r="D11" t="s">
        <v>52</v>
      </c>
      <c r="E11" t="s">
        <v>111</v>
      </c>
      <c r="F11" t="s">
        <v>51</v>
      </c>
      <c r="G11" t="s">
        <v>95</v>
      </c>
      <c r="H11" s="2">
        <v>80</v>
      </c>
      <c r="I11"/>
    </row>
    <row r="12" spans="1:11" outlineLevel="2" x14ac:dyDescent="0.2">
      <c r="A12" s="6" t="s">
        <v>5</v>
      </c>
      <c r="B12" s="1">
        <v>43467</v>
      </c>
      <c r="C12" s="1" t="str">
        <f t="shared" si="0"/>
        <v>First Half Month</v>
      </c>
      <c r="D12" t="s">
        <v>31</v>
      </c>
      <c r="E12" t="s">
        <v>63</v>
      </c>
      <c r="F12" t="s">
        <v>32</v>
      </c>
      <c r="G12" t="s">
        <v>33</v>
      </c>
      <c r="H12" s="2">
        <v>75</v>
      </c>
      <c r="I12"/>
    </row>
    <row r="13" spans="1:11" outlineLevel="2" x14ac:dyDescent="0.2">
      <c r="A13" s="6" t="s">
        <v>5</v>
      </c>
      <c r="B13" s="1">
        <v>43467</v>
      </c>
      <c r="C13" s="1" t="str">
        <f t="shared" si="0"/>
        <v>First Half Month</v>
      </c>
      <c r="D13" t="s">
        <v>128</v>
      </c>
      <c r="E13" t="s">
        <v>129</v>
      </c>
      <c r="F13" t="s">
        <v>130</v>
      </c>
      <c r="G13" t="s">
        <v>35</v>
      </c>
      <c r="H13" s="2">
        <v>40</v>
      </c>
      <c r="I13"/>
    </row>
    <row r="14" spans="1:11" ht="18" customHeight="1" outlineLevel="2" x14ac:dyDescent="0.2">
      <c r="A14" t="s">
        <v>5</v>
      </c>
      <c r="B14" s="1">
        <v>43470</v>
      </c>
      <c r="C14" s="1" t="str">
        <f t="shared" si="0"/>
        <v>First Half Month</v>
      </c>
      <c r="D14" t="s">
        <v>41</v>
      </c>
      <c r="E14" t="s">
        <v>113</v>
      </c>
      <c r="F14" t="s">
        <v>40</v>
      </c>
      <c r="G14" t="s">
        <v>35</v>
      </c>
      <c r="H14" s="2">
        <v>228</v>
      </c>
      <c r="I14"/>
    </row>
    <row r="15" spans="1:11" ht="18" customHeight="1" outlineLevel="2" x14ac:dyDescent="0.2">
      <c r="A15" t="s">
        <v>5</v>
      </c>
      <c r="B15" s="1">
        <v>43470</v>
      </c>
      <c r="C15" s="1" t="str">
        <f t="shared" si="0"/>
        <v>First Half Month</v>
      </c>
      <c r="D15" t="s">
        <v>43</v>
      </c>
      <c r="E15" t="s">
        <v>112</v>
      </c>
      <c r="F15" t="s">
        <v>42</v>
      </c>
      <c r="G15" t="s">
        <v>35</v>
      </c>
      <c r="H15" s="2">
        <v>35.89</v>
      </c>
      <c r="I15"/>
    </row>
    <row r="16" spans="1:11" ht="18" customHeight="1" outlineLevel="2" x14ac:dyDescent="0.2">
      <c r="A16" t="s">
        <v>5</v>
      </c>
      <c r="B16" s="1">
        <v>43470</v>
      </c>
      <c r="C16" s="1" t="str">
        <f t="shared" si="0"/>
        <v>First Half Month</v>
      </c>
      <c r="D16" t="s">
        <v>55</v>
      </c>
      <c r="E16" t="s">
        <v>113</v>
      </c>
      <c r="F16" t="s">
        <v>39</v>
      </c>
      <c r="G16" t="s">
        <v>35</v>
      </c>
      <c r="H16" s="2">
        <v>37.590000000000003</v>
      </c>
      <c r="I16"/>
    </row>
    <row r="17" spans="1:9" outlineLevel="2" x14ac:dyDescent="0.2">
      <c r="A17" t="s">
        <v>5</v>
      </c>
      <c r="B17" s="1">
        <v>43470</v>
      </c>
      <c r="C17" s="1" t="str">
        <f t="shared" si="0"/>
        <v>First Half Month</v>
      </c>
      <c r="D17" s="1" t="s">
        <v>62</v>
      </c>
      <c r="E17" t="s">
        <v>63</v>
      </c>
      <c r="F17" t="s">
        <v>64</v>
      </c>
      <c r="G17" t="s">
        <v>35</v>
      </c>
      <c r="H17" s="2">
        <v>800</v>
      </c>
      <c r="I17"/>
    </row>
    <row r="18" spans="1:9" outlineLevel="2" x14ac:dyDescent="0.2">
      <c r="A18" s="6" t="s">
        <v>5</v>
      </c>
      <c r="B18" s="1">
        <v>43471</v>
      </c>
      <c r="C18" s="1" t="str">
        <f t="shared" si="0"/>
        <v>First Half Month</v>
      </c>
      <c r="D18" t="s">
        <v>36</v>
      </c>
      <c r="E18" t="s">
        <v>37</v>
      </c>
      <c r="F18" t="s">
        <v>114</v>
      </c>
      <c r="G18" t="s">
        <v>35</v>
      </c>
      <c r="H18" s="2">
        <v>3</v>
      </c>
      <c r="I18"/>
    </row>
    <row r="19" spans="1:9" outlineLevel="2" x14ac:dyDescent="0.2">
      <c r="A19" t="s">
        <v>5</v>
      </c>
      <c r="B19" s="1">
        <v>43471</v>
      </c>
      <c r="C19" s="1" t="str">
        <f t="shared" si="0"/>
        <v>First Half Month</v>
      </c>
      <c r="D19" t="s">
        <v>60</v>
      </c>
      <c r="E19" t="s">
        <v>113</v>
      </c>
      <c r="F19" t="s">
        <v>38</v>
      </c>
      <c r="G19" t="s">
        <v>35</v>
      </c>
      <c r="H19" s="2">
        <v>11.89</v>
      </c>
      <c r="I19"/>
    </row>
    <row r="20" spans="1:9" outlineLevel="2" x14ac:dyDescent="0.2">
      <c r="A20" s="6" t="s">
        <v>5</v>
      </c>
      <c r="B20" s="1">
        <v>43477</v>
      </c>
      <c r="C20" s="1" t="str">
        <f t="shared" si="0"/>
        <v>First Half Month</v>
      </c>
      <c r="D20" t="s">
        <v>43</v>
      </c>
      <c r="E20" t="s">
        <v>112</v>
      </c>
      <c r="F20" t="s">
        <v>42</v>
      </c>
      <c r="G20" t="s">
        <v>35</v>
      </c>
      <c r="H20" s="2">
        <v>35.89</v>
      </c>
      <c r="I20"/>
    </row>
    <row r="21" spans="1:9" outlineLevel="2" x14ac:dyDescent="0.2">
      <c r="A21" t="s">
        <v>5</v>
      </c>
      <c r="B21" s="1">
        <v>43483</v>
      </c>
      <c r="C21" s="1" t="str">
        <f t="shared" si="0"/>
        <v>Second Half Month</v>
      </c>
      <c r="D21" s="6" t="s">
        <v>44</v>
      </c>
      <c r="E21" t="s">
        <v>45</v>
      </c>
      <c r="F21" t="s">
        <v>133</v>
      </c>
      <c r="G21" t="s">
        <v>35</v>
      </c>
      <c r="H21" s="2">
        <v>26.58</v>
      </c>
      <c r="I21"/>
    </row>
    <row r="22" spans="1:9" outlineLevel="2" x14ac:dyDescent="0.2">
      <c r="A22" s="6" t="s">
        <v>5</v>
      </c>
      <c r="B22" s="1">
        <v>43487</v>
      </c>
      <c r="C22" s="1" t="str">
        <f t="shared" si="0"/>
        <v>Second Half Month</v>
      </c>
      <c r="D22" t="s">
        <v>75</v>
      </c>
      <c r="E22" t="s">
        <v>112</v>
      </c>
      <c r="F22" t="s">
        <v>42</v>
      </c>
      <c r="G22" t="s">
        <v>35</v>
      </c>
      <c r="H22" s="2">
        <v>32.78</v>
      </c>
      <c r="I22"/>
    </row>
    <row r="23" spans="1:9" ht="17" outlineLevel="2" thickBot="1" x14ac:dyDescent="0.25">
      <c r="A23" t="s">
        <v>5</v>
      </c>
      <c r="B23" s="1">
        <v>43490</v>
      </c>
      <c r="C23" s="1" t="str">
        <f t="shared" si="0"/>
        <v>Second Half Month</v>
      </c>
      <c r="D23" s="6" t="s">
        <v>61</v>
      </c>
      <c r="E23" t="s">
        <v>113</v>
      </c>
      <c r="F23" t="s">
        <v>40</v>
      </c>
      <c r="G23" t="s">
        <v>35</v>
      </c>
      <c r="H23" s="2">
        <v>52.23</v>
      </c>
      <c r="I23"/>
    </row>
    <row r="24" spans="1:9" ht="18" outlineLevel="1" thickTop="1" thickBot="1" x14ac:dyDescent="0.25">
      <c r="A24" s="11" t="s">
        <v>17</v>
      </c>
      <c r="B24" s="12"/>
      <c r="C24" s="12"/>
      <c r="D24" s="13"/>
      <c r="E24" s="13"/>
      <c r="F24" s="13"/>
      <c r="G24" s="13"/>
      <c r="H24" s="14">
        <f>SUBTOTAL(9,H3:H23)</f>
        <v>7626.85</v>
      </c>
      <c r="I24"/>
    </row>
    <row r="25" spans="1:9" outlineLevel="2" x14ac:dyDescent="0.2">
      <c r="A25" t="s">
        <v>6</v>
      </c>
      <c r="B25" s="1">
        <v>43497</v>
      </c>
      <c r="C25" s="1" t="str">
        <f t="shared" si="0"/>
        <v>First Half Month</v>
      </c>
      <c r="D25" t="s">
        <v>131</v>
      </c>
      <c r="E25" t="s">
        <v>110</v>
      </c>
      <c r="F25" t="s">
        <v>34</v>
      </c>
      <c r="G25" t="s">
        <v>33</v>
      </c>
      <c r="H25" s="2">
        <v>2500</v>
      </c>
      <c r="I25"/>
    </row>
    <row r="26" spans="1:9" outlineLevel="2" x14ac:dyDescent="0.2">
      <c r="A26" s="6" t="s">
        <v>6</v>
      </c>
      <c r="B26" s="1">
        <v>43498</v>
      </c>
      <c r="C26" s="1" t="str">
        <f t="shared" si="0"/>
        <v>First Half Month</v>
      </c>
      <c r="D26" t="s">
        <v>46</v>
      </c>
      <c r="E26" t="s">
        <v>111</v>
      </c>
      <c r="F26" t="s">
        <v>47</v>
      </c>
      <c r="G26" t="s">
        <v>33</v>
      </c>
      <c r="H26" s="2">
        <v>83</v>
      </c>
      <c r="I26"/>
    </row>
    <row r="27" spans="1:9" outlineLevel="2" x14ac:dyDescent="0.2">
      <c r="A27" t="s">
        <v>6</v>
      </c>
      <c r="B27" s="1">
        <v>43498</v>
      </c>
      <c r="C27" s="1" t="str">
        <f t="shared" si="0"/>
        <v>First Half Month</v>
      </c>
      <c r="D27" t="s">
        <v>48</v>
      </c>
      <c r="E27" t="s">
        <v>111</v>
      </c>
      <c r="F27" t="s">
        <v>47</v>
      </c>
      <c r="G27" t="s">
        <v>33</v>
      </c>
      <c r="H27" s="2">
        <v>68</v>
      </c>
      <c r="I27"/>
    </row>
    <row r="28" spans="1:9" outlineLevel="2" x14ac:dyDescent="0.2">
      <c r="A28" s="6" t="s">
        <v>6</v>
      </c>
      <c r="B28" s="1">
        <v>43498</v>
      </c>
      <c r="C28" s="1" t="str">
        <f t="shared" si="0"/>
        <v>First Half Month</v>
      </c>
      <c r="D28" t="s">
        <v>49</v>
      </c>
      <c r="E28" t="s">
        <v>111</v>
      </c>
      <c r="F28" t="s">
        <v>47</v>
      </c>
      <c r="G28" t="s">
        <v>33</v>
      </c>
      <c r="H28" s="2">
        <v>78</v>
      </c>
      <c r="I28"/>
    </row>
    <row r="29" spans="1:9" outlineLevel="2" x14ac:dyDescent="0.2">
      <c r="A29" t="s">
        <v>6</v>
      </c>
      <c r="B29" s="1">
        <v>43498</v>
      </c>
      <c r="C29" s="1" t="str">
        <f t="shared" si="0"/>
        <v>First Half Month</v>
      </c>
      <c r="D29" t="s">
        <v>53</v>
      </c>
      <c r="E29" t="s">
        <v>111</v>
      </c>
      <c r="F29" t="s">
        <v>54</v>
      </c>
      <c r="G29" t="s">
        <v>33</v>
      </c>
      <c r="H29" s="2">
        <v>200</v>
      </c>
      <c r="I29"/>
    </row>
    <row r="30" spans="1:9" outlineLevel="2" x14ac:dyDescent="0.2">
      <c r="A30" s="6" t="s">
        <v>6</v>
      </c>
      <c r="B30" s="1">
        <v>43498</v>
      </c>
      <c r="C30" s="1" t="str">
        <f t="shared" si="0"/>
        <v>First Half Month</v>
      </c>
      <c r="D30" t="s">
        <v>50</v>
      </c>
      <c r="E30" t="s">
        <v>111</v>
      </c>
      <c r="F30" t="s">
        <v>145</v>
      </c>
      <c r="G30" t="s">
        <v>33</v>
      </c>
      <c r="H30" s="2">
        <v>20</v>
      </c>
      <c r="I30"/>
    </row>
    <row r="31" spans="1:9" outlineLevel="2" x14ac:dyDescent="0.2">
      <c r="A31" s="6" t="s">
        <v>6</v>
      </c>
      <c r="B31" s="1">
        <v>43498</v>
      </c>
      <c r="C31" s="1" t="str">
        <f t="shared" si="0"/>
        <v>First Half Month</v>
      </c>
      <c r="D31" t="s">
        <v>52</v>
      </c>
      <c r="E31" t="s">
        <v>111</v>
      </c>
      <c r="F31" t="s">
        <v>51</v>
      </c>
      <c r="G31" t="s">
        <v>95</v>
      </c>
      <c r="H31" s="2">
        <v>80</v>
      </c>
      <c r="I31"/>
    </row>
    <row r="32" spans="1:9" outlineLevel="2" x14ac:dyDescent="0.2">
      <c r="A32" s="6" t="s">
        <v>6</v>
      </c>
      <c r="B32" s="1">
        <v>43498</v>
      </c>
      <c r="C32" s="1" t="str">
        <f t="shared" si="0"/>
        <v>First Half Month</v>
      </c>
      <c r="D32" t="s">
        <v>31</v>
      </c>
      <c r="E32" t="s">
        <v>63</v>
      </c>
      <c r="F32" t="s">
        <v>32</v>
      </c>
      <c r="G32" t="s">
        <v>33</v>
      </c>
      <c r="H32" s="2">
        <v>75</v>
      </c>
      <c r="I32"/>
    </row>
    <row r="33" spans="1:9" outlineLevel="2" x14ac:dyDescent="0.2">
      <c r="A33" s="6" t="s">
        <v>6</v>
      </c>
      <c r="B33" s="1">
        <v>43498</v>
      </c>
      <c r="C33" s="1" t="str">
        <f t="shared" si="0"/>
        <v>First Half Month</v>
      </c>
      <c r="D33" t="s">
        <v>128</v>
      </c>
      <c r="E33" t="s">
        <v>129</v>
      </c>
      <c r="F33" t="s">
        <v>130</v>
      </c>
      <c r="G33" t="s">
        <v>35</v>
      </c>
      <c r="H33" s="2">
        <v>40</v>
      </c>
      <c r="I33"/>
    </row>
    <row r="34" spans="1:9" outlineLevel="2" x14ac:dyDescent="0.2">
      <c r="A34" t="s">
        <v>6</v>
      </c>
      <c r="B34" s="1">
        <v>43504</v>
      </c>
      <c r="C34" s="1" t="str">
        <f t="shared" si="0"/>
        <v>First Half Month</v>
      </c>
      <c r="D34" t="s">
        <v>65</v>
      </c>
      <c r="E34" t="s">
        <v>113</v>
      </c>
      <c r="F34" t="s">
        <v>40</v>
      </c>
      <c r="G34" t="s">
        <v>35</v>
      </c>
      <c r="H34" s="2">
        <v>52.29</v>
      </c>
      <c r="I34"/>
    </row>
    <row r="35" spans="1:9" outlineLevel="2" x14ac:dyDescent="0.2">
      <c r="A35" s="6" t="s">
        <v>6</v>
      </c>
      <c r="B35" s="1">
        <v>43504</v>
      </c>
      <c r="C35" s="1" t="str">
        <f t="shared" si="0"/>
        <v>First Half Month</v>
      </c>
      <c r="D35" t="s">
        <v>43</v>
      </c>
      <c r="E35" t="s">
        <v>112</v>
      </c>
      <c r="F35" t="s">
        <v>42</v>
      </c>
      <c r="G35" t="s">
        <v>35</v>
      </c>
      <c r="H35" s="2">
        <v>32.85</v>
      </c>
      <c r="I35"/>
    </row>
    <row r="36" spans="1:9" outlineLevel="2" x14ac:dyDescent="0.2">
      <c r="A36" s="6" t="s">
        <v>6</v>
      </c>
      <c r="B36" s="1">
        <v>43511</v>
      </c>
      <c r="C36" s="1" t="str">
        <f t="shared" si="0"/>
        <v>Second Half Month</v>
      </c>
      <c r="D36" t="s">
        <v>66</v>
      </c>
      <c r="E36" t="s">
        <v>113</v>
      </c>
      <c r="F36" t="s">
        <v>39</v>
      </c>
      <c r="G36" t="s">
        <v>35</v>
      </c>
      <c r="H36" s="2">
        <v>58.27</v>
      </c>
      <c r="I36"/>
    </row>
    <row r="37" spans="1:9" outlineLevel="2" x14ac:dyDescent="0.2">
      <c r="A37" s="6" t="s">
        <v>6</v>
      </c>
      <c r="B37" s="1">
        <v>43511</v>
      </c>
      <c r="C37" s="1" t="str">
        <f t="shared" si="0"/>
        <v>Second Half Month</v>
      </c>
      <c r="D37" t="s">
        <v>43</v>
      </c>
      <c r="E37" t="s">
        <v>112</v>
      </c>
      <c r="F37" t="s">
        <v>42</v>
      </c>
      <c r="G37" t="s">
        <v>35</v>
      </c>
      <c r="H37" s="2">
        <v>37.44</v>
      </c>
      <c r="I37"/>
    </row>
    <row r="38" spans="1:9" outlineLevel="2" x14ac:dyDescent="0.2">
      <c r="A38" s="6" t="s">
        <v>6</v>
      </c>
      <c r="B38" s="1">
        <v>43519</v>
      </c>
      <c r="C38" s="1" t="str">
        <f t="shared" si="0"/>
        <v>Second Half Month</v>
      </c>
      <c r="D38" t="s">
        <v>67</v>
      </c>
      <c r="E38" t="s">
        <v>132</v>
      </c>
      <c r="F38" t="s">
        <v>68</v>
      </c>
      <c r="G38" t="s">
        <v>35</v>
      </c>
      <c r="H38" s="2">
        <v>125.98</v>
      </c>
      <c r="I38"/>
    </row>
    <row r="39" spans="1:9" outlineLevel="2" x14ac:dyDescent="0.2">
      <c r="A39" s="6" t="s">
        <v>6</v>
      </c>
      <c r="B39" s="1">
        <v>43519</v>
      </c>
      <c r="C39" s="1" t="str">
        <f t="shared" si="0"/>
        <v>Second Half Month</v>
      </c>
      <c r="D39" t="s">
        <v>72</v>
      </c>
      <c r="E39" t="s">
        <v>45</v>
      </c>
      <c r="F39" t="s">
        <v>133</v>
      </c>
      <c r="G39" t="s">
        <v>35</v>
      </c>
      <c r="H39" s="2">
        <v>132.58000000000001</v>
      </c>
      <c r="I39"/>
    </row>
    <row r="40" spans="1:9" outlineLevel="2" x14ac:dyDescent="0.2">
      <c r="A40" t="s">
        <v>6</v>
      </c>
      <c r="B40" s="1">
        <v>43519</v>
      </c>
      <c r="C40" s="1" t="str">
        <f t="shared" si="0"/>
        <v>Second Half Month</v>
      </c>
      <c r="D40" t="s">
        <v>73</v>
      </c>
      <c r="E40" t="s">
        <v>113</v>
      </c>
      <c r="F40" t="s">
        <v>40</v>
      </c>
      <c r="G40" t="s">
        <v>35</v>
      </c>
      <c r="H40" s="2">
        <v>75.23</v>
      </c>
      <c r="I40"/>
    </row>
    <row r="41" spans="1:9" outlineLevel="2" x14ac:dyDescent="0.2">
      <c r="A41" s="6" t="s">
        <v>6</v>
      </c>
      <c r="B41" s="1">
        <v>43524</v>
      </c>
      <c r="C41" s="1" t="str">
        <f t="shared" si="0"/>
        <v>Second Half Month</v>
      </c>
      <c r="D41" t="s">
        <v>74</v>
      </c>
      <c r="E41" t="s">
        <v>113</v>
      </c>
      <c r="F41" t="s">
        <v>40</v>
      </c>
      <c r="G41" t="s">
        <v>35</v>
      </c>
      <c r="H41" s="2">
        <v>118.57</v>
      </c>
      <c r="I41"/>
    </row>
    <row r="42" spans="1:9" ht="17" outlineLevel="2" thickBot="1" x14ac:dyDescent="0.25">
      <c r="A42" s="6" t="s">
        <v>6</v>
      </c>
      <c r="B42" s="1">
        <v>43524</v>
      </c>
      <c r="C42" s="1" t="str">
        <f t="shared" si="0"/>
        <v>Second Half Month</v>
      </c>
      <c r="D42" t="s">
        <v>78</v>
      </c>
      <c r="E42" t="s">
        <v>112</v>
      </c>
      <c r="F42" t="s">
        <v>42</v>
      </c>
      <c r="G42" t="s">
        <v>35</v>
      </c>
      <c r="H42" s="2">
        <v>37.44</v>
      </c>
      <c r="I42"/>
    </row>
    <row r="43" spans="1:9" ht="18" outlineLevel="1" thickTop="1" thickBot="1" x14ac:dyDescent="0.25">
      <c r="A43" s="11" t="s">
        <v>18</v>
      </c>
      <c r="B43" s="12"/>
      <c r="C43" s="12"/>
      <c r="D43" s="13"/>
      <c r="E43" s="13"/>
      <c r="F43" s="13"/>
      <c r="G43" s="13"/>
      <c r="H43" s="14">
        <f>SUBTOTAL(9,H25:H42)</f>
        <v>3814.65</v>
      </c>
      <c r="I43"/>
    </row>
    <row r="44" spans="1:9" outlineLevel="2" x14ac:dyDescent="0.2">
      <c r="A44" t="s">
        <v>7</v>
      </c>
      <c r="B44" s="1">
        <v>43525</v>
      </c>
      <c r="C44" s="1" t="str">
        <f t="shared" si="0"/>
        <v>First Half Month</v>
      </c>
      <c r="D44" t="s">
        <v>131</v>
      </c>
      <c r="E44" t="s">
        <v>110</v>
      </c>
      <c r="F44" t="s">
        <v>34</v>
      </c>
      <c r="G44" t="s">
        <v>33</v>
      </c>
      <c r="H44" s="2">
        <v>2500</v>
      </c>
      <c r="I44"/>
    </row>
    <row r="45" spans="1:9" outlineLevel="2" x14ac:dyDescent="0.2">
      <c r="A45" t="s">
        <v>7</v>
      </c>
      <c r="B45" s="1">
        <v>43526</v>
      </c>
      <c r="C45" s="1" t="str">
        <f t="shared" si="0"/>
        <v>First Half Month</v>
      </c>
      <c r="D45" t="s">
        <v>46</v>
      </c>
      <c r="E45" t="s">
        <v>111</v>
      </c>
      <c r="F45" t="s">
        <v>47</v>
      </c>
      <c r="G45" t="s">
        <v>33</v>
      </c>
      <c r="H45" s="2">
        <v>77</v>
      </c>
      <c r="I45"/>
    </row>
    <row r="46" spans="1:9" outlineLevel="2" x14ac:dyDescent="0.2">
      <c r="A46" t="s">
        <v>7</v>
      </c>
      <c r="B46" s="1">
        <v>43526</v>
      </c>
      <c r="C46" s="1" t="str">
        <f t="shared" si="0"/>
        <v>First Half Month</v>
      </c>
      <c r="D46" t="s">
        <v>48</v>
      </c>
      <c r="E46" t="s">
        <v>111</v>
      </c>
      <c r="F46" t="s">
        <v>47</v>
      </c>
      <c r="G46" t="s">
        <v>33</v>
      </c>
      <c r="H46" s="2">
        <v>68</v>
      </c>
      <c r="I46"/>
    </row>
    <row r="47" spans="1:9" outlineLevel="2" x14ac:dyDescent="0.2">
      <c r="A47" t="s">
        <v>7</v>
      </c>
      <c r="B47" s="1">
        <v>43526</v>
      </c>
      <c r="C47" s="1" t="str">
        <f t="shared" si="0"/>
        <v>First Half Month</v>
      </c>
      <c r="D47" t="s">
        <v>49</v>
      </c>
      <c r="E47" t="s">
        <v>111</v>
      </c>
      <c r="F47" t="s">
        <v>47</v>
      </c>
      <c r="G47" t="s">
        <v>33</v>
      </c>
      <c r="H47" s="2">
        <v>78</v>
      </c>
      <c r="I47"/>
    </row>
    <row r="48" spans="1:9" outlineLevel="2" x14ac:dyDescent="0.2">
      <c r="A48" t="s">
        <v>7</v>
      </c>
      <c r="B48" s="1">
        <v>43526</v>
      </c>
      <c r="C48" s="1" t="str">
        <f t="shared" si="0"/>
        <v>First Half Month</v>
      </c>
      <c r="D48" t="s">
        <v>53</v>
      </c>
      <c r="E48" t="s">
        <v>111</v>
      </c>
      <c r="F48" t="s">
        <v>54</v>
      </c>
      <c r="G48" t="s">
        <v>33</v>
      </c>
      <c r="H48" s="2">
        <v>200</v>
      </c>
      <c r="I48"/>
    </row>
    <row r="49" spans="1:9" outlineLevel="2" x14ac:dyDescent="0.2">
      <c r="A49" t="s">
        <v>7</v>
      </c>
      <c r="B49" s="1">
        <v>43526</v>
      </c>
      <c r="C49" s="1" t="str">
        <f t="shared" si="0"/>
        <v>First Half Month</v>
      </c>
      <c r="D49" t="s">
        <v>50</v>
      </c>
      <c r="E49" t="s">
        <v>111</v>
      </c>
      <c r="F49" t="s">
        <v>145</v>
      </c>
      <c r="G49" t="s">
        <v>33</v>
      </c>
      <c r="H49" s="2">
        <v>20</v>
      </c>
      <c r="I49"/>
    </row>
    <row r="50" spans="1:9" outlineLevel="2" x14ac:dyDescent="0.2">
      <c r="A50" t="s">
        <v>7</v>
      </c>
      <c r="B50" s="1">
        <v>43526</v>
      </c>
      <c r="C50" s="1" t="str">
        <f t="shared" si="0"/>
        <v>First Half Month</v>
      </c>
      <c r="D50" t="s">
        <v>52</v>
      </c>
      <c r="E50" t="s">
        <v>111</v>
      </c>
      <c r="F50" t="s">
        <v>51</v>
      </c>
      <c r="G50" t="s">
        <v>95</v>
      </c>
      <c r="H50" s="2">
        <v>80</v>
      </c>
      <c r="I50"/>
    </row>
    <row r="51" spans="1:9" outlineLevel="2" x14ac:dyDescent="0.2">
      <c r="A51" t="s">
        <v>7</v>
      </c>
      <c r="B51" s="1">
        <v>43526</v>
      </c>
      <c r="C51" s="1" t="str">
        <f t="shared" si="0"/>
        <v>First Half Month</v>
      </c>
      <c r="D51" t="s">
        <v>31</v>
      </c>
      <c r="E51" t="s">
        <v>63</v>
      </c>
      <c r="F51" t="s">
        <v>32</v>
      </c>
      <c r="G51" t="s">
        <v>33</v>
      </c>
      <c r="H51" s="2">
        <v>75</v>
      </c>
      <c r="I51"/>
    </row>
    <row r="52" spans="1:9" outlineLevel="2" x14ac:dyDescent="0.2">
      <c r="A52" t="s">
        <v>7</v>
      </c>
      <c r="B52" s="1">
        <v>43526</v>
      </c>
      <c r="C52" s="1" t="str">
        <f t="shared" si="0"/>
        <v>First Half Month</v>
      </c>
      <c r="D52" t="s">
        <v>128</v>
      </c>
      <c r="E52" t="s">
        <v>129</v>
      </c>
      <c r="F52" t="s">
        <v>130</v>
      </c>
      <c r="G52" t="s">
        <v>35</v>
      </c>
      <c r="H52" s="2">
        <v>40</v>
      </c>
      <c r="I52"/>
    </row>
    <row r="53" spans="1:9" outlineLevel="2" x14ac:dyDescent="0.2">
      <c r="A53" t="s">
        <v>7</v>
      </c>
      <c r="B53" s="1">
        <v>43532</v>
      </c>
      <c r="C53" s="1" t="str">
        <f t="shared" si="0"/>
        <v>First Half Month</v>
      </c>
      <c r="D53" t="s">
        <v>76</v>
      </c>
      <c r="E53" t="s">
        <v>115</v>
      </c>
      <c r="F53" t="s">
        <v>77</v>
      </c>
      <c r="G53" t="s">
        <v>35</v>
      </c>
      <c r="H53" s="2">
        <v>3000</v>
      </c>
      <c r="I53"/>
    </row>
    <row r="54" spans="1:9" outlineLevel="2" x14ac:dyDescent="0.2">
      <c r="A54" t="s">
        <v>7</v>
      </c>
      <c r="B54" s="1">
        <v>43536</v>
      </c>
      <c r="C54" s="1" t="str">
        <f t="shared" si="0"/>
        <v>First Half Month</v>
      </c>
      <c r="D54" t="s">
        <v>99</v>
      </c>
      <c r="E54" t="s">
        <v>135</v>
      </c>
      <c r="F54" t="s">
        <v>98</v>
      </c>
      <c r="G54" t="s">
        <v>35</v>
      </c>
      <c r="H54" s="2">
        <v>100</v>
      </c>
      <c r="I54"/>
    </row>
    <row r="55" spans="1:9" outlineLevel="2" x14ac:dyDescent="0.2">
      <c r="A55" t="s">
        <v>7</v>
      </c>
      <c r="B55" s="1">
        <v>43539</v>
      </c>
      <c r="C55" s="1" t="str">
        <f t="shared" si="0"/>
        <v>Second Half Month</v>
      </c>
      <c r="D55" t="s">
        <v>43</v>
      </c>
      <c r="E55" t="s">
        <v>112</v>
      </c>
      <c r="F55" t="s">
        <v>42</v>
      </c>
      <c r="G55" t="s">
        <v>35</v>
      </c>
      <c r="H55" s="2">
        <v>37.44</v>
      </c>
      <c r="I55"/>
    </row>
    <row r="56" spans="1:9" outlineLevel="2" x14ac:dyDescent="0.2">
      <c r="A56" t="s">
        <v>7</v>
      </c>
      <c r="B56" s="1">
        <v>43539</v>
      </c>
      <c r="C56" s="1" t="str">
        <f t="shared" si="0"/>
        <v>Second Half Month</v>
      </c>
      <c r="D56" t="s">
        <v>41</v>
      </c>
      <c r="E56" t="s">
        <v>113</v>
      </c>
      <c r="F56" t="s">
        <v>40</v>
      </c>
      <c r="G56" t="s">
        <v>35</v>
      </c>
      <c r="H56" s="2">
        <v>258.95</v>
      </c>
      <c r="I56"/>
    </row>
    <row r="57" spans="1:9" outlineLevel="2" x14ac:dyDescent="0.2">
      <c r="A57" t="s">
        <v>7</v>
      </c>
      <c r="B57" s="1">
        <v>43547</v>
      </c>
      <c r="C57" s="1" t="str">
        <f t="shared" si="0"/>
        <v>Second Half Month</v>
      </c>
      <c r="D57" t="s">
        <v>65</v>
      </c>
      <c r="E57" t="s">
        <v>113</v>
      </c>
      <c r="F57" t="s">
        <v>40</v>
      </c>
      <c r="G57" t="s">
        <v>35</v>
      </c>
      <c r="H57" s="2">
        <v>37.25</v>
      </c>
      <c r="I57"/>
    </row>
    <row r="58" spans="1:9" outlineLevel="2" x14ac:dyDescent="0.2">
      <c r="A58" t="s">
        <v>7</v>
      </c>
      <c r="B58" s="1">
        <v>43547</v>
      </c>
      <c r="C58" s="1" t="str">
        <f t="shared" si="0"/>
        <v>Second Half Month</v>
      </c>
      <c r="D58" t="s">
        <v>78</v>
      </c>
      <c r="E58" t="s">
        <v>113</v>
      </c>
      <c r="F58" t="s">
        <v>42</v>
      </c>
      <c r="G58" t="s">
        <v>35</v>
      </c>
      <c r="H58" s="2">
        <v>35.28</v>
      </c>
      <c r="I58"/>
    </row>
    <row r="59" spans="1:9" outlineLevel="2" x14ac:dyDescent="0.2">
      <c r="A59" t="s">
        <v>7</v>
      </c>
      <c r="B59" s="1">
        <v>43555</v>
      </c>
      <c r="C59" s="1" t="str">
        <f t="shared" si="0"/>
        <v>Second Half Month</v>
      </c>
      <c r="D59" t="s">
        <v>61</v>
      </c>
      <c r="E59" t="s">
        <v>113</v>
      </c>
      <c r="F59" t="s">
        <v>40</v>
      </c>
      <c r="G59" t="s">
        <v>35</v>
      </c>
      <c r="H59" s="2">
        <v>27.58</v>
      </c>
      <c r="I59"/>
    </row>
    <row r="60" spans="1:9" ht="17" outlineLevel="2" thickBot="1" x14ac:dyDescent="0.25">
      <c r="A60" t="s">
        <v>7</v>
      </c>
      <c r="B60" s="1">
        <v>43555</v>
      </c>
      <c r="C60" s="1" t="str">
        <f t="shared" si="0"/>
        <v>Second Half Month</v>
      </c>
      <c r="D60" t="s">
        <v>78</v>
      </c>
      <c r="E60" t="s">
        <v>112</v>
      </c>
      <c r="F60" t="s">
        <v>42</v>
      </c>
      <c r="G60" t="s">
        <v>35</v>
      </c>
      <c r="H60" s="2">
        <v>35.369999999999997</v>
      </c>
      <c r="I60"/>
    </row>
    <row r="61" spans="1:9" ht="18" outlineLevel="1" thickTop="1" thickBot="1" x14ac:dyDescent="0.25">
      <c r="A61" s="11" t="s">
        <v>19</v>
      </c>
      <c r="B61" s="12"/>
      <c r="C61" s="12"/>
      <c r="D61" s="13"/>
      <c r="E61" s="13"/>
      <c r="F61" s="13"/>
      <c r="G61" s="13"/>
      <c r="H61" s="14">
        <f>SUBTOTAL(9,H44:H60)</f>
        <v>6669.869999999999</v>
      </c>
      <c r="I61"/>
    </row>
    <row r="62" spans="1:9" outlineLevel="2" x14ac:dyDescent="0.2">
      <c r="A62" t="s">
        <v>8</v>
      </c>
      <c r="B62" s="1">
        <v>43556</v>
      </c>
      <c r="C62" s="1" t="str">
        <f t="shared" si="0"/>
        <v>First Half Month</v>
      </c>
      <c r="D62" t="s">
        <v>131</v>
      </c>
      <c r="E62" t="s">
        <v>110</v>
      </c>
      <c r="F62" t="s">
        <v>34</v>
      </c>
      <c r="G62" t="s">
        <v>33</v>
      </c>
      <c r="H62" s="2">
        <v>2500</v>
      </c>
      <c r="I62"/>
    </row>
    <row r="63" spans="1:9" outlineLevel="2" x14ac:dyDescent="0.2">
      <c r="A63" t="s">
        <v>8</v>
      </c>
      <c r="B63" s="1">
        <v>43557</v>
      </c>
      <c r="C63" s="1" t="str">
        <f t="shared" si="0"/>
        <v>First Half Month</v>
      </c>
      <c r="D63" t="s">
        <v>46</v>
      </c>
      <c r="E63" t="s">
        <v>111</v>
      </c>
      <c r="F63" t="s">
        <v>47</v>
      </c>
      <c r="G63" t="s">
        <v>33</v>
      </c>
      <c r="H63" s="2">
        <v>65</v>
      </c>
      <c r="I63"/>
    </row>
    <row r="64" spans="1:9" outlineLevel="2" x14ac:dyDescent="0.2">
      <c r="A64" t="s">
        <v>8</v>
      </c>
      <c r="B64" s="1">
        <v>43557</v>
      </c>
      <c r="C64" s="1" t="str">
        <f t="shared" si="0"/>
        <v>First Half Month</v>
      </c>
      <c r="D64" t="s">
        <v>48</v>
      </c>
      <c r="E64" t="s">
        <v>111</v>
      </c>
      <c r="F64" t="s">
        <v>47</v>
      </c>
      <c r="G64" t="s">
        <v>33</v>
      </c>
      <c r="H64" s="2">
        <v>57</v>
      </c>
      <c r="I64"/>
    </row>
    <row r="65" spans="1:9" outlineLevel="2" x14ac:dyDescent="0.2">
      <c r="A65" t="s">
        <v>8</v>
      </c>
      <c r="B65" s="1">
        <v>43557</v>
      </c>
      <c r="C65" s="1" t="str">
        <f t="shared" si="0"/>
        <v>First Half Month</v>
      </c>
      <c r="D65" t="s">
        <v>49</v>
      </c>
      <c r="E65" t="s">
        <v>111</v>
      </c>
      <c r="F65" t="s">
        <v>47</v>
      </c>
      <c r="G65" t="s">
        <v>33</v>
      </c>
      <c r="H65" s="2">
        <v>63</v>
      </c>
      <c r="I65"/>
    </row>
    <row r="66" spans="1:9" outlineLevel="2" x14ac:dyDescent="0.2">
      <c r="A66" t="s">
        <v>8</v>
      </c>
      <c r="B66" s="1">
        <v>43557</v>
      </c>
      <c r="C66" s="1" t="str">
        <f t="shared" si="0"/>
        <v>First Half Month</v>
      </c>
      <c r="D66" t="s">
        <v>53</v>
      </c>
      <c r="E66" t="s">
        <v>111</v>
      </c>
      <c r="F66" t="s">
        <v>54</v>
      </c>
      <c r="G66" t="s">
        <v>33</v>
      </c>
      <c r="H66" s="2">
        <v>200</v>
      </c>
      <c r="I66"/>
    </row>
    <row r="67" spans="1:9" outlineLevel="2" x14ac:dyDescent="0.2">
      <c r="A67" t="s">
        <v>8</v>
      </c>
      <c r="B67" s="1">
        <v>43557</v>
      </c>
      <c r="C67" s="1" t="str">
        <f t="shared" ref="C67:C130" si="1">IF(DAY(B67)&lt;14,"First Half Month","Second Half Month")</f>
        <v>First Half Month</v>
      </c>
      <c r="D67" t="s">
        <v>50</v>
      </c>
      <c r="E67" t="s">
        <v>111</v>
      </c>
      <c r="F67" t="s">
        <v>145</v>
      </c>
      <c r="G67" t="s">
        <v>33</v>
      </c>
      <c r="H67" s="2">
        <v>20</v>
      </c>
      <c r="I67"/>
    </row>
    <row r="68" spans="1:9" outlineLevel="2" x14ac:dyDescent="0.2">
      <c r="A68" t="s">
        <v>8</v>
      </c>
      <c r="B68" s="1">
        <v>43557</v>
      </c>
      <c r="C68" s="1" t="str">
        <f t="shared" si="1"/>
        <v>First Half Month</v>
      </c>
      <c r="D68" t="s">
        <v>52</v>
      </c>
      <c r="E68" t="s">
        <v>111</v>
      </c>
      <c r="F68" t="s">
        <v>51</v>
      </c>
      <c r="G68" t="s">
        <v>95</v>
      </c>
      <c r="H68" s="2">
        <v>80</v>
      </c>
      <c r="I68"/>
    </row>
    <row r="69" spans="1:9" outlineLevel="2" x14ac:dyDescent="0.2">
      <c r="A69" t="s">
        <v>8</v>
      </c>
      <c r="B69" s="1">
        <v>43557</v>
      </c>
      <c r="C69" s="1" t="str">
        <f t="shared" si="1"/>
        <v>First Half Month</v>
      </c>
      <c r="D69" t="s">
        <v>31</v>
      </c>
      <c r="E69" t="s">
        <v>63</v>
      </c>
      <c r="F69" t="s">
        <v>32</v>
      </c>
      <c r="G69" t="s">
        <v>33</v>
      </c>
      <c r="H69" s="2">
        <v>75</v>
      </c>
      <c r="I69"/>
    </row>
    <row r="70" spans="1:9" outlineLevel="2" x14ac:dyDescent="0.2">
      <c r="A70" t="s">
        <v>8</v>
      </c>
      <c r="B70" s="1">
        <v>43557</v>
      </c>
      <c r="C70" s="1" t="str">
        <f t="shared" si="1"/>
        <v>First Half Month</v>
      </c>
      <c r="D70" t="s">
        <v>128</v>
      </c>
      <c r="E70" t="s">
        <v>129</v>
      </c>
      <c r="F70" t="s">
        <v>130</v>
      </c>
      <c r="G70" t="s">
        <v>35</v>
      </c>
      <c r="H70" s="2">
        <v>40</v>
      </c>
      <c r="I70"/>
    </row>
    <row r="71" spans="1:9" outlineLevel="2" x14ac:dyDescent="0.2">
      <c r="A71" t="s">
        <v>8</v>
      </c>
      <c r="B71" s="1">
        <v>43563</v>
      </c>
      <c r="C71" s="1" t="str">
        <f t="shared" si="1"/>
        <v>First Half Month</v>
      </c>
      <c r="D71" t="s">
        <v>43</v>
      </c>
      <c r="E71" t="s">
        <v>112</v>
      </c>
      <c r="F71" t="s">
        <v>42</v>
      </c>
      <c r="G71" t="s">
        <v>35</v>
      </c>
      <c r="H71" s="2">
        <v>36.44</v>
      </c>
      <c r="I71"/>
    </row>
    <row r="72" spans="1:9" outlineLevel="2" x14ac:dyDescent="0.2">
      <c r="A72" t="s">
        <v>8</v>
      </c>
      <c r="B72" s="1">
        <v>43563</v>
      </c>
      <c r="C72" s="1" t="str">
        <f t="shared" si="1"/>
        <v>First Half Month</v>
      </c>
      <c r="D72" t="s">
        <v>41</v>
      </c>
      <c r="E72" t="s">
        <v>113</v>
      </c>
      <c r="F72" t="s">
        <v>40</v>
      </c>
      <c r="G72" t="s">
        <v>35</v>
      </c>
      <c r="H72" s="2">
        <v>128.85</v>
      </c>
      <c r="I72"/>
    </row>
    <row r="73" spans="1:9" outlineLevel="2" x14ac:dyDescent="0.2">
      <c r="A73" t="s">
        <v>8</v>
      </c>
      <c r="B73" s="1">
        <v>43565</v>
      </c>
      <c r="C73" s="1" t="str">
        <f t="shared" si="1"/>
        <v>First Half Month</v>
      </c>
      <c r="D73" t="s">
        <v>79</v>
      </c>
      <c r="E73" t="s">
        <v>80</v>
      </c>
      <c r="F73" t="s">
        <v>80</v>
      </c>
      <c r="G73" t="s">
        <v>81</v>
      </c>
      <c r="H73" s="2">
        <v>1200</v>
      </c>
      <c r="I73"/>
    </row>
    <row r="74" spans="1:9" outlineLevel="2" x14ac:dyDescent="0.2">
      <c r="A74" t="s">
        <v>8</v>
      </c>
      <c r="B74" s="1">
        <v>43565</v>
      </c>
      <c r="C74" s="1" t="str">
        <f t="shared" si="1"/>
        <v>First Half Month</v>
      </c>
      <c r="D74" t="s">
        <v>82</v>
      </c>
      <c r="E74" t="s">
        <v>80</v>
      </c>
      <c r="F74" t="s">
        <v>80</v>
      </c>
      <c r="G74" t="s">
        <v>81</v>
      </c>
      <c r="H74" s="2">
        <v>700</v>
      </c>
      <c r="I74"/>
    </row>
    <row r="75" spans="1:9" outlineLevel="2" x14ac:dyDescent="0.2">
      <c r="A75" t="s">
        <v>8</v>
      </c>
      <c r="B75" s="1">
        <v>43565</v>
      </c>
      <c r="C75" s="1" t="str">
        <f t="shared" si="1"/>
        <v>First Half Month</v>
      </c>
      <c r="D75" t="s">
        <v>88</v>
      </c>
      <c r="E75" t="s">
        <v>80</v>
      </c>
      <c r="F75" t="s">
        <v>80</v>
      </c>
      <c r="G75" t="s">
        <v>35</v>
      </c>
      <c r="H75" s="2">
        <v>120</v>
      </c>
      <c r="I75"/>
    </row>
    <row r="76" spans="1:9" outlineLevel="2" x14ac:dyDescent="0.2">
      <c r="A76" t="s">
        <v>8</v>
      </c>
      <c r="B76" s="1">
        <v>43570</v>
      </c>
      <c r="C76" s="1" t="str">
        <f t="shared" si="1"/>
        <v>Second Half Month</v>
      </c>
      <c r="D76" t="s">
        <v>43</v>
      </c>
      <c r="E76" t="s">
        <v>112</v>
      </c>
      <c r="F76" t="s">
        <v>42</v>
      </c>
      <c r="G76" t="s">
        <v>35</v>
      </c>
      <c r="H76" s="2">
        <v>35.28</v>
      </c>
      <c r="I76"/>
    </row>
    <row r="77" spans="1:9" outlineLevel="2" x14ac:dyDescent="0.2">
      <c r="A77" t="s">
        <v>8</v>
      </c>
      <c r="B77" s="1">
        <v>43570</v>
      </c>
      <c r="C77" s="1" t="str">
        <f t="shared" si="1"/>
        <v>Second Half Month</v>
      </c>
      <c r="D77" t="s">
        <v>66</v>
      </c>
      <c r="E77" t="s">
        <v>113</v>
      </c>
      <c r="F77" t="s">
        <v>40</v>
      </c>
      <c r="G77" t="s">
        <v>35</v>
      </c>
      <c r="H77" s="2">
        <v>35.85</v>
      </c>
      <c r="I77"/>
    </row>
    <row r="78" spans="1:9" outlineLevel="2" x14ac:dyDescent="0.2">
      <c r="A78" t="s">
        <v>8</v>
      </c>
      <c r="B78" s="1">
        <v>43572</v>
      </c>
      <c r="C78" s="1" t="str">
        <f t="shared" si="1"/>
        <v>Second Half Month</v>
      </c>
      <c r="D78" t="s">
        <v>83</v>
      </c>
      <c r="E78" t="s">
        <v>113</v>
      </c>
      <c r="F78" t="s">
        <v>39</v>
      </c>
      <c r="G78" t="s">
        <v>35</v>
      </c>
      <c r="H78" s="2">
        <v>18.29</v>
      </c>
      <c r="I78"/>
    </row>
    <row r="79" spans="1:9" outlineLevel="2" x14ac:dyDescent="0.2">
      <c r="A79" t="s">
        <v>8</v>
      </c>
      <c r="B79" s="1">
        <v>43578</v>
      </c>
      <c r="C79" s="1" t="str">
        <f t="shared" si="1"/>
        <v>Second Half Month</v>
      </c>
      <c r="D79" t="s">
        <v>43</v>
      </c>
      <c r="E79" t="s">
        <v>112</v>
      </c>
      <c r="F79" t="s">
        <v>42</v>
      </c>
      <c r="G79" t="s">
        <v>35</v>
      </c>
      <c r="H79" s="2">
        <v>35.770000000000003</v>
      </c>
      <c r="I79"/>
    </row>
    <row r="80" spans="1:9" outlineLevel="2" x14ac:dyDescent="0.2">
      <c r="A80" t="s">
        <v>8</v>
      </c>
      <c r="B80" s="1">
        <v>43578</v>
      </c>
      <c r="C80" s="1" t="str">
        <f t="shared" si="1"/>
        <v>Second Half Month</v>
      </c>
      <c r="D80" t="s">
        <v>73</v>
      </c>
      <c r="E80" t="s">
        <v>113</v>
      </c>
      <c r="F80" t="s">
        <v>40</v>
      </c>
      <c r="G80" t="s">
        <v>35</v>
      </c>
      <c r="H80" s="2">
        <v>25.75</v>
      </c>
      <c r="I80"/>
    </row>
    <row r="81" spans="1:9" outlineLevel="2" x14ac:dyDescent="0.2">
      <c r="A81" t="s">
        <v>8</v>
      </c>
      <c r="B81" s="1">
        <v>43585</v>
      </c>
      <c r="C81" s="1" t="str">
        <f t="shared" si="1"/>
        <v>Second Half Month</v>
      </c>
      <c r="D81" t="s">
        <v>78</v>
      </c>
      <c r="E81" t="s">
        <v>112</v>
      </c>
      <c r="F81" t="s">
        <v>42</v>
      </c>
      <c r="G81" t="s">
        <v>35</v>
      </c>
      <c r="H81" s="2">
        <v>35.35</v>
      </c>
      <c r="I81"/>
    </row>
    <row r="82" spans="1:9" ht="17" outlineLevel="2" thickBot="1" x14ac:dyDescent="0.25">
      <c r="A82" t="s">
        <v>8</v>
      </c>
      <c r="B82" s="1">
        <v>43585</v>
      </c>
      <c r="C82" s="1" t="str">
        <f t="shared" si="1"/>
        <v>Second Half Month</v>
      </c>
      <c r="D82" t="s">
        <v>65</v>
      </c>
      <c r="E82" t="s">
        <v>113</v>
      </c>
      <c r="F82" t="s">
        <v>40</v>
      </c>
      <c r="G82" t="s">
        <v>35</v>
      </c>
      <c r="H82" s="2">
        <v>25.85</v>
      </c>
      <c r="I82"/>
    </row>
    <row r="83" spans="1:9" ht="18" outlineLevel="1" thickTop="1" thickBot="1" x14ac:dyDescent="0.25">
      <c r="A83" s="11" t="s">
        <v>20</v>
      </c>
      <c r="B83" s="12"/>
      <c r="C83" s="12"/>
      <c r="D83" s="13"/>
      <c r="E83" s="13"/>
      <c r="F83" s="13"/>
      <c r="G83" s="13"/>
      <c r="H83" s="14">
        <f>SUBTOTAL(9,H62:H82)</f>
        <v>5497.4300000000012</v>
      </c>
      <c r="I83"/>
    </row>
    <row r="84" spans="1:9" outlineLevel="2" x14ac:dyDescent="0.2">
      <c r="A84" t="s">
        <v>9</v>
      </c>
      <c r="B84" s="1">
        <v>43586</v>
      </c>
      <c r="C84" s="1" t="str">
        <f t="shared" si="1"/>
        <v>First Half Month</v>
      </c>
      <c r="D84" t="s">
        <v>131</v>
      </c>
      <c r="E84" t="s">
        <v>110</v>
      </c>
      <c r="F84" t="s">
        <v>34</v>
      </c>
      <c r="G84" t="s">
        <v>33</v>
      </c>
      <c r="H84" s="2">
        <v>2500</v>
      </c>
      <c r="I84"/>
    </row>
    <row r="85" spans="1:9" outlineLevel="2" x14ac:dyDescent="0.2">
      <c r="A85" t="s">
        <v>9</v>
      </c>
      <c r="B85" s="1">
        <v>43587</v>
      </c>
      <c r="C85" s="1" t="str">
        <f t="shared" si="1"/>
        <v>First Half Month</v>
      </c>
      <c r="D85" t="s">
        <v>46</v>
      </c>
      <c r="E85" t="s">
        <v>111</v>
      </c>
      <c r="F85" t="s">
        <v>47</v>
      </c>
      <c r="G85" t="s">
        <v>33</v>
      </c>
      <c r="H85" s="2">
        <v>85</v>
      </c>
      <c r="I85"/>
    </row>
    <row r="86" spans="1:9" outlineLevel="2" x14ac:dyDescent="0.2">
      <c r="A86" t="s">
        <v>9</v>
      </c>
      <c r="B86" s="1">
        <v>43587</v>
      </c>
      <c r="C86" s="1" t="str">
        <f t="shared" si="1"/>
        <v>First Half Month</v>
      </c>
      <c r="D86" t="s">
        <v>48</v>
      </c>
      <c r="E86" t="s">
        <v>111</v>
      </c>
      <c r="F86" t="s">
        <v>47</v>
      </c>
      <c r="G86" t="s">
        <v>33</v>
      </c>
      <c r="H86" s="2">
        <v>62</v>
      </c>
      <c r="I86"/>
    </row>
    <row r="87" spans="1:9" outlineLevel="2" x14ac:dyDescent="0.2">
      <c r="A87" t="s">
        <v>9</v>
      </c>
      <c r="B87" s="1">
        <v>43587</v>
      </c>
      <c r="C87" s="1" t="str">
        <f t="shared" si="1"/>
        <v>First Half Month</v>
      </c>
      <c r="D87" t="s">
        <v>49</v>
      </c>
      <c r="E87" t="s">
        <v>111</v>
      </c>
      <c r="F87" t="s">
        <v>47</v>
      </c>
      <c r="G87" t="s">
        <v>33</v>
      </c>
      <c r="H87" s="2">
        <v>88</v>
      </c>
      <c r="I87"/>
    </row>
    <row r="88" spans="1:9" outlineLevel="2" x14ac:dyDescent="0.2">
      <c r="A88" t="s">
        <v>9</v>
      </c>
      <c r="B88" s="1">
        <v>43587</v>
      </c>
      <c r="C88" s="1" t="str">
        <f t="shared" si="1"/>
        <v>First Half Month</v>
      </c>
      <c r="D88" t="s">
        <v>53</v>
      </c>
      <c r="E88" t="s">
        <v>111</v>
      </c>
      <c r="F88" t="s">
        <v>54</v>
      </c>
      <c r="G88" t="s">
        <v>33</v>
      </c>
      <c r="H88" s="2">
        <v>200</v>
      </c>
      <c r="I88"/>
    </row>
    <row r="89" spans="1:9" outlineLevel="2" x14ac:dyDescent="0.2">
      <c r="A89" t="s">
        <v>9</v>
      </c>
      <c r="B89" s="1">
        <v>43587</v>
      </c>
      <c r="C89" s="1" t="str">
        <f t="shared" si="1"/>
        <v>First Half Month</v>
      </c>
      <c r="D89" t="s">
        <v>50</v>
      </c>
      <c r="E89" t="s">
        <v>111</v>
      </c>
      <c r="F89" t="s">
        <v>145</v>
      </c>
      <c r="G89" t="s">
        <v>33</v>
      </c>
      <c r="H89" s="2">
        <v>20</v>
      </c>
      <c r="I89"/>
    </row>
    <row r="90" spans="1:9" outlineLevel="2" x14ac:dyDescent="0.2">
      <c r="A90" t="s">
        <v>9</v>
      </c>
      <c r="B90" s="1">
        <v>43587</v>
      </c>
      <c r="C90" s="1" t="str">
        <f t="shared" si="1"/>
        <v>First Half Month</v>
      </c>
      <c r="D90" t="s">
        <v>52</v>
      </c>
      <c r="E90" t="s">
        <v>111</v>
      </c>
      <c r="F90" t="s">
        <v>51</v>
      </c>
      <c r="G90" t="s">
        <v>95</v>
      </c>
      <c r="H90" s="2">
        <v>80</v>
      </c>
      <c r="I90"/>
    </row>
    <row r="91" spans="1:9" outlineLevel="2" x14ac:dyDescent="0.2">
      <c r="A91" t="s">
        <v>9</v>
      </c>
      <c r="B91" s="1">
        <v>43587</v>
      </c>
      <c r="C91" s="1" t="str">
        <f t="shared" si="1"/>
        <v>First Half Month</v>
      </c>
      <c r="D91" t="s">
        <v>31</v>
      </c>
      <c r="E91" t="s">
        <v>63</v>
      </c>
      <c r="F91" t="s">
        <v>32</v>
      </c>
      <c r="G91" t="s">
        <v>33</v>
      </c>
      <c r="H91" s="2">
        <v>75</v>
      </c>
      <c r="I91"/>
    </row>
    <row r="92" spans="1:9" outlineLevel="2" x14ac:dyDescent="0.2">
      <c r="A92" t="s">
        <v>9</v>
      </c>
      <c r="B92" s="1">
        <v>43587</v>
      </c>
      <c r="C92" s="1" t="str">
        <f t="shared" si="1"/>
        <v>First Half Month</v>
      </c>
      <c r="D92" t="s">
        <v>128</v>
      </c>
      <c r="E92" t="s">
        <v>129</v>
      </c>
      <c r="F92" t="s">
        <v>130</v>
      </c>
      <c r="G92" t="s">
        <v>35</v>
      </c>
      <c r="H92" s="2">
        <v>40</v>
      </c>
      <c r="I92"/>
    </row>
    <row r="93" spans="1:9" outlineLevel="2" x14ac:dyDescent="0.2">
      <c r="A93" t="s">
        <v>9</v>
      </c>
      <c r="B93" s="1">
        <v>43593</v>
      </c>
      <c r="C93" s="1" t="str">
        <f t="shared" si="1"/>
        <v>First Half Month</v>
      </c>
      <c r="D93" t="s">
        <v>43</v>
      </c>
      <c r="E93" t="s">
        <v>112</v>
      </c>
      <c r="F93" t="s">
        <v>42</v>
      </c>
      <c r="G93" t="s">
        <v>35</v>
      </c>
      <c r="H93" s="2">
        <v>37.89</v>
      </c>
      <c r="I93"/>
    </row>
    <row r="94" spans="1:9" outlineLevel="2" x14ac:dyDescent="0.2">
      <c r="A94" t="s">
        <v>9</v>
      </c>
      <c r="B94" s="1">
        <v>43593</v>
      </c>
      <c r="C94" s="1" t="str">
        <f t="shared" si="1"/>
        <v>First Half Month</v>
      </c>
      <c r="D94" t="s">
        <v>41</v>
      </c>
      <c r="E94" t="s">
        <v>113</v>
      </c>
      <c r="F94" t="s">
        <v>40</v>
      </c>
      <c r="G94" t="s">
        <v>35</v>
      </c>
      <c r="H94" s="2">
        <v>118.85</v>
      </c>
      <c r="I94"/>
    </row>
    <row r="95" spans="1:9" outlineLevel="2" x14ac:dyDescent="0.2">
      <c r="A95" t="s">
        <v>9</v>
      </c>
      <c r="B95" s="1">
        <v>43595</v>
      </c>
      <c r="C95" s="1" t="str">
        <f t="shared" si="1"/>
        <v>First Half Month</v>
      </c>
      <c r="D95" t="s">
        <v>69</v>
      </c>
      <c r="E95" t="s">
        <v>45</v>
      </c>
      <c r="F95" t="s">
        <v>133</v>
      </c>
      <c r="G95" t="s">
        <v>35</v>
      </c>
      <c r="H95" s="2">
        <v>128.97999999999999</v>
      </c>
      <c r="I95"/>
    </row>
    <row r="96" spans="1:9" outlineLevel="2" x14ac:dyDescent="0.2">
      <c r="A96" t="s">
        <v>9</v>
      </c>
      <c r="B96" s="1">
        <v>43595</v>
      </c>
      <c r="C96" s="1" t="str">
        <f t="shared" si="1"/>
        <v>First Half Month</v>
      </c>
      <c r="D96" t="s">
        <v>84</v>
      </c>
      <c r="E96" t="s">
        <v>113</v>
      </c>
      <c r="F96" t="s">
        <v>38</v>
      </c>
      <c r="G96" t="s">
        <v>35</v>
      </c>
      <c r="H96" s="2">
        <v>120</v>
      </c>
      <c r="I96"/>
    </row>
    <row r="97" spans="1:9" outlineLevel="2" x14ac:dyDescent="0.2">
      <c r="A97" t="s">
        <v>9</v>
      </c>
      <c r="B97" s="1">
        <v>43595</v>
      </c>
      <c r="C97" s="1" t="str">
        <f t="shared" si="1"/>
        <v>First Half Month</v>
      </c>
      <c r="D97" t="s">
        <v>85</v>
      </c>
      <c r="E97" t="s">
        <v>37</v>
      </c>
      <c r="F97" t="s">
        <v>114</v>
      </c>
      <c r="G97" t="s">
        <v>35</v>
      </c>
      <c r="H97" s="2">
        <v>40</v>
      </c>
      <c r="I97"/>
    </row>
    <row r="98" spans="1:9" outlineLevel="2" x14ac:dyDescent="0.2">
      <c r="A98" t="s">
        <v>9</v>
      </c>
      <c r="B98" s="1">
        <v>43600</v>
      </c>
      <c r="C98" s="1" t="str">
        <f t="shared" si="1"/>
        <v>Second Half Month</v>
      </c>
      <c r="D98" t="s">
        <v>43</v>
      </c>
      <c r="E98" t="s">
        <v>112</v>
      </c>
      <c r="F98" t="s">
        <v>42</v>
      </c>
      <c r="G98" t="s">
        <v>35</v>
      </c>
      <c r="H98" s="2">
        <v>35.78</v>
      </c>
      <c r="I98"/>
    </row>
    <row r="99" spans="1:9" outlineLevel="2" x14ac:dyDescent="0.2">
      <c r="A99" t="s">
        <v>9</v>
      </c>
      <c r="B99" s="1">
        <v>43600</v>
      </c>
      <c r="C99" s="1" t="str">
        <f t="shared" si="1"/>
        <v>Second Half Month</v>
      </c>
      <c r="D99" t="s">
        <v>66</v>
      </c>
      <c r="E99" t="s">
        <v>113</v>
      </c>
      <c r="F99" t="s">
        <v>40</v>
      </c>
      <c r="G99" t="s">
        <v>35</v>
      </c>
      <c r="H99" s="2">
        <v>27.23</v>
      </c>
      <c r="I99"/>
    </row>
    <row r="100" spans="1:9" outlineLevel="2" x14ac:dyDescent="0.2">
      <c r="A100" t="s">
        <v>9</v>
      </c>
      <c r="B100" s="1">
        <v>43600</v>
      </c>
      <c r="C100" s="1" t="str">
        <f t="shared" si="1"/>
        <v>Second Half Month</v>
      </c>
      <c r="D100" t="s">
        <v>86</v>
      </c>
      <c r="E100" t="s">
        <v>113</v>
      </c>
      <c r="F100" t="s">
        <v>40</v>
      </c>
      <c r="G100" t="s">
        <v>35</v>
      </c>
      <c r="H100" s="2">
        <v>59.92</v>
      </c>
      <c r="I100"/>
    </row>
    <row r="101" spans="1:9" outlineLevel="2" x14ac:dyDescent="0.2">
      <c r="A101" t="s">
        <v>9</v>
      </c>
      <c r="B101" s="1">
        <v>43607</v>
      </c>
      <c r="C101" s="1" t="str">
        <f t="shared" si="1"/>
        <v>Second Half Month</v>
      </c>
      <c r="D101" t="s">
        <v>72</v>
      </c>
      <c r="E101" t="s">
        <v>45</v>
      </c>
      <c r="F101" t="s">
        <v>133</v>
      </c>
      <c r="G101" t="s">
        <v>35</v>
      </c>
      <c r="H101" s="2">
        <v>58.72</v>
      </c>
      <c r="I101"/>
    </row>
    <row r="102" spans="1:9" outlineLevel="2" x14ac:dyDescent="0.2">
      <c r="A102" t="s">
        <v>9</v>
      </c>
      <c r="B102" s="1">
        <v>43607</v>
      </c>
      <c r="C102" s="1" t="str">
        <f t="shared" si="1"/>
        <v>Second Half Month</v>
      </c>
      <c r="D102" t="s">
        <v>75</v>
      </c>
      <c r="E102" t="s">
        <v>112</v>
      </c>
      <c r="F102" t="s">
        <v>42</v>
      </c>
      <c r="G102" t="s">
        <v>35</v>
      </c>
      <c r="H102" s="2">
        <v>35.78</v>
      </c>
      <c r="I102"/>
    </row>
    <row r="103" spans="1:9" outlineLevel="2" x14ac:dyDescent="0.2">
      <c r="A103" t="s">
        <v>9</v>
      </c>
      <c r="B103" s="1">
        <v>43613</v>
      </c>
      <c r="C103" s="1" t="str">
        <f t="shared" si="1"/>
        <v>Second Half Month</v>
      </c>
      <c r="D103" t="s">
        <v>75</v>
      </c>
      <c r="E103" t="s">
        <v>112</v>
      </c>
      <c r="F103" t="s">
        <v>42</v>
      </c>
      <c r="G103" t="s">
        <v>35</v>
      </c>
      <c r="H103" s="2">
        <v>37.29</v>
      </c>
      <c r="I103"/>
    </row>
    <row r="104" spans="1:9" outlineLevel="2" x14ac:dyDescent="0.2">
      <c r="A104" t="s">
        <v>9</v>
      </c>
      <c r="B104" s="1">
        <v>43613</v>
      </c>
      <c r="C104" s="1" t="str">
        <f t="shared" si="1"/>
        <v>Second Half Month</v>
      </c>
      <c r="D104" t="s">
        <v>73</v>
      </c>
      <c r="E104" t="s">
        <v>113</v>
      </c>
      <c r="F104" t="s">
        <v>40</v>
      </c>
      <c r="G104" t="s">
        <v>35</v>
      </c>
      <c r="H104" s="2">
        <v>18.350000000000001</v>
      </c>
      <c r="I104"/>
    </row>
    <row r="105" spans="1:9" outlineLevel="2" x14ac:dyDescent="0.2">
      <c r="A105" t="s">
        <v>9</v>
      </c>
      <c r="B105" s="1">
        <v>43613</v>
      </c>
      <c r="C105" s="1" t="str">
        <f t="shared" si="1"/>
        <v>Second Half Month</v>
      </c>
      <c r="D105" t="s">
        <v>83</v>
      </c>
      <c r="E105" t="s">
        <v>113</v>
      </c>
      <c r="F105" t="s">
        <v>39</v>
      </c>
      <c r="G105" t="s">
        <v>35</v>
      </c>
      <c r="H105" s="2">
        <v>15.39</v>
      </c>
      <c r="I105"/>
    </row>
    <row r="106" spans="1:9" ht="17" outlineLevel="2" thickBot="1" x14ac:dyDescent="0.25">
      <c r="A106" t="s">
        <v>9</v>
      </c>
      <c r="B106" s="1">
        <v>43615</v>
      </c>
      <c r="C106" s="1" t="str">
        <f t="shared" si="1"/>
        <v>Second Half Month</v>
      </c>
      <c r="D106" t="s">
        <v>87</v>
      </c>
      <c r="E106" t="s">
        <v>113</v>
      </c>
      <c r="F106" t="s">
        <v>38</v>
      </c>
      <c r="G106" t="s">
        <v>35</v>
      </c>
      <c r="H106" s="2">
        <v>10.98</v>
      </c>
      <c r="I106"/>
    </row>
    <row r="107" spans="1:9" ht="18" outlineLevel="1" thickTop="1" thickBot="1" x14ac:dyDescent="0.25">
      <c r="A107" s="11" t="s">
        <v>21</v>
      </c>
      <c r="B107" s="12"/>
      <c r="C107" s="12"/>
      <c r="D107" s="13"/>
      <c r="E107" s="13"/>
      <c r="F107" s="13"/>
      <c r="G107" s="13"/>
      <c r="H107" s="14">
        <f>SUBTOTAL(9,H84:H106)</f>
        <v>3895.16</v>
      </c>
      <c r="I107"/>
    </row>
    <row r="108" spans="1:9" outlineLevel="2" x14ac:dyDescent="0.2">
      <c r="A108" t="s">
        <v>10</v>
      </c>
      <c r="B108" s="1">
        <v>43617</v>
      </c>
      <c r="C108" s="1" t="str">
        <f t="shared" si="1"/>
        <v>First Half Month</v>
      </c>
      <c r="D108" t="s">
        <v>131</v>
      </c>
      <c r="E108" t="s">
        <v>110</v>
      </c>
      <c r="F108" t="s">
        <v>34</v>
      </c>
      <c r="G108" t="s">
        <v>33</v>
      </c>
      <c r="H108" s="2">
        <v>2500</v>
      </c>
      <c r="I108"/>
    </row>
    <row r="109" spans="1:9" outlineLevel="2" x14ac:dyDescent="0.2">
      <c r="A109" t="s">
        <v>10</v>
      </c>
      <c r="B109" s="1">
        <v>43618</v>
      </c>
      <c r="C109" s="1" t="str">
        <f t="shared" si="1"/>
        <v>First Half Month</v>
      </c>
      <c r="D109" t="s">
        <v>46</v>
      </c>
      <c r="E109" t="s">
        <v>111</v>
      </c>
      <c r="F109" t="s">
        <v>47</v>
      </c>
      <c r="G109" t="s">
        <v>33</v>
      </c>
      <c r="H109" s="2">
        <v>98</v>
      </c>
      <c r="I109"/>
    </row>
    <row r="110" spans="1:9" outlineLevel="2" x14ac:dyDescent="0.2">
      <c r="A110" t="s">
        <v>10</v>
      </c>
      <c r="B110" s="1">
        <v>43618</v>
      </c>
      <c r="C110" s="1" t="str">
        <f t="shared" si="1"/>
        <v>First Half Month</v>
      </c>
      <c r="D110" t="s">
        <v>48</v>
      </c>
      <c r="E110" t="s">
        <v>111</v>
      </c>
      <c r="F110" t="s">
        <v>47</v>
      </c>
      <c r="G110" t="s">
        <v>33</v>
      </c>
      <c r="H110" s="2">
        <v>60</v>
      </c>
      <c r="I110"/>
    </row>
    <row r="111" spans="1:9" outlineLevel="2" x14ac:dyDescent="0.2">
      <c r="A111" t="s">
        <v>10</v>
      </c>
      <c r="B111" s="1">
        <v>43618</v>
      </c>
      <c r="C111" s="1" t="str">
        <f t="shared" si="1"/>
        <v>First Half Month</v>
      </c>
      <c r="D111" t="s">
        <v>49</v>
      </c>
      <c r="E111" t="s">
        <v>111</v>
      </c>
      <c r="F111" t="s">
        <v>47</v>
      </c>
      <c r="G111" t="s">
        <v>33</v>
      </c>
      <c r="H111" s="2">
        <v>85</v>
      </c>
      <c r="I111"/>
    </row>
    <row r="112" spans="1:9" outlineLevel="2" x14ac:dyDescent="0.2">
      <c r="A112" t="s">
        <v>10</v>
      </c>
      <c r="B112" s="1">
        <v>43618</v>
      </c>
      <c r="C112" s="1" t="str">
        <f t="shared" si="1"/>
        <v>First Half Month</v>
      </c>
      <c r="D112" t="s">
        <v>53</v>
      </c>
      <c r="E112" t="s">
        <v>111</v>
      </c>
      <c r="F112" t="s">
        <v>54</v>
      </c>
      <c r="G112" t="s">
        <v>33</v>
      </c>
      <c r="H112" s="2">
        <v>200</v>
      </c>
      <c r="I112"/>
    </row>
    <row r="113" spans="1:9" outlineLevel="2" x14ac:dyDescent="0.2">
      <c r="A113" t="s">
        <v>10</v>
      </c>
      <c r="B113" s="1">
        <v>43618</v>
      </c>
      <c r="C113" s="1" t="str">
        <f t="shared" si="1"/>
        <v>First Half Month</v>
      </c>
      <c r="D113" t="s">
        <v>50</v>
      </c>
      <c r="E113" t="s">
        <v>111</v>
      </c>
      <c r="F113" t="s">
        <v>145</v>
      </c>
      <c r="G113" t="s">
        <v>33</v>
      </c>
      <c r="H113" s="2">
        <v>20</v>
      </c>
      <c r="I113"/>
    </row>
    <row r="114" spans="1:9" outlineLevel="2" x14ac:dyDescent="0.2">
      <c r="A114" t="s">
        <v>10</v>
      </c>
      <c r="B114" s="1">
        <v>43618</v>
      </c>
      <c r="C114" s="1" t="str">
        <f t="shared" si="1"/>
        <v>First Half Month</v>
      </c>
      <c r="D114" t="s">
        <v>52</v>
      </c>
      <c r="E114" t="s">
        <v>111</v>
      </c>
      <c r="F114" t="s">
        <v>51</v>
      </c>
      <c r="G114" t="s">
        <v>95</v>
      </c>
      <c r="H114" s="2">
        <v>80</v>
      </c>
      <c r="I114"/>
    </row>
    <row r="115" spans="1:9" outlineLevel="2" x14ac:dyDescent="0.2">
      <c r="A115" t="s">
        <v>10</v>
      </c>
      <c r="B115" s="1">
        <v>43618</v>
      </c>
      <c r="C115" s="1" t="str">
        <f t="shared" si="1"/>
        <v>First Half Month</v>
      </c>
      <c r="D115" t="s">
        <v>31</v>
      </c>
      <c r="E115" t="s">
        <v>63</v>
      </c>
      <c r="F115" t="s">
        <v>32</v>
      </c>
      <c r="G115" t="s">
        <v>33</v>
      </c>
      <c r="H115" s="2">
        <v>75</v>
      </c>
      <c r="I115"/>
    </row>
    <row r="116" spans="1:9" outlineLevel="2" x14ac:dyDescent="0.2">
      <c r="A116" t="s">
        <v>10</v>
      </c>
      <c r="B116" s="1">
        <v>43618</v>
      </c>
      <c r="C116" s="1" t="str">
        <f t="shared" si="1"/>
        <v>First Half Month</v>
      </c>
      <c r="D116" t="s">
        <v>128</v>
      </c>
      <c r="E116" t="s">
        <v>129</v>
      </c>
      <c r="F116" t="s">
        <v>130</v>
      </c>
      <c r="G116" t="s">
        <v>35</v>
      </c>
      <c r="H116" s="2">
        <v>40</v>
      </c>
      <c r="I116"/>
    </row>
    <row r="117" spans="1:9" outlineLevel="2" x14ac:dyDescent="0.2">
      <c r="A117" t="s">
        <v>10</v>
      </c>
      <c r="B117" s="1">
        <v>43624</v>
      </c>
      <c r="C117" s="1" t="str">
        <f t="shared" si="1"/>
        <v>First Half Month</v>
      </c>
      <c r="D117" t="s">
        <v>43</v>
      </c>
      <c r="E117" t="s">
        <v>112</v>
      </c>
      <c r="F117" t="s">
        <v>42</v>
      </c>
      <c r="G117" t="s">
        <v>35</v>
      </c>
      <c r="H117" s="2">
        <v>36</v>
      </c>
      <c r="I117"/>
    </row>
    <row r="118" spans="1:9" outlineLevel="2" x14ac:dyDescent="0.2">
      <c r="A118" t="s">
        <v>10</v>
      </c>
      <c r="B118" s="1">
        <v>43624</v>
      </c>
      <c r="C118" s="1" t="str">
        <f t="shared" si="1"/>
        <v>First Half Month</v>
      </c>
      <c r="D118" t="s">
        <v>41</v>
      </c>
      <c r="E118" t="s">
        <v>113</v>
      </c>
      <c r="F118" t="s">
        <v>40</v>
      </c>
      <c r="G118" t="s">
        <v>35</v>
      </c>
      <c r="H118" s="2">
        <v>98.58</v>
      </c>
      <c r="I118"/>
    </row>
    <row r="119" spans="1:9" outlineLevel="2" x14ac:dyDescent="0.2">
      <c r="A119" t="s">
        <v>10</v>
      </c>
      <c r="B119" s="1">
        <v>43624</v>
      </c>
      <c r="C119" s="1" t="str">
        <f t="shared" si="1"/>
        <v>First Half Month</v>
      </c>
      <c r="D119" t="s">
        <v>89</v>
      </c>
      <c r="E119" t="s">
        <v>113</v>
      </c>
      <c r="F119" t="s">
        <v>38</v>
      </c>
      <c r="G119" t="s">
        <v>35</v>
      </c>
      <c r="H119" s="2">
        <v>98</v>
      </c>
      <c r="I119"/>
    </row>
    <row r="120" spans="1:9" outlineLevel="2" x14ac:dyDescent="0.2">
      <c r="A120" t="s">
        <v>10</v>
      </c>
      <c r="B120" s="1">
        <v>43624</v>
      </c>
      <c r="C120" s="1" t="str">
        <f t="shared" si="1"/>
        <v>First Half Month</v>
      </c>
      <c r="D120" t="s">
        <v>138</v>
      </c>
      <c r="E120" t="s">
        <v>37</v>
      </c>
      <c r="F120" t="s">
        <v>90</v>
      </c>
      <c r="G120" t="s">
        <v>35</v>
      </c>
      <c r="H120" s="2">
        <v>280</v>
      </c>
      <c r="I120"/>
    </row>
    <row r="121" spans="1:9" outlineLevel="2" x14ac:dyDescent="0.2">
      <c r="A121" t="s">
        <v>10</v>
      </c>
      <c r="B121" s="1">
        <v>43631</v>
      </c>
      <c r="C121" s="1" t="str">
        <f t="shared" si="1"/>
        <v>Second Half Month</v>
      </c>
      <c r="D121" t="s">
        <v>43</v>
      </c>
      <c r="E121" t="s">
        <v>112</v>
      </c>
      <c r="F121" t="s">
        <v>42</v>
      </c>
      <c r="G121" t="s">
        <v>35</v>
      </c>
      <c r="H121" s="2">
        <v>35.78</v>
      </c>
      <c r="I121"/>
    </row>
    <row r="122" spans="1:9" outlineLevel="2" x14ac:dyDescent="0.2">
      <c r="A122" t="s">
        <v>10</v>
      </c>
      <c r="B122" s="1">
        <v>43631</v>
      </c>
      <c r="C122" s="1" t="str">
        <f t="shared" si="1"/>
        <v>Second Half Month</v>
      </c>
      <c r="D122" t="s">
        <v>66</v>
      </c>
      <c r="E122" t="s">
        <v>113</v>
      </c>
      <c r="F122" t="s">
        <v>40</v>
      </c>
      <c r="G122" t="s">
        <v>35</v>
      </c>
      <c r="H122" s="2">
        <v>39.28</v>
      </c>
      <c r="I122"/>
    </row>
    <row r="123" spans="1:9" outlineLevel="2" x14ac:dyDescent="0.2">
      <c r="A123" t="s">
        <v>10</v>
      </c>
      <c r="B123" s="1">
        <v>43631</v>
      </c>
      <c r="C123" s="1" t="str">
        <f t="shared" si="1"/>
        <v>Second Half Month</v>
      </c>
      <c r="D123" t="s">
        <v>91</v>
      </c>
      <c r="E123" t="s">
        <v>113</v>
      </c>
      <c r="F123" t="s">
        <v>40</v>
      </c>
      <c r="G123" t="s">
        <v>35</v>
      </c>
      <c r="H123" s="2">
        <v>19.82</v>
      </c>
      <c r="I123"/>
    </row>
    <row r="124" spans="1:9" outlineLevel="2" x14ac:dyDescent="0.2">
      <c r="A124" t="s">
        <v>10</v>
      </c>
      <c r="B124" s="1">
        <v>43634</v>
      </c>
      <c r="C124" s="1" t="str">
        <f t="shared" si="1"/>
        <v>Second Half Month</v>
      </c>
      <c r="D124" t="s">
        <v>71</v>
      </c>
      <c r="E124" t="s">
        <v>45</v>
      </c>
      <c r="F124" t="s">
        <v>133</v>
      </c>
      <c r="G124" t="s">
        <v>35</v>
      </c>
      <c r="H124" s="2">
        <v>128.75</v>
      </c>
      <c r="I124"/>
    </row>
    <row r="125" spans="1:9" outlineLevel="2" x14ac:dyDescent="0.2">
      <c r="A125" t="s">
        <v>10</v>
      </c>
      <c r="B125" s="1">
        <v>43639</v>
      </c>
      <c r="C125" s="1" t="str">
        <f t="shared" si="1"/>
        <v>Second Half Month</v>
      </c>
      <c r="D125" t="s">
        <v>43</v>
      </c>
      <c r="E125" t="s">
        <v>112</v>
      </c>
      <c r="F125" t="s">
        <v>42</v>
      </c>
      <c r="G125" t="s">
        <v>35</v>
      </c>
      <c r="H125" s="2">
        <v>35.28</v>
      </c>
      <c r="I125"/>
    </row>
    <row r="126" spans="1:9" outlineLevel="2" x14ac:dyDescent="0.2">
      <c r="A126" t="s">
        <v>10</v>
      </c>
      <c r="B126" s="1">
        <v>43639</v>
      </c>
      <c r="C126" s="1" t="str">
        <f t="shared" si="1"/>
        <v>Second Half Month</v>
      </c>
      <c r="D126" t="s">
        <v>73</v>
      </c>
      <c r="E126" t="s">
        <v>113</v>
      </c>
      <c r="F126" t="s">
        <v>40</v>
      </c>
      <c r="G126" t="s">
        <v>35</v>
      </c>
      <c r="H126" s="2">
        <v>15.39</v>
      </c>
      <c r="I126"/>
    </row>
    <row r="127" spans="1:9" outlineLevel="2" x14ac:dyDescent="0.2">
      <c r="A127" t="s">
        <v>10</v>
      </c>
      <c r="B127" s="1">
        <v>43644</v>
      </c>
      <c r="C127" s="1" t="str">
        <f t="shared" si="1"/>
        <v>Second Half Month</v>
      </c>
      <c r="D127" t="s">
        <v>96</v>
      </c>
      <c r="E127" t="s">
        <v>112</v>
      </c>
      <c r="F127" t="s">
        <v>97</v>
      </c>
      <c r="G127" t="s">
        <v>35</v>
      </c>
      <c r="H127" s="2">
        <v>600</v>
      </c>
      <c r="I127"/>
    </row>
    <row r="128" spans="1:9" outlineLevel="2" x14ac:dyDescent="0.2">
      <c r="A128" t="s">
        <v>10</v>
      </c>
      <c r="B128" s="1">
        <v>43644</v>
      </c>
      <c r="C128" s="1" t="str">
        <f t="shared" si="1"/>
        <v>Second Half Month</v>
      </c>
      <c r="D128" t="s">
        <v>92</v>
      </c>
      <c r="E128" t="s">
        <v>113</v>
      </c>
      <c r="F128" t="s">
        <v>38</v>
      </c>
      <c r="G128" t="s">
        <v>35</v>
      </c>
      <c r="H128" s="2">
        <v>11.78</v>
      </c>
      <c r="I128"/>
    </row>
    <row r="129" spans="1:9" outlineLevel="2" x14ac:dyDescent="0.2">
      <c r="A129" t="s">
        <v>10</v>
      </c>
      <c r="B129" s="1">
        <v>43644</v>
      </c>
      <c r="C129" s="1" t="str">
        <f t="shared" si="1"/>
        <v>Second Half Month</v>
      </c>
      <c r="D129" t="s">
        <v>93</v>
      </c>
      <c r="E129" t="s">
        <v>45</v>
      </c>
      <c r="F129" t="s">
        <v>133</v>
      </c>
      <c r="G129" t="s">
        <v>35</v>
      </c>
      <c r="H129" s="2">
        <v>57.89</v>
      </c>
      <c r="I129"/>
    </row>
    <row r="130" spans="1:9" outlineLevel="2" x14ac:dyDescent="0.2">
      <c r="A130" t="s">
        <v>10</v>
      </c>
      <c r="B130" s="1">
        <v>43646</v>
      </c>
      <c r="C130" s="1" t="str">
        <f t="shared" si="1"/>
        <v>Second Half Month</v>
      </c>
      <c r="D130" t="s">
        <v>43</v>
      </c>
      <c r="E130" t="s">
        <v>112</v>
      </c>
      <c r="F130" t="s">
        <v>42</v>
      </c>
      <c r="G130" t="s">
        <v>35</v>
      </c>
      <c r="H130" s="2">
        <v>35.78</v>
      </c>
      <c r="I130"/>
    </row>
    <row r="131" spans="1:9" ht="17" outlineLevel="2" thickBot="1" x14ac:dyDescent="0.25">
      <c r="A131" t="s">
        <v>10</v>
      </c>
      <c r="B131" s="1">
        <v>43646</v>
      </c>
      <c r="C131" s="1" t="str">
        <f t="shared" ref="C131:C194" si="2">IF(DAY(B131)&lt;14,"First Half Month","Second Half Month")</f>
        <v>Second Half Month</v>
      </c>
      <c r="D131" t="s">
        <v>94</v>
      </c>
      <c r="E131" t="s">
        <v>113</v>
      </c>
      <c r="F131" t="s">
        <v>40</v>
      </c>
      <c r="G131" t="s">
        <v>35</v>
      </c>
      <c r="H131" s="2">
        <v>55.89</v>
      </c>
      <c r="I131"/>
    </row>
    <row r="132" spans="1:9" ht="18" outlineLevel="1" thickTop="1" thickBot="1" x14ac:dyDescent="0.25">
      <c r="A132" s="11" t="s">
        <v>22</v>
      </c>
      <c r="B132" s="12"/>
      <c r="C132" s="12"/>
      <c r="D132" s="13"/>
      <c r="E132" s="13"/>
      <c r="F132" s="13"/>
      <c r="G132" s="13"/>
      <c r="H132" s="14">
        <f>SUBTOTAL(9,H108:H131)</f>
        <v>4706.2200000000012</v>
      </c>
      <c r="I132"/>
    </row>
    <row r="133" spans="1:9" outlineLevel="2" x14ac:dyDescent="0.2">
      <c r="A133" t="s">
        <v>11</v>
      </c>
      <c r="B133" s="1">
        <v>43647</v>
      </c>
      <c r="C133" s="1" t="str">
        <f t="shared" si="2"/>
        <v>First Half Month</v>
      </c>
      <c r="D133" t="s">
        <v>131</v>
      </c>
      <c r="E133" t="s">
        <v>110</v>
      </c>
      <c r="F133" t="s">
        <v>34</v>
      </c>
      <c r="G133" t="s">
        <v>33</v>
      </c>
      <c r="H133" s="2">
        <v>2500</v>
      </c>
      <c r="I133"/>
    </row>
    <row r="134" spans="1:9" outlineLevel="2" x14ac:dyDescent="0.2">
      <c r="A134" t="s">
        <v>11</v>
      </c>
      <c r="B134" s="1">
        <v>43647</v>
      </c>
      <c r="C134" s="1" t="str">
        <f t="shared" si="2"/>
        <v>First Half Month</v>
      </c>
      <c r="D134" t="s">
        <v>59</v>
      </c>
      <c r="E134" t="s">
        <v>110</v>
      </c>
      <c r="F134" t="s">
        <v>56</v>
      </c>
      <c r="G134" t="s">
        <v>33</v>
      </c>
      <c r="H134" s="2">
        <v>2500</v>
      </c>
      <c r="I134"/>
    </row>
    <row r="135" spans="1:9" outlineLevel="2" x14ac:dyDescent="0.2">
      <c r="A135" t="s">
        <v>11</v>
      </c>
      <c r="B135" s="1">
        <v>43648</v>
      </c>
      <c r="C135" s="1" t="str">
        <f t="shared" si="2"/>
        <v>First Half Month</v>
      </c>
      <c r="D135" t="s">
        <v>46</v>
      </c>
      <c r="E135" t="s">
        <v>111</v>
      </c>
      <c r="F135" t="s">
        <v>47</v>
      </c>
      <c r="G135" t="s">
        <v>33</v>
      </c>
      <c r="H135" s="2">
        <v>123</v>
      </c>
      <c r="I135"/>
    </row>
    <row r="136" spans="1:9" outlineLevel="2" x14ac:dyDescent="0.2">
      <c r="A136" t="s">
        <v>11</v>
      </c>
      <c r="B136" s="1">
        <v>43648</v>
      </c>
      <c r="C136" s="1" t="str">
        <f t="shared" si="2"/>
        <v>First Half Month</v>
      </c>
      <c r="D136" t="s">
        <v>48</v>
      </c>
      <c r="E136" t="s">
        <v>111</v>
      </c>
      <c r="F136" t="s">
        <v>47</v>
      </c>
      <c r="G136" t="s">
        <v>33</v>
      </c>
      <c r="H136" s="2">
        <v>68</v>
      </c>
      <c r="I136"/>
    </row>
    <row r="137" spans="1:9" outlineLevel="2" x14ac:dyDescent="0.2">
      <c r="A137" t="s">
        <v>11</v>
      </c>
      <c r="B137" s="1">
        <v>43648</v>
      </c>
      <c r="C137" s="1" t="str">
        <f t="shared" si="2"/>
        <v>First Half Month</v>
      </c>
      <c r="D137" t="s">
        <v>49</v>
      </c>
      <c r="E137" t="s">
        <v>111</v>
      </c>
      <c r="F137" t="s">
        <v>47</v>
      </c>
      <c r="G137" t="s">
        <v>33</v>
      </c>
      <c r="H137" s="2">
        <v>78</v>
      </c>
      <c r="I137"/>
    </row>
    <row r="138" spans="1:9" outlineLevel="2" x14ac:dyDescent="0.2">
      <c r="A138" t="s">
        <v>11</v>
      </c>
      <c r="B138" s="1">
        <v>43648</v>
      </c>
      <c r="C138" s="1" t="str">
        <f t="shared" si="2"/>
        <v>First Half Month</v>
      </c>
      <c r="D138" t="s">
        <v>53</v>
      </c>
      <c r="E138" t="s">
        <v>111</v>
      </c>
      <c r="F138" t="s">
        <v>54</v>
      </c>
      <c r="G138" t="s">
        <v>33</v>
      </c>
      <c r="H138" s="2">
        <v>200</v>
      </c>
      <c r="I138"/>
    </row>
    <row r="139" spans="1:9" outlineLevel="2" x14ac:dyDescent="0.2">
      <c r="A139" t="s">
        <v>11</v>
      </c>
      <c r="B139" s="1">
        <v>43648</v>
      </c>
      <c r="C139" s="1" t="str">
        <f t="shared" si="2"/>
        <v>First Half Month</v>
      </c>
      <c r="D139" t="s">
        <v>50</v>
      </c>
      <c r="E139" t="s">
        <v>111</v>
      </c>
      <c r="F139" t="s">
        <v>145</v>
      </c>
      <c r="G139" t="s">
        <v>33</v>
      </c>
      <c r="H139" s="2">
        <v>20</v>
      </c>
      <c r="I139"/>
    </row>
    <row r="140" spans="1:9" outlineLevel="2" x14ac:dyDescent="0.2">
      <c r="A140" t="s">
        <v>11</v>
      </c>
      <c r="B140" s="1">
        <v>43648</v>
      </c>
      <c r="C140" s="1" t="str">
        <f t="shared" si="2"/>
        <v>First Half Month</v>
      </c>
      <c r="D140" t="s">
        <v>52</v>
      </c>
      <c r="E140" t="s">
        <v>111</v>
      </c>
      <c r="F140" t="s">
        <v>51</v>
      </c>
      <c r="G140" t="s">
        <v>95</v>
      </c>
      <c r="H140" s="2">
        <v>80</v>
      </c>
      <c r="I140"/>
    </row>
    <row r="141" spans="1:9" outlineLevel="2" x14ac:dyDescent="0.2">
      <c r="A141" t="s">
        <v>11</v>
      </c>
      <c r="B141" s="1">
        <v>43648</v>
      </c>
      <c r="C141" s="1" t="str">
        <f t="shared" si="2"/>
        <v>First Half Month</v>
      </c>
      <c r="D141" t="s">
        <v>31</v>
      </c>
      <c r="E141" t="s">
        <v>63</v>
      </c>
      <c r="F141" t="s">
        <v>32</v>
      </c>
      <c r="G141" t="s">
        <v>33</v>
      </c>
      <c r="H141" s="2">
        <v>75</v>
      </c>
      <c r="I141"/>
    </row>
    <row r="142" spans="1:9" outlineLevel="2" x14ac:dyDescent="0.2">
      <c r="A142" t="s">
        <v>11</v>
      </c>
      <c r="B142" s="1">
        <v>43648</v>
      </c>
      <c r="C142" s="1" t="str">
        <f t="shared" si="2"/>
        <v>First Half Month</v>
      </c>
      <c r="D142" t="s">
        <v>128</v>
      </c>
      <c r="E142" t="s">
        <v>129</v>
      </c>
      <c r="F142" t="s">
        <v>130</v>
      </c>
      <c r="G142" t="s">
        <v>35</v>
      </c>
      <c r="H142" s="2">
        <v>40</v>
      </c>
      <c r="I142"/>
    </row>
    <row r="143" spans="1:9" outlineLevel="2" x14ac:dyDescent="0.2">
      <c r="A143" t="s">
        <v>11</v>
      </c>
      <c r="B143" s="1">
        <v>43654</v>
      </c>
      <c r="C143" s="1" t="str">
        <f t="shared" si="2"/>
        <v>First Half Month</v>
      </c>
      <c r="D143" t="s">
        <v>43</v>
      </c>
      <c r="E143" t="s">
        <v>112</v>
      </c>
      <c r="F143" t="s">
        <v>42</v>
      </c>
      <c r="G143" t="s">
        <v>35</v>
      </c>
      <c r="H143" s="2">
        <v>35.39</v>
      </c>
      <c r="I143"/>
    </row>
    <row r="144" spans="1:9" outlineLevel="2" x14ac:dyDescent="0.2">
      <c r="A144" t="s">
        <v>11</v>
      </c>
      <c r="B144" s="1">
        <v>43654</v>
      </c>
      <c r="C144" s="1" t="str">
        <f t="shared" si="2"/>
        <v>First Half Month</v>
      </c>
      <c r="D144" t="s">
        <v>41</v>
      </c>
      <c r="E144" t="s">
        <v>113</v>
      </c>
      <c r="F144" t="s">
        <v>40</v>
      </c>
      <c r="G144" t="s">
        <v>35</v>
      </c>
      <c r="H144" s="2">
        <v>238.59</v>
      </c>
      <c r="I144"/>
    </row>
    <row r="145" spans="1:9" outlineLevel="2" x14ac:dyDescent="0.2">
      <c r="A145" t="s">
        <v>11</v>
      </c>
      <c r="B145" s="1">
        <v>43655</v>
      </c>
      <c r="C145" s="1" t="str">
        <f t="shared" si="2"/>
        <v>First Half Month</v>
      </c>
      <c r="D145" t="s">
        <v>134</v>
      </c>
      <c r="E145" t="s">
        <v>115</v>
      </c>
      <c r="F145" t="s">
        <v>77</v>
      </c>
      <c r="G145" t="s">
        <v>35</v>
      </c>
      <c r="H145" s="2">
        <v>1500</v>
      </c>
      <c r="I145"/>
    </row>
    <row r="146" spans="1:9" outlineLevel="2" x14ac:dyDescent="0.2">
      <c r="A146" t="s">
        <v>11</v>
      </c>
      <c r="B146" s="1">
        <v>43656</v>
      </c>
      <c r="C146" s="1" t="str">
        <f t="shared" si="2"/>
        <v>First Half Month</v>
      </c>
      <c r="D146" t="s">
        <v>71</v>
      </c>
      <c r="E146" t="s">
        <v>45</v>
      </c>
      <c r="F146" t="s">
        <v>133</v>
      </c>
      <c r="G146" t="s">
        <v>35</v>
      </c>
      <c r="H146" s="2">
        <v>28</v>
      </c>
      <c r="I146"/>
    </row>
    <row r="147" spans="1:9" outlineLevel="2" x14ac:dyDescent="0.2">
      <c r="A147" t="s">
        <v>11</v>
      </c>
      <c r="B147" s="1">
        <v>43656</v>
      </c>
      <c r="C147" s="1" t="str">
        <f t="shared" si="2"/>
        <v>First Half Month</v>
      </c>
      <c r="D147" t="s">
        <v>87</v>
      </c>
      <c r="E147" t="s">
        <v>113</v>
      </c>
      <c r="F147" t="s">
        <v>38</v>
      </c>
      <c r="G147" t="s">
        <v>35</v>
      </c>
      <c r="H147" s="2">
        <v>10.98</v>
      </c>
      <c r="I147"/>
    </row>
    <row r="148" spans="1:9" outlineLevel="2" x14ac:dyDescent="0.2">
      <c r="A148" t="s">
        <v>11</v>
      </c>
      <c r="B148" s="1">
        <v>43661</v>
      </c>
      <c r="C148" s="1" t="str">
        <f t="shared" si="2"/>
        <v>Second Half Month</v>
      </c>
      <c r="D148" t="s">
        <v>66</v>
      </c>
      <c r="E148" t="s">
        <v>113</v>
      </c>
      <c r="F148" t="s">
        <v>39</v>
      </c>
      <c r="G148" t="s">
        <v>35</v>
      </c>
      <c r="H148" s="2">
        <v>19.28</v>
      </c>
      <c r="I148"/>
    </row>
    <row r="149" spans="1:9" outlineLevel="2" x14ac:dyDescent="0.2">
      <c r="A149" t="s">
        <v>11</v>
      </c>
      <c r="B149" s="1">
        <v>43661</v>
      </c>
      <c r="C149" s="1" t="str">
        <f t="shared" si="2"/>
        <v>Second Half Month</v>
      </c>
      <c r="D149" t="s">
        <v>101</v>
      </c>
      <c r="E149" t="s">
        <v>113</v>
      </c>
      <c r="F149" t="s">
        <v>40</v>
      </c>
      <c r="G149" t="s">
        <v>35</v>
      </c>
      <c r="H149" s="2">
        <v>59.82</v>
      </c>
      <c r="I149"/>
    </row>
    <row r="150" spans="1:9" outlineLevel="2" x14ac:dyDescent="0.2">
      <c r="A150" t="s">
        <v>11</v>
      </c>
      <c r="B150" s="1">
        <v>43661</v>
      </c>
      <c r="C150" s="1" t="str">
        <f t="shared" si="2"/>
        <v>Second Half Month</v>
      </c>
      <c r="D150" t="s">
        <v>102</v>
      </c>
      <c r="E150" t="s">
        <v>113</v>
      </c>
      <c r="F150" t="s">
        <v>40</v>
      </c>
      <c r="G150" t="s">
        <v>35</v>
      </c>
      <c r="H150" s="2">
        <v>40.590000000000003</v>
      </c>
      <c r="I150"/>
    </row>
    <row r="151" spans="1:9" outlineLevel="2" x14ac:dyDescent="0.2">
      <c r="A151" t="s">
        <v>11</v>
      </c>
      <c r="B151" s="1">
        <v>43661</v>
      </c>
      <c r="C151" s="1" t="str">
        <f t="shared" si="2"/>
        <v>Second Half Month</v>
      </c>
      <c r="D151" t="s">
        <v>43</v>
      </c>
      <c r="E151" t="s">
        <v>112</v>
      </c>
      <c r="F151" t="s">
        <v>42</v>
      </c>
      <c r="G151" t="s">
        <v>35</v>
      </c>
      <c r="H151" s="2">
        <v>37.28</v>
      </c>
      <c r="I151"/>
    </row>
    <row r="152" spans="1:9" outlineLevel="2" x14ac:dyDescent="0.2">
      <c r="A152" t="s">
        <v>11</v>
      </c>
      <c r="B152" s="1">
        <v>43664</v>
      </c>
      <c r="C152" s="1" t="str">
        <f t="shared" si="2"/>
        <v>Second Half Month</v>
      </c>
      <c r="D152" t="s">
        <v>103</v>
      </c>
      <c r="E152" t="s">
        <v>63</v>
      </c>
      <c r="F152" t="s">
        <v>64</v>
      </c>
      <c r="G152" t="s">
        <v>35</v>
      </c>
      <c r="H152" s="2">
        <v>300</v>
      </c>
      <c r="I152"/>
    </row>
    <row r="153" spans="1:9" outlineLevel="2" x14ac:dyDescent="0.2">
      <c r="A153" t="s">
        <v>11</v>
      </c>
      <c r="B153" s="1">
        <v>43664</v>
      </c>
      <c r="C153" s="1" t="str">
        <f t="shared" si="2"/>
        <v>Second Half Month</v>
      </c>
      <c r="D153" t="s">
        <v>105</v>
      </c>
      <c r="E153" t="s">
        <v>136</v>
      </c>
      <c r="F153" t="s">
        <v>106</v>
      </c>
      <c r="G153" t="s">
        <v>35</v>
      </c>
      <c r="H153" s="2">
        <v>128</v>
      </c>
      <c r="I153"/>
    </row>
    <row r="154" spans="1:9" outlineLevel="2" x14ac:dyDescent="0.2">
      <c r="A154" t="s">
        <v>11</v>
      </c>
      <c r="B154" s="1">
        <v>43669</v>
      </c>
      <c r="C154" s="1" t="str">
        <f t="shared" si="2"/>
        <v>Second Half Month</v>
      </c>
      <c r="D154" t="s">
        <v>78</v>
      </c>
      <c r="E154" t="s">
        <v>112</v>
      </c>
      <c r="F154" t="s">
        <v>42</v>
      </c>
      <c r="G154" t="s">
        <v>35</v>
      </c>
      <c r="H154" s="2">
        <v>35.869999999999997</v>
      </c>
      <c r="I154"/>
    </row>
    <row r="155" spans="1:9" outlineLevel="2" x14ac:dyDescent="0.2">
      <c r="A155" t="s">
        <v>11</v>
      </c>
      <c r="B155" s="1">
        <v>43669</v>
      </c>
      <c r="C155" s="1" t="str">
        <f t="shared" si="2"/>
        <v>Second Half Month</v>
      </c>
      <c r="D155" t="s">
        <v>66</v>
      </c>
      <c r="E155" t="s">
        <v>113</v>
      </c>
      <c r="F155" t="s">
        <v>39</v>
      </c>
      <c r="G155" t="s">
        <v>35</v>
      </c>
      <c r="H155" s="2">
        <v>15.19</v>
      </c>
      <c r="I155"/>
    </row>
    <row r="156" spans="1:9" outlineLevel="2" x14ac:dyDescent="0.2">
      <c r="A156" t="s">
        <v>11</v>
      </c>
      <c r="B156" s="1">
        <v>43674</v>
      </c>
      <c r="C156" s="1" t="str">
        <f t="shared" si="2"/>
        <v>Second Half Month</v>
      </c>
      <c r="D156" t="s">
        <v>100</v>
      </c>
      <c r="E156" t="s">
        <v>45</v>
      </c>
      <c r="F156" t="s">
        <v>137</v>
      </c>
      <c r="G156" t="s">
        <v>35</v>
      </c>
      <c r="H156" s="2">
        <v>57.28</v>
      </c>
      <c r="I156"/>
    </row>
    <row r="157" spans="1:9" outlineLevel="2" x14ac:dyDescent="0.2">
      <c r="A157" t="s">
        <v>11</v>
      </c>
      <c r="B157" s="1">
        <v>43674</v>
      </c>
      <c r="C157" s="1" t="str">
        <f t="shared" si="2"/>
        <v>Second Half Month</v>
      </c>
      <c r="D157" t="s">
        <v>119</v>
      </c>
      <c r="E157" t="s">
        <v>113</v>
      </c>
      <c r="F157" t="s">
        <v>38</v>
      </c>
      <c r="G157" t="s">
        <v>35</v>
      </c>
      <c r="H157" s="2">
        <v>60</v>
      </c>
      <c r="I157"/>
    </row>
    <row r="158" spans="1:9" outlineLevel="2" x14ac:dyDescent="0.2">
      <c r="A158" t="s">
        <v>11</v>
      </c>
      <c r="B158" s="1">
        <v>43677</v>
      </c>
      <c r="C158" s="1" t="str">
        <f t="shared" si="2"/>
        <v>Second Half Month</v>
      </c>
      <c r="D158" t="s">
        <v>43</v>
      </c>
      <c r="E158" t="s">
        <v>112</v>
      </c>
      <c r="F158" t="s">
        <v>42</v>
      </c>
      <c r="G158" t="s">
        <v>35</v>
      </c>
      <c r="H158" s="2">
        <v>35.18</v>
      </c>
      <c r="I158"/>
    </row>
    <row r="159" spans="1:9" ht="17" outlineLevel="2" thickBot="1" x14ac:dyDescent="0.25">
      <c r="A159" t="s">
        <v>11</v>
      </c>
      <c r="B159" s="1">
        <v>43677</v>
      </c>
      <c r="C159" s="1" t="str">
        <f t="shared" si="2"/>
        <v>Second Half Month</v>
      </c>
      <c r="D159" t="s">
        <v>73</v>
      </c>
      <c r="E159" t="s">
        <v>113</v>
      </c>
      <c r="F159" t="s">
        <v>40</v>
      </c>
      <c r="G159" t="s">
        <v>35</v>
      </c>
      <c r="H159" s="2">
        <v>29.88</v>
      </c>
      <c r="I159"/>
    </row>
    <row r="160" spans="1:9" ht="18" outlineLevel="1" thickTop="1" thickBot="1" x14ac:dyDescent="0.25">
      <c r="A160" s="11" t="s">
        <v>23</v>
      </c>
      <c r="B160" s="12"/>
      <c r="C160" s="12"/>
      <c r="D160" s="13"/>
      <c r="E160" s="13"/>
      <c r="F160" s="13"/>
      <c r="G160" s="13"/>
      <c r="H160" s="14">
        <f>SUBTOTAL(9,H133:H159)</f>
        <v>8315.3299999999981</v>
      </c>
      <c r="I160"/>
    </row>
    <row r="161" spans="1:9" outlineLevel="2" x14ac:dyDescent="0.2">
      <c r="A161" t="s">
        <v>12</v>
      </c>
      <c r="B161" s="1">
        <v>43678</v>
      </c>
      <c r="C161" s="1" t="str">
        <f t="shared" si="2"/>
        <v>First Half Month</v>
      </c>
      <c r="D161" t="s">
        <v>131</v>
      </c>
      <c r="E161" t="s">
        <v>110</v>
      </c>
      <c r="F161" t="s">
        <v>34</v>
      </c>
      <c r="G161" t="s">
        <v>33</v>
      </c>
      <c r="H161" s="2">
        <v>2500</v>
      </c>
      <c r="I161"/>
    </row>
    <row r="162" spans="1:9" outlineLevel="2" x14ac:dyDescent="0.2">
      <c r="A162" t="s">
        <v>12</v>
      </c>
      <c r="B162" s="1">
        <v>43679</v>
      </c>
      <c r="C162" s="1" t="str">
        <f t="shared" si="2"/>
        <v>First Half Month</v>
      </c>
      <c r="D162" t="s">
        <v>46</v>
      </c>
      <c r="E162" t="s">
        <v>111</v>
      </c>
      <c r="F162" t="s">
        <v>47</v>
      </c>
      <c r="G162" t="s">
        <v>33</v>
      </c>
      <c r="H162" s="2">
        <v>110</v>
      </c>
      <c r="I162"/>
    </row>
    <row r="163" spans="1:9" outlineLevel="2" x14ac:dyDescent="0.2">
      <c r="A163" t="s">
        <v>12</v>
      </c>
      <c r="B163" s="1">
        <v>43679</v>
      </c>
      <c r="C163" s="1" t="str">
        <f t="shared" si="2"/>
        <v>First Half Month</v>
      </c>
      <c r="D163" t="s">
        <v>48</v>
      </c>
      <c r="E163" t="s">
        <v>111</v>
      </c>
      <c r="F163" t="s">
        <v>47</v>
      </c>
      <c r="G163" t="s">
        <v>33</v>
      </c>
      <c r="H163" s="2">
        <v>58</v>
      </c>
      <c r="I163"/>
    </row>
    <row r="164" spans="1:9" outlineLevel="2" x14ac:dyDescent="0.2">
      <c r="A164" t="s">
        <v>12</v>
      </c>
      <c r="B164" s="1">
        <v>43679</v>
      </c>
      <c r="C164" s="1" t="str">
        <f t="shared" si="2"/>
        <v>First Half Month</v>
      </c>
      <c r="D164" t="s">
        <v>49</v>
      </c>
      <c r="E164" t="s">
        <v>111</v>
      </c>
      <c r="F164" t="s">
        <v>47</v>
      </c>
      <c r="G164" t="s">
        <v>33</v>
      </c>
      <c r="H164" s="2">
        <v>98</v>
      </c>
      <c r="I164"/>
    </row>
    <row r="165" spans="1:9" outlineLevel="2" x14ac:dyDescent="0.2">
      <c r="A165" t="s">
        <v>12</v>
      </c>
      <c r="B165" s="1">
        <v>43679</v>
      </c>
      <c r="C165" s="1" t="str">
        <f t="shared" si="2"/>
        <v>First Half Month</v>
      </c>
      <c r="D165" t="s">
        <v>53</v>
      </c>
      <c r="E165" t="s">
        <v>111</v>
      </c>
      <c r="F165" t="s">
        <v>54</v>
      </c>
      <c r="G165" t="s">
        <v>33</v>
      </c>
      <c r="H165" s="2">
        <v>200</v>
      </c>
      <c r="I165"/>
    </row>
    <row r="166" spans="1:9" outlineLevel="2" x14ac:dyDescent="0.2">
      <c r="A166" t="s">
        <v>12</v>
      </c>
      <c r="B166" s="1">
        <v>43679</v>
      </c>
      <c r="C166" s="1" t="str">
        <f t="shared" si="2"/>
        <v>First Half Month</v>
      </c>
      <c r="D166" t="s">
        <v>50</v>
      </c>
      <c r="E166" t="s">
        <v>111</v>
      </c>
      <c r="F166" t="s">
        <v>145</v>
      </c>
      <c r="G166" t="s">
        <v>33</v>
      </c>
      <c r="H166" s="2">
        <v>20</v>
      </c>
      <c r="I166"/>
    </row>
    <row r="167" spans="1:9" outlineLevel="2" x14ac:dyDescent="0.2">
      <c r="A167" t="s">
        <v>12</v>
      </c>
      <c r="B167" s="1">
        <v>43679</v>
      </c>
      <c r="C167" s="1" t="str">
        <f t="shared" si="2"/>
        <v>First Half Month</v>
      </c>
      <c r="D167" t="s">
        <v>52</v>
      </c>
      <c r="E167" t="s">
        <v>111</v>
      </c>
      <c r="F167" t="s">
        <v>51</v>
      </c>
      <c r="G167" t="s">
        <v>95</v>
      </c>
      <c r="H167" s="2">
        <v>80</v>
      </c>
      <c r="I167"/>
    </row>
    <row r="168" spans="1:9" outlineLevel="2" x14ac:dyDescent="0.2">
      <c r="A168" t="s">
        <v>12</v>
      </c>
      <c r="B168" s="1">
        <v>43679</v>
      </c>
      <c r="C168" s="1" t="str">
        <f t="shared" si="2"/>
        <v>First Half Month</v>
      </c>
      <c r="D168" t="s">
        <v>31</v>
      </c>
      <c r="E168" t="s">
        <v>63</v>
      </c>
      <c r="F168" t="s">
        <v>32</v>
      </c>
      <c r="G168" t="s">
        <v>33</v>
      </c>
      <c r="H168" s="2">
        <v>75</v>
      </c>
      <c r="I168"/>
    </row>
    <row r="169" spans="1:9" outlineLevel="2" x14ac:dyDescent="0.2">
      <c r="A169" t="s">
        <v>12</v>
      </c>
      <c r="B169" s="1">
        <v>43679</v>
      </c>
      <c r="C169" s="1" t="str">
        <f t="shared" si="2"/>
        <v>First Half Month</v>
      </c>
      <c r="D169" t="s">
        <v>128</v>
      </c>
      <c r="E169" t="s">
        <v>129</v>
      </c>
      <c r="F169" t="s">
        <v>130</v>
      </c>
      <c r="G169" t="s">
        <v>35</v>
      </c>
      <c r="H169" s="2">
        <v>40</v>
      </c>
      <c r="I169"/>
    </row>
    <row r="170" spans="1:9" outlineLevel="2" x14ac:dyDescent="0.2">
      <c r="A170" t="s">
        <v>12</v>
      </c>
      <c r="B170" s="1">
        <v>43685</v>
      </c>
      <c r="C170" s="1" t="str">
        <f t="shared" si="2"/>
        <v>First Half Month</v>
      </c>
      <c r="D170" t="s">
        <v>104</v>
      </c>
      <c r="E170" t="s">
        <v>115</v>
      </c>
      <c r="F170" t="s">
        <v>77</v>
      </c>
      <c r="G170" t="s">
        <v>35</v>
      </c>
      <c r="H170" s="2">
        <v>2000</v>
      </c>
      <c r="I170"/>
    </row>
    <row r="171" spans="1:9" outlineLevel="2" x14ac:dyDescent="0.2">
      <c r="A171" t="s">
        <v>12</v>
      </c>
      <c r="B171" s="1">
        <v>43692</v>
      </c>
      <c r="C171" s="1" t="str">
        <f t="shared" si="2"/>
        <v>Second Half Month</v>
      </c>
      <c r="D171" t="s">
        <v>43</v>
      </c>
      <c r="E171" t="s">
        <v>112</v>
      </c>
      <c r="F171" t="s">
        <v>42</v>
      </c>
      <c r="G171" t="s">
        <v>35</v>
      </c>
      <c r="H171" s="2">
        <v>35</v>
      </c>
      <c r="I171"/>
    </row>
    <row r="172" spans="1:9" outlineLevel="2" x14ac:dyDescent="0.2">
      <c r="A172" t="s">
        <v>12</v>
      </c>
      <c r="B172" s="1">
        <v>43692</v>
      </c>
      <c r="C172" s="1" t="str">
        <f t="shared" si="2"/>
        <v>Second Half Month</v>
      </c>
      <c r="D172" t="s">
        <v>107</v>
      </c>
      <c r="E172" t="s">
        <v>113</v>
      </c>
      <c r="F172" t="s">
        <v>40</v>
      </c>
      <c r="G172" t="s">
        <v>35</v>
      </c>
      <c r="H172" s="2">
        <v>115.58</v>
      </c>
      <c r="I172"/>
    </row>
    <row r="173" spans="1:9" outlineLevel="2" x14ac:dyDescent="0.2">
      <c r="A173" t="s">
        <v>12</v>
      </c>
      <c r="B173" s="1">
        <v>43695</v>
      </c>
      <c r="C173" s="1" t="str">
        <f t="shared" si="2"/>
        <v>Second Half Month</v>
      </c>
      <c r="D173" t="s">
        <v>71</v>
      </c>
      <c r="E173" t="s">
        <v>45</v>
      </c>
      <c r="F173" t="s">
        <v>133</v>
      </c>
      <c r="G173" t="s">
        <v>35</v>
      </c>
      <c r="H173" s="2">
        <v>9.7799999999999994</v>
      </c>
      <c r="I173"/>
    </row>
    <row r="174" spans="1:9" outlineLevel="2" x14ac:dyDescent="0.2">
      <c r="A174" t="s">
        <v>12</v>
      </c>
      <c r="B174" s="1">
        <v>43700</v>
      </c>
      <c r="C174" s="1" t="str">
        <f t="shared" si="2"/>
        <v>Second Half Month</v>
      </c>
      <c r="D174" t="s">
        <v>75</v>
      </c>
      <c r="E174" t="s">
        <v>112</v>
      </c>
      <c r="F174" t="s">
        <v>42</v>
      </c>
      <c r="G174" t="s">
        <v>35</v>
      </c>
      <c r="H174" s="2">
        <v>35</v>
      </c>
      <c r="I174"/>
    </row>
    <row r="175" spans="1:9" outlineLevel="2" x14ac:dyDescent="0.2">
      <c r="A175" t="s">
        <v>12</v>
      </c>
      <c r="B175" s="1">
        <v>43700</v>
      </c>
      <c r="C175" s="1" t="str">
        <f t="shared" si="2"/>
        <v>Second Half Month</v>
      </c>
      <c r="D175" t="s">
        <v>66</v>
      </c>
      <c r="E175" t="s">
        <v>113</v>
      </c>
      <c r="F175" t="s">
        <v>39</v>
      </c>
      <c r="G175" t="s">
        <v>35</v>
      </c>
      <c r="H175" s="2">
        <v>25.18</v>
      </c>
      <c r="I175"/>
    </row>
    <row r="176" spans="1:9" outlineLevel="2" x14ac:dyDescent="0.2">
      <c r="A176" t="s">
        <v>12</v>
      </c>
      <c r="B176" s="1">
        <v>43700</v>
      </c>
      <c r="C176" s="1" t="str">
        <f t="shared" si="2"/>
        <v>Second Half Month</v>
      </c>
      <c r="D176" t="s">
        <v>83</v>
      </c>
      <c r="E176" t="s">
        <v>113</v>
      </c>
      <c r="F176" t="s">
        <v>39</v>
      </c>
      <c r="G176" t="s">
        <v>35</v>
      </c>
      <c r="H176" s="2">
        <v>10.88</v>
      </c>
      <c r="I176"/>
    </row>
    <row r="177" spans="1:9" outlineLevel="2" x14ac:dyDescent="0.2">
      <c r="A177" t="s">
        <v>12</v>
      </c>
      <c r="B177" s="1">
        <v>43707</v>
      </c>
      <c r="C177" s="1" t="str">
        <f t="shared" si="2"/>
        <v>Second Half Month</v>
      </c>
      <c r="D177" t="s">
        <v>120</v>
      </c>
      <c r="E177" t="s">
        <v>115</v>
      </c>
      <c r="F177" t="s">
        <v>77</v>
      </c>
      <c r="G177" t="s">
        <v>35</v>
      </c>
      <c r="H177" s="2">
        <v>1000</v>
      </c>
      <c r="I177"/>
    </row>
    <row r="178" spans="1:9" outlineLevel="2" x14ac:dyDescent="0.2">
      <c r="A178" t="s">
        <v>12</v>
      </c>
      <c r="B178" s="1">
        <v>43708</v>
      </c>
      <c r="C178" s="1" t="str">
        <f t="shared" si="2"/>
        <v>Second Half Month</v>
      </c>
      <c r="D178" t="s">
        <v>65</v>
      </c>
      <c r="E178" t="s">
        <v>113</v>
      </c>
      <c r="F178" t="s">
        <v>40</v>
      </c>
      <c r="G178" t="s">
        <v>35</v>
      </c>
      <c r="H178" s="2">
        <v>38.21</v>
      </c>
      <c r="I178"/>
    </row>
    <row r="179" spans="1:9" ht="17" outlineLevel="2" thickBot="1" x14ac:dyDescent="0.25">
      <c r="A179" t="s">
        <v>12</v>
      </c>
      <c r="B179" s="1">
        <v>43708</v>
      </c>
      <c r="C179" s="1" t="str">
        <f t="shared" si="2"/>
        <v>Second Half Month</v>
      </c>
      <c r="D179" t="s">
        <v>43</v>
      </c>
      <c r="E179" t="s">
        <v>112</v>
      </c>
      <c r="F179" t="s">
        <v>42</v>
      </c>
      <c r="G179" t="s">
        <v>35</v>
      </c>
      <c r="H179" s="2">
        <v>35.28</v>
      </c>
      <c r="I179"/>
    </row>
    <row r="180" spans="1:9" ht="18" outlineLevel="1" thickTop="1" thickBot="1" x14ac:dyDescent="0.25">
      <c r="A180" s="11" t="s">
        <v>24</v>
      </c>
      <c r="B180" s="12"/>
      <c r="C180" s="12"/>
      <c r="D180" s="13"/>
      <c r="E180" s="13"/>
      <c r="F180" s="13"/>
      <c r="G180" s="13"/>
      <c r="H180" s="14">
        <f>SUBTOTAL(9,H161:H179)</f>
        <v>6485.91</v>
      </c>
      <c r="I180"/>
    </row>
    <row r="181" spans="1:9" outlineLevel="2" x14ac:dyDescent="0.2">
      <c r="A181" t="s">
        <v>13</v>
      </c>
      <c r="B181" s="1">
        <v>43709</v>
      </c>
      <c r="C181" s="1" t="str">
        <f t="shared" si="2"/>
        <v>First Half Month</v>
      </c>
      <c r="D181" t="s">
        <v>131</v>
      </c>
      <c r="E181" t="s">
        <v>110</v>
      </c>
      <c r="F181" t="s">
        <v>34</v>
      </c>
      <c r="G181" t="s">
        <v>33</v>
      </c>
      <c r="H181" s="2">
        <v>2500</v>
      </c>
      <c r="I181"/>
    </row>
    <row r="182" spans="1:9" outlineLevel="2" x14ac:dyDescent="0.2">
      <c r="A182" t="s">
        <v>13</v>
      </c>
      <c r="B182" s="1">
        <v>43710</v>
      </c>
      <c r="C182" s="1" t="str">
        <f t="shared" si="2"/>
        <v>First Half Month</v>
      </c>
      <c r="D182" t="s">
        <v>46</v>
      </c>
      <c r="E182" t="s">
        <v>111</v>
      </c>
      <c r="F182" t="s">
        <v>47</v>
      </c>
      <c r="G182" t="s">
        <v>33</v>
      </c>
      <c r="H182" s="2">
        <v>128</v>
      </c>
      <c r="I182"/>
    </row>
    <row r="183" spans="1:9" outlineLevel="2" x14ac:dyDescent="0.2">
      <c r="A183" t="s">
        <v>13</v>
      </c>
      <c r="B183" s="1">
        <v>43710</v>
      </c>
      <c r="C183" s="1" t="str">
        <f t="shared" si="2"/>
        <v>First Half Month</v>
      </c>
      <c r="D183" t="s">
        <v>48</v>
      </c>
      <c r="E183" t="s">
        <v>111</v>
      </c>
      <c r="F183" t="s">
        <v>47</v>
      </c>
      <c r="G183" t="s">
        <v>33</v>
      </c>
      <c r="H183" s="2">
        <v>57</v>
      </c>
      <c r="I183"/>
    </row>
    <row r="184" spans="1:9" outlineLevel="2" x14ac:dyDescent="0.2">
      <c r="A184" t="s">
        <v>13</v>
      </c>
      <c r="B184" s="1">
        <v>43710</v>
      </c>
      <c r="C184" s="1" t="str">
        <f t="shared" si="2"/>
        <v>First Half Month</v>
      </c>
      <c r="D184" t="s">
        <v>49</v>
      </c>
      <c r="E184" t="s">
        <v>111</v>
      </c>
      <c r="F184" t="s">
        <v>47</v>
      </c>
      <c r="G184" t="s">
        <v>33</v>
      </c>
      <c r="H184" s="2">
        <v>128</v>
      </c>
      <c r="I184"/>
    </row>
    <row r="185" spans="1:9" outlineLevel="2" x14ac:dyDescent="0.2">
      <c r="A185" t="s">
        <v>13</v>
      </c>
      <c r="B185" s="1">
        <v>43710</v>
      </c>
      <c r="C185" s="1" t="str">
        <f t="shared" si="2"/>
        <v>First Half Month</v>
      </c>
      <c r="D185" t="s">
        <v>53</v>
      </c>
      <c r="E185" t="s">
        <v>111</v>
      </c>
      <c r="F185" t="s">
        <v>54</v>
      </c>
      <c r="G185" t="s">
        <v>33</v>
      </c>
      <c r="H185" s="2">
        <v>200</v>
      </c>
      <c r="I185"/>
    </row>
    <row r="186" spans="1:9" outlineLevel="2" x14ac:dyDescent="0.2">
      <c r="A186" t="s">
        <v>13</v>
      </c>
      <c r="B186" s="1">
        <v>43710</v>
      </c>
      <c r="C186" s="1" t="str">
        <f t="shared" si="2"/>
        <v>First Half Month</v>
      </c>
      <c r="D186" t="s">
        <v>50</v>
      </c>
      <c r="E186" t="s">
        <v>111</v>
      </c>
      <c r="F186" t="s">
        <v>145</v>
      </c>
      <c r="G186" t="s">
        <v>33</v>
      </c>
      <c r="H186" s="2">
        <v>20</v>
      </c>
      <c r="I186"/>
    </row>
    <row r="187" spans="1:9" outlineLevel="2" x14ac:dyDescent="0.2">
      <c r="A187" t="s">
        <v>13</v>
      </c>
      <c r="B187" s="1">
        <v>43710</v>
      </c>
      <c r="C187" s="1" t="str">
        <f t="shared" si="2"/>
        <v>First Half Month</v>
      </c>
      <c r="D187" t="s">
        <v>52</v>
      </c>
      <c r="E187" t="s">
        <v>111</v>
      </c>
      <c r="F187" t="s">
        <v>51</v>
      </c>
      <c r="G187" t="s">
        <v>95</v>
      </c>
      <c r="H187" s="2">
        <v>80</v>
      </c>
      <c r="I187"/>
    </row>
    <row r="188" spans="1:9" outlineLevel="2" x14ac:dyDescent="0.2">
      <c r="A188" t="s">
        <v>13</v>
      </c>
      <c r="B188" s="1">
        <v>43710</v>
      </c>
      <c r="C188" s="1" t="str">
        <f t="shared" si="2"/>
        <v>First Half Month</v>
      </c>
      <c r="D188" t="s">
        <v>31</v>
      </c>
      <c r="E188" t="s">
        <v>63</v>
      </c>
      <c r="F188" t="s">
        <v>32</v>
      </c>
      <c r="G188" t="s">
        <v>33</v>
      </c>
      <c r="H188" s="2">
        <v>75</v>
      </c>
      <c r="I188"/>
    </row>
    <row r="189" spans="1:9" outlineLevel="2" x14ac:dyDescent="0.2">
      <c r="A189" t="s">
        <v>13</v>
      </c>
      <c r="B189" s="1">
        <v>43710</v>
      </c>
      <c r="C189" s="1" t="str">
        <f t="shared" si="2"/>
        <v>First Half Month</v>
      </c>
      <c r="D189" t="s">
        <v>128</v>
      </c>
      <c r="E189" t="s">
        <v>129</v>
      </c>
      <c r="F189" t="s">
        <v>130</v>
      </c>
      <c r="G189" t="s">
        <v>35</v>
      </c>
      <c r="H189" s="2">
        <v>40</v>
      </c>
      <c r="I189"/>
    </row>
    <row r="190" spans="1:9" outlineLevel="2" x14ac:dyDescent="0.2">
      <c r="A190" t="s">
        <v>13</v>
      </c>
      <c r="B190" s="1">
        <v>43711</v>
      </c>
      <c r="C190" s="1" t="str">
        <f t="shared" si="2"/>
        <v>First Half Month</v>
      </c>
      <c r="D190" t="s">
        <v>43</v>
      </c>
      <c r="E190" t="s">
        <v>112</v>
      </c>
      <c r="F190" t="s">
        <v>42</v>
      </c>
      <c r="G190" t="s">
        <v>35</v>
      </c>
      <c r="H190" s="2">
        <v>21.28</v>
      </c>
      <c r="I190"/>
    </row>
    <row r="191" spans="1:9" outlineLevel="2" x14ac:dyDescent="0.2">
      <c r="A191" t="s">
        <v>13</v>
      </c>
      <c r="B191" s="1">
        <v>43711</v>
      </c>
      <c r="C191" s="1" t="str">
        <f t="shared" si="2"/>
        <v>First Half Month</v>
      </c>
      <c r="D191" t="s">
        <v>65</v>
      </c>
      <c r="E191" t="s">
        <v>113</v>
      </c>
      <c r="F191" t="s">
        <v>40</v>
      </c>
      <c r="G191" t="s">
        <v>35</v>
      </c>
      <c r="H191" s="2">
        <v>58.21</v>
      </c>
      <c r="I191"/>
    </row>
    <row r="192" spans="1:9" outlineLevel="2" x14ac:dyDescent="0.2">
      <c r="A192" t="s">
        <v>13</v>
      </c>
      <c r="B192" s="1">
        <v>43716</v>
      </c>
      <c r="C192" s="1" t="str">
        <f t="shared" si="2"/>
        <v>First Half Month</v>
      </c>
      <c r="D192" t="s">
        <v>43</v>
      </c>
      <c r="E192" t="s">
        <v>112</v>
      </c>
      <c r="F192" t="s">
        <v>42</v>
      </c>
      <c r="G192" t="s">
        <v>35</v>
      </c>
      <c r="H192" s="2">
        <v>32.78</v>
      </c>
      <c r="I192"/>
    </row>
    <row r="193" spans="1:9" outlineLevel="2" x14ac:dyDescent="0.2">
      <c r="A193" t="s">
        <v>13</v>
      </c>
      <c r="B193" s="1">
        <v>43716</v>
      </c>
      <c r="C193" s="1" t="str">
        <f t="shared" si="2"/>
        <v>First Half Month</v>
      </c>
      <c r="D193" t="s">
        <v>107</v>
      </c>
      <c r="E193" t="s">
        <v>113</v>
      </c>
      <c r="F193" t="s">
        <v>40</v>
      </c>
      <c r="G193" t="s">
        <v>35</v>
      </c>
      <c r="H193" s="2">
        <v>123.89</v>
      </c>
      <c r="I193"/>
    </row>
    <row r="194" spans="1:9" outlineLevel="2" x14ac:dyDescent="0.2">
      <c r="A194" t="s">
        <v>13</v>
      </c>
      <c r="B194" s="1">
        <v>43720</v>
      </c>
      <c r="C194" s="1" t="str">
        <f t="shared" si="2"/>
        <v>First Half Month</v>
      </c>
      <c r="D194" t="s">
        <v>99</v>
      </c>
      <c r="E194" t="s">
        <v>135</v>
      </c>
      <c r="F194" t="s">
        <v>98</v>
      </c>
      <c r="G194" t="s">
        <v>35</v>
      </c>
      <c r="H194" s="2">
        <v>100</v>
      </c>
      <c r="I194"/>
    </row>
    <row r="195" spans="1:9" outlineLevel="2" x14ac:dyDescent="0.2">
      <c r="A195" t="s">
        <v>13</v>
      </c>
      <c r="B195" s="1">
        <v>43723</v>
      </c>
      <c r="C195" s="1" t="str">
        <f t="shared" ref="C195:C258" si="3">IF(DAY(B195)&lt;14,"First Half Month","Second Half Month")</f>
        <v>Second Half Month</v>
      </c>
      <c r="D195" t="s">
        <v>43</v>
      </c>
      <c r="E195" t="s">
        <v>112</v>
      </c>
      <c r="F195" t="s">
        <v>42</v>
      </c>
      <c r="G195" t="s">
        <v>35</v>
      </c>
      <c r="H195" s="2">
        <v>35.880000000000003</v>
      </c>
      <c r="I195"/>
    </row>
    <row r="196" spans="1:9" outlineLevel="2" x14ac:dyDescent="0.2">
      <c r="A196" t="s">
        <v>13</v>
      </c>
      <c r="B196" s="1">
        <v>43723</v>
      </c>
      <c r="C196" s="1" t="str">
        <f t="shared" si="3"/>
        <v>Second Half Month</v>
      </c>
      <c r="D196" t="s">
        <v>66</v>
      </c>
      <c r="E196" t="s">
        <v>113</v>
      </c>
      <c r="F196" t="s">
        <v>40</v>
      </c>
      <c r="G196" t="s">
        <v>35</v>
      </c>
      <c r="H196" s="2">
        <v>35.229999999999997</v>
      </c>
      <c r="I196"/>
    </row>
    <row r="197" spans="1:9" outlineLevel="2" x14ac:dyDescent="0.2">
      <c r="A197" t="s">
        <v>13</v>
      </c>
      <c r="B197" s="1">
        <v>43726</v>
      </c>
      <c r="C197" s="1" t="str">
        <f t="shared" si="3"/>
        <v>Second Half Month</v>
      </c>
      <c r="D197" t="s">
        <v>108</v>
      </c>
      <c r="E197" t="s">
        <v>135</v>
      </c>
      <c r="F197" t="s">
        <v>139</v>
      </c>
      <c r="G197" t="s">
        <v>35</v>
      </c>
      <c r="H197" s="2">
        <v>60</v>
      </c>
      <c r="I197"/>
    </row>
    <row r="198" spans="1:9" outlineLevel="2" x14ac:dyDescent="0.2">
      <c r="A198" t="s">
        <v>13</v>
      </c>
      <c r="B198" s="1">
        <v>43730</v>
      </c>
      <c r="C198" s="1" t="str">
        <f t="shared" si="3"/>
        <v>Second Half Month</v>
      </c>
      <c r="D198" t="s">
        <v>43</v>
      </c>
      <c r="E198" t="s">
        <v>112</v>
      </c>
      <c r="F198" t="s">
        <v>42</v>
      </c>
      <c r="G198" t="s">
        <v>35</v>
      </c>
      <c r="H198" s="2">
        <v>37</v>
      </c>
      <c r="I198"/>
    </row>
    <row r="199" spans="1:9" outlineLevel="2" x14ac:dyDescent="0.2">
      <c r="A199" t="s">
        <v>13</v>
      </c>
      <c r="B199" s="1">
        <v>43730</v>
      </c>
      <c r="C199" s="1" t="str">
        <f t="shared" si="3"/>
        <v>Second Half Month</v>
      </c>
      <c r="D199" t="s">
        <v>66</v>
      </c>
      <c r="E199" t="s">
        <v>113</v>
      </c>
      <c r="F199" t="s">
        <v>39</v>
      </c>
      <c r="G199" t="s">
        <v>35</v>
      </c>
      <c r="H199" s="2">
        <v>15.78</v>
      </c>
      <c r="I199"/>
    </row>
    <row r="200" spans="1:9" outlineLevel="2" x14ac:dyDescent="0.2">
      <c r="A200" t="s">
        <v>13</v>
      </c>
      <c r="B200" s="1">
        <v>43730</v>
      </c>
      <c r="C200" s="1" t="str">
        <f t="shared" si="3"/>
        <v>Second Half Month</v>
      </c>
      <c r="D200" t="s">
        <v>65</v>
      </c>
      <c r="E200" t="s">
        <v>113</v>
      </c>
      <c r="F200" t="s">
        <v>40</v>
      </c>
      <c r="G200" t="s">
        <v>35</v>
      </c>
      <c r="H200" s="2">
        <v>58.92</v>
      </c>
      <c r="I200"/>
    </row>
    <row r="201" spans="1:9" outlineLevel="2" x14ac:dyDescent="0.2">
      <c r="A201" t="s">
        <v>13</v>
      </c>
      <c r="B201" s="1">
        <v>43736</v>
      </c>
      <c r="C201" s="1" t="str">
        <f t="shared" si="3"/>
        <v>Second Half Month</v>
      </c>
      <c r="D201" t="s">
        <v>100</v>
      </c>
      <c r="E201" t="s">
        <v>45</v>
      </c>
      <c r="F201" t="s">
        <v>137</v>
      </c>
      <c r="G201" t="s">
        <v>35</v>
      </c>
      <c r="H201" s="2">
        <v>39.979999999999997</v>
      </c>
      <c r="I201"/>
    </row>
    <row r="202" spans="1:9" outlineLevel="2" x14ac:dyDescent="0.2">
      <c r="A202" t="s">
        <v>13</v>
      </c>
      <c r="B202" s="1">
        <v>43738</v>
      </c>
      <c r="C202" s="1" t="str">
        <f t="shared" si="3"/>
        <v>Second Half Month</v>
      </c>
      <c r="D202" t="s">
        <v>43</v>
      </c>
      <c r="E202" t="s">
        <v>112</v>
      </c>
      <c r="F202" t="s">
        <v>42</v>
      </c>
      <c r="G202" t="s">
        <v>35</v>
      </c>
      <c r="H202" s="2">
        <v>37</v>
      </c>
      <c r="I202"/>
    </row>
    <row r="203" spans="1:9" ht="17" outlineLevel="2" thickBot="1" x14ac:dyDescent="0.25">
      <c r="A203" t="s">
        <v>13</v>
      </c>
      <c r="B203" s="1">
        <v>43738</v>
      </c>
      <c r="C203" s="1" t="str">
        <f t="shared" si="3"/>
        <v>Second Half Month</v>
      </c>
      <c r="D203" t="s">
        <v>65</v>
      </c>
      <c r="E203" t="s">
        <v>113</v>
      </c>
      <c r="F203" t="s">
        <v>40</v>
      </c>
      <c r="G203" t="s">
        <v>35</v>
      </c>
      <c r="H203" s="2">
        <v>28.33</v>
      </c>
      <c r="I203"/>
    </row>
    <row r="204" spans="1:9" ht="18" outlineLevel="1" thickTop="1" thickBot="1" x14ac:dyDescent="0.25">
      <c r="A204" s="11" t="s">
        <v>25</v>
      </c>
      <c r="B204" s="12"/>
      <c r="C204" s="12"/>
      <c r="D204" s="13"/>
      <c r="E204" s="13"/>
      <c r="F204" s="13"/>
      <c r="G204" s="13"/>
      <c r="H204" s="14">
        <f>SUBTOTAL(9,H181:H203)</f>
        <v>3912.2800000000007</v>
      </c>
      <c r="I204"/>
    </row>
    <row r="205" spans="1:9" outlineLevel="2" x14ac:dyDescent="0.2">
      <c r="A205" t="s">
        <v>14</v>
      </c>
      <c r="B205" s="1">
        <v>43739</v>
      </c>
      <c r="C205" s="1" t="str">
        <f t="shared" si="3"/>
        <v>First Half Month</v>
      </c>
      <c r="D205" t="s">
        <v>131</v>
      </c>
      <c r="E205" t="s">
        <v>110</v>
      </c>
      <c r="F205" t="s">
        <v>34</v>
      </c>
      <c r="G205" t="s">
        <v>33</v>
      </c>
      <c r="H205" s="2">
        <v>2500</v>
      </c>
      <c r="I205"/>
    </row>
    <row r="206" spans="1:9" outlineLevel="2" x14ac:dyDescent="0.2">
      <c r="A206" t="s">
        <v>14</v>
      </c>
      <c r="B206" s="1">
        <v>43740</v>
      </c>
      <c r="C206" s="1" t="str">
        <f t="shared" si="3"/>
        <v>First Half Month</v>
      </c>
      <c r="D206" t="s">
        <v>46</v>
      </c>
      <c r="E206" t="s">
        <v>111</v>
      </c>
      <c r="F206" t="s">
        <v>47</v>
      </c>
      <c r="G206" t="s">
        <v>33</v>
      </c>
      <c r="H206" s="2">
        <v>110</v>
      </c>
      <c r="I206"/>
    </row>
    <row r="207" spans="1:9" outlineLevel="2" x14ac:dyDescent="0.2">
      <c r="A207" t="s">
        <v>14</v>
      </c>
      <c r="B207" s="1">
        <v>43740</v>
      </c>
      <c r="C207" s="1" t="str">
        <f t="shared" si="3"/>
        <v>First Half Month</v>
      </c>
      <c r="D207" t="s">
        <v>48</v>
      </c>
      <c r="E207" t="s">
        <v>111</v>
      </c>
      <c r="F207" t="s">
        <v>47</v>
      </c>
      <c r="G207" t="s">
        <v>33</v>
      </c>
      <c r="H207" s="2">
        <v>55</v>
      </c>
      <c r="I207"/>
    </row>
    <row r="208" spans="1:9" outlineLevel="2" x14ac:dyDescent="0.2">
      <c r="A208" t="s">
        <v>14</v>
      </c>
      <c r="B208" s="1">
        <v>43740</v>
      </c>
      <c r="C208" s="1" t="str">
        <f t="shared" si="3"/>
        <v>First Half Month</v>
      </c>
      <c r="D208" t="s">
        <v>49</v>
      </c>
      <c r="E208" t="s">
        <v>111</v>
      </c>
      <c r="F208" t="s">
        <v>47</v>
      </c>
      <c r="G208" t="s">
        <v>33</v>
      </c>
      <c r="H208" s="2">
        <v>98</v>
      </c>
      <c r="I208"/>
    </row>
    <row r="209" spans="1:9" outlineLevel="2" x14ac:dyDescent="0.2">
      <c r="A209" t="s">
        <v>14</v>
      </c>
      <c r="B209" s="1">
        <v>43740</v>
      </c>
      <c r="C209" s="1" t="str">
        <f t="shared" si="3"/>
        <v>First Half Month</v>
      </c>
      <c r="D209" t="s">
        <v>53</v>
      </c>
      <c r="E209" t="s">
        <v>111</v>
      </c>
      <c r="F209" t="s">
        <v>54</v>
      </c>
      <c r="G209" t="s">
        <v>33</v>
      </c>
      <c r="H209" s="2">
        <v>200</v>
      </c>
      <c r="I209"/>
    </row>
    <row r="210" spans="1:9" outlineLevel="2" x14ac:dyDescent="0.2">
      <c r="A210" t="s">
        <v>14</v>
      </c>
      <c r="B210" s="1">
        <v>43740</v>
      </c>
      <c r="C210" s="1" t="str">
        <f t="shared" si="3"/>
        <v>First Half Month</v>
      </c>
      <c r="D210" t="s">
        <v>50</v>
      </c>
      <c r="E210" t="s">
        <v>111</v>
      </c>
      <c r="F210" t="s">
        <v>145</v>
      </c>
      <c r="G210" t="s">
        <v>33</v>
      </c>
      <c r="H210" s="2">
        <v>20</v>
      </c>
      <c r="I210"/>
    </row>
    <row r="211" spans="1:9" outlineLevel="2" x14ac:dyDescent="0.2">
      <c r="A211" t="s">
        <v>14</v>
      </c>
      <c r="B211" s="1">
        <v>43740</v>
      </c>
      <c r="C211" s="1" t="str">
        <f t="shared" si="3"/>
        <v>First Half Month</v>
      </c>
      <c r="D211" t="s">
        <v>52</v>
      </c>
      <c r="E211" t="s">
        <v>111</v>
      </c>
      <c r="F211" t="s">
        <v>51</v>
      </c>
      <c r="G211" t="s">
        <v>95</v>
      </c>
      <c r="H211" s="2">
        <v>80</v>
      </c>
      <c r="I211"/>
    </row>
    <row r="212" spans="1:9" outlineLevel="2" x14ac:dyDescent="0.2">
      <c r="A212" t="s">
        <v>14</v>
      </c>
      <c r="B212" s="1">
        <v>43740</v>
      </c>
      <c r="C212" s="1" t="str">
        <f t="shared" si="3"/>
        <v>First Half Month</v>
      </c>
      <c r="D212" t="s">
        <v>31</v>
      </c>
      <c r="E212" t="s">
        <v>63</v>
      </c>
      <c r="F212" t="s">
        <v>32</v>
      </c>
      <c r="G212" t="s">
        <v>33</v>
      </c>
      <c r="H212" s="2">
        <v>75</v>
      </c>
      <c r="I212"/>
    </row>
    <row r="213" spans="1:9" outlineLevel="2" x14ac:dyDescent="0.2">
      <c r="A213" t="s">
        <v>14</v>
      </c>
      <c r="B213" s="1">
        <v>43740</v>
      </c>
      <c r="C213" s="1" t="str">
        <f t="shared" si="3"/>
        <v>First Half Month</v>
      </c>
      <c r="D213" t="s">
        <v>128</v>
      </c>
      <c r="E213" t="s">
        <v>129</v>
      </c>
      <c r="F213" t="s">
        <v>130</v>
      </c>
      <c r="G213" t="s">
        <v>35</v>
      </c>
      <c r="H213" s="2">
        <v>40</v>
      </c>
      <c r="I213"/>
    </row>
    <row r="214" spans="1:9" outlineLevel="2" x14ac:dyDescent="0.2">
      <c r="A214" t="s">
        <v>14</v>
      </c>
      <c r="B214" s="1">
        <v>43745</v>
      </c>
      <c r="C214" s="1" t="str">
        <f t="shared" si="3"/>
        <v>First Half Month</v>
      </c>
      <c r="D214" t="s">
        <v>43</v>
      </c>
      <c r="E214" t="s">
        <v>112</v>
      </c>
      <c r="F214" t="s">
        <v>42</v>
      </c>
      <c r="G214" t="s">
        <v>35</v>
      </c>
      <c r="H214" s="2">
        <v>36</v>
      </c>
      <c r="I214"/>
    </row>
    <row r="215" spans="1:9" outlineLevel="2" x14ac:dyDescent="0.2">
      <c r="A215" t="s">
        <v>14</v>
      </c>
      <c r="B215" s="1">
        <v>43745</v>
      </c>
      <c r="C215" s="1" t="str">
        <f t="shared" si="3"/>
        <v>First Half Month</v>
      </c>
      <c r="D215" t="s">
        <v>107</v>
      </c>
      <c r="E215" t="s">
        <v>113</v>
      </c>
      <c r="F215" t="s">
        <v>40</v>
      </c>
      <c r="G215" t="s">
        <v>35</v>
      </c>
      <c r="H215" s="2">
        <v>158.29</v>
      </c>
      <c r="I215"/>
    </row>
    <row r="216" spans="1:9" outlineLevel="2" x14ac:dyDescent="0.2">
      <c r="A216" t="s">
        <v>14</v>
      </c>
      <c r="B216" s="1">
        <v>43750</v>
      </c>
      <c r="C216" s="1" t="str">
        <f t="shared" si="3"/>
        <v>First Half Month</v>
      </c>
      <c r="D216" t="s">
        <v>71</v>
      </c>
      <c r="E216" t="s">
        <v>45</v>
      </c>
      <c r="F216" t="s">
        <v>133</v>
      </c>
      <c r="G216" t="s">
        <v>35</v>
      </c>
      <c r="H216" s="2">
        <v>28.57</v>
      </c>
      <c r="I216"/>
    </row>
    <row r="217" spans="1:9" outlineLevel="2" x14ac:dyDescent="0.2">
      <c r="A217" t="s">
        <v>14</v>
      </c>
      <c r="B217" s="1">
        <v>43750</v>
      </c>
      <c r="C217" s="1" t="str">
        <f t="shared" si="3"/>
        <v>First Half Month</v>
      </c>
      <c r="D217" t="s">
        <v>93</v>
      </c>
      <c r="E217" t="s">
        <v>45</v>
      </c>
      <c r="F217" t="s">
        <v>133</v>
      </c>
      <c r="G217" t="s">
        <v>35</v>
      </c>
      <c r="H217" s="2">
        <v>33.58</v>
      </c>
      <c r="I217"/>
    </row>
    <row r="218" spans="1:9" outlineLevel="2" x14ac:dyDescent="0.2">
      <c r="A218" t="s">
        <v>14</v>
      </c>
      <c r="B218" s="1">
        <v>43753</v>
      </c>
      <c r="C218" s="1" t="str">
        <f t="shared" si="3"/>
        <v>Second Half Month</v>
      </c>
      <c r="D218" t="s">
        <v>43</v>
      </c>
      <c r="E218" t="s">
        <v>112</v>
      </c>
      <c r="F218" t="s">
        <v>42</v>
      </c>
      <c r="G218" t="s">
        <v>35</v>
      </c>
      <c r="H218" s="2">
        <v>35.479999999999997</v>
      </c>
      <c r="I218"/>
    </row>
    <row r="219" spans="1:9" outlineLevel="2" x14ac:dyDescent="0.2">
      <c r="A219" t="s">
        <v>14</v>
      </c>
      <c r="B219" s="1">
        <v>43753</v>
      </c>
      <c r="C219" s="1" t="str">
        <f t="shared" si="3"/>
        <v>Second Half Month</v>
      </c>
      <c r="D219" t="s">
        <v>102</v>
      </c>
      <c r="E219" t="s">
        <v>113</v>
      </c>
      <c r="F219" t="s">
        <v>40</v>
      </c>
      <c r="G219" t="s">
        <v>35</v>
      </c>
      <c r="H219" s="2">
        <v>48.27</v>
      </c>
      <c r="I219"/>
    </row>
    <row r="220" spans="1:9" outlineLevel="2" x14ac:dyDescent="0.2">
      <c r="A220" t="s">
        <v>14</v>
      </c>
      <c r="B220" s="1">
        <v>43755</v>
      </c>
      <c r="C220" s="1" t="str">
        <f t="shared" si="3"/>
        <v>Second Half Month</v>
      </c>
      <c r="D220" t="s">
        <v>116</v>
      </c>
      <c r="E220" t="s">
        <v>113</v>
      </c>
      <c r="F220" t="s">
        <v>38</v>
      </c>
      <c r="G220" t="s">
        <v>35</v>
      </c>
      <c r="H220" s="2">
        <v>11.78</v>
      </c>
      <c r="I220"/>
    </row>
    <row r="221" spans="1:9" outlineLevel="2" x14ac:dyDescent="0.2">
      <c r="A221" t="s">
        <v>14</v>
      </c>
      <c r="B221" s="1">
        <v>43761</v>
      </c>
      <c r="C221" s="1" t="str">
        <f t="shared" si="3"/>
        <v>Second Half Month</v>
      </c>
      <c r="D221" t="s">
        <v>75</v>
      </c>
      <c r="E221" t="s">
        <v>112</v>
      </c>
      <c r="F221" t="s">
        <v>42</v>
      </c>
      <c r="G221" t="s">
        <v>35</v>
      </c>
      <c r="H221" s="2">
        <v>37.18</v>
      </c>
      <c r="I221"/>
    </row>
    <row r="222" spans="1:9" outlineLevel="2" x14ac:dyDescent="0.2">
      <c r="A222" t="s">
        <v>14</v>
      </c>
      <c r="B222" s="1">
        <v>43761</v>
      </c>
      <c r="C222" s="1" t="str">
        <f t="shared" si="3"/>
        <v>Second Half Month</v>
      </c>
      <c r="D222" t="s">
        <v>66</v>
      </c>
      <c r="E222" t="s">
        <v>113</v>
      </c>
      <c r="F222" t="s">
        <v>39</v>
      </c>
      <c r="G222" t="s">
        <v>35</v>
      </c>
      <c r="H222" s="2">
        <v>15.06</v>
      </c>
      <c r="I222"/>
    </row>
    <row r="223" spans="1:9" outlineLevel="2" x14ac:dyDescent="0.2">
      <c r="A223" t="s">
        <v>14</v>
      </c>
      <c r="B223" s="1">
        <v>43763</v>
      </c>
      <c r="C223" s="1" t="str">
        <f t="shared" si="3"/>
        <v>Second Half Month</v>
      </c>
      <c r="D223" t="s">
        <v>92</v>
      </c>
      <c r="E223" t="s">
        <v>113</v>
      </c>
      <c r="F223" t="s">
        <v>38</v>
      </c>
      <c r="G223" t="s">
        <v>35</v>
      </c>
      <c r="H223" s="2">
        <v>12.28</v>
      </c>
      <c r="I223"/>
    </row>
    <row r="224" spans="1:9" outlineLevel="2" x14ac:dyDescent="0.2">
      <c r="A224" t="s">
        <v>14</v>
      </c>
      <c r="B224" s="1">
        <v>43768</v>
      </c>
      <c r="C224" s="1" t="str">
        <f t="shared" si="3"/>
        <v>Second Half Month</v>
      </c>
      <c r="D224" t="s">
        <v>43</v>
      </c>
      <c r="E224" t="s">
        <v>112</v>
      </c>
      <c r="F224" t="s">
        <v>42</v>
      </c>
      <c r="G224" t="s">
        <v>35</v>
      </c>
      <c r="H224" s="2">
        <v>37.18</v>
      </c>
      <c r="I224"/>
    </row>
    <row r="225" spans="1:9" outlineLevel="2" x14ac:dyDescent="0.2">
      <c r="A225" t="s">
        <v>14</v>
      </c>
      <c r="B225" s="1">
        <v>43768</v>
      </c>
      <c r="C225" s="1" t="str">
        <f t="shared" si="3"/>
        <v>Second Half Month</v>
      </c>
      <c r="D225" t="s">
        <v>73</v>
      </c>
      <c r="E225" t="s">
        <v>113</v>
      </c>
      <c r="F225" t="s">
        <v>40</v>
      </c>
      <c r="G225" t="s">
        <v>35</v>
      </c>
      <c r="H225" s="2">
        <v>28.39</v>
      </c>
      <c r="I225"/>
    </row>
    <row r="226" spans="1:9" ht="17" outlineLevel="2" thickBot="1" x14ac:dyDescent="0.25">
      <c r="A226" t="s">
        <v>14</v>
      </c>
      <c r="B226" s="1">
        <v>43768</v>
      </c>
      <c r="C226" s="1" t="str">
        <f t="shared" si="3"/>
        <v>Second Half Month</v>
      </c>
      <c r="D226" t="s">
        <v>74</v>
      </c>
      <c r="E226" t="s">
        <v>113</v>
      </c>
      <c r="F226" t="s">
        <v>40</v>
      </c>
      <c r="G226" t="s">
        <v>35</v>
      </c>
      <c r="H226" s="2">
        <v>58.59</v>
      </c>
      <c r="I226"/>
    </row>
    <row r="227" spans="1:9" ht="18" outlineLevel="1" thickTop="1" thickBot="1" x14ac:dyDescent="0.25">
      <c r="A227" s="11" t="s">
        <v>26</v>
      </c>
      <c r="B227" s="12"/>
      <c r="C227" s="12"/>
      <c r="D227" s="13"/>
      <c r="E227" s="13"/>
      <c r="F227" s="13"/>
      <c r="G227" s="13"/>
      <c r="H227" s="14">
        <f>SUBTOTAL(9,H205:H226)</f>
        <v>3718.65</v>
      </c>
      <c r="I227"/>
    </row>
    <row r="228" spans="1:9" outlineLevel="2" x14ac:dyDescent="0.2">
      <c r="A228" t="s">
        <v>15</v>
      </c>
      <c r="B228" s="1">
        <v>43770</v>
      </c>
      <c r="C228" s="1" t="str">
        <f t="shared" si="3"/>
        <v>First Half Month</v>
      </c>
      <c r="D228" t="s">
        <v>131</v>
      </c>
      <c r="E228" t="s">
        <v>110</v>
      </c>
      <c r="F228" t="s">
        <v>34</v>
      </c>
      <c r="G228" t="s">
        <v>33</v>
      </c>
      <c r="H228" s="2">
        <v>2500</v>
      </c>
      <c r="I228"/>
    </row>
    <row r="229" spans="1:9" outlineLevel="2" x14ac:dyDescent="0.2">
      <c r="A229" t="s">
        <v>15</v>
      </c>
      <c r="B229" s="1">
        <v>43771</v>
      </c>
      <c r="C229" s="1" t="str">
        <f t="shared" si="3"/>
        <v>First Half Month</v>
      </c>
      <c r="D229" t="s">
        <v>46</v>
      </c>
      <c r="E229" t="s">
        <v>111</v>
      </c>
      <c r="F229" t="s">
        <v>47</v>
      </c>
      <c r="G229" t="s">
        <v>33</v>
      </c>
      <c r="H229" s="2">
        <v>83</v>
      </c>
      <c r="I229"/>
    </row>
    <row r="230" spans="1:9" outlineLevel="2" x14ac:dyDescent="0.2">
      <c r="A230" t="s">
        <v>15</v>
      </c>
      <c r="B230" s="1">
        <v>43771</v>
      </c>
      <c r="C230" s="1" t="str">
        <f t="shared" si="3"/>
        <v>First Half Month</v>
      </c>
      <c r="D230" t="s">
        <v>48</v>
      </c>
      <c r="E230" t="s">
        <v>111</v>
      </c>
      <c r="F230" t="s">
        <v>47</v>
      </c>
      <c r="G230" t="s">
        <v>33</v>
      </c>
      <c r="H230" s="2">
        <v>68</v>
      </c>
      <c r="I230"/>
    </row>
    <row r="231" spans="1:9" outlineLevel="2" x14ac:dyDescent="0.2">
      <c r="A231" t="s">
        <v>15</v>
      </c>
      <c r="B231" s="1">
        <v>43771</v>
      </c>
      <c r="C231" s="1" t="str">
        <f t="shared" si="3"/>
        <v>First Half Month</v>
      </c>
      <c r="D231" t="s">
        <v>49</v>
      </c>
      <c r="E231" t="s">
        <v>111</v>
      </c>
      <c r="F231" t="s">
        <v>47</v>
      </c>
      <c r="G231" t="s">
        <v>33</v>
      </c>
      <c r="H231" s="2">
        <v>78</v>
      </c>
      <c r="I231"/>
    </row>
    <row r="232" spans="1:9" outlineLevel="2" x14ac:dyDescent="0.2">
      <c r="A232" t="s">
        <v>15</v>
      </c>
      <c r="B232" s="1">
        <v>43771</v>
      </c>
      <c r="C232" s="1" t="str">
        <f t="shared" si="3"/>
        <v>First Half Month</v>
      </c>
      <c r="D232" t="s">
        <v>53</v>
      </c>
      <c r="E232" t="s">
        <v>111</v>
      </c>
      <c r="F232" t="s">
        <v>54</v>
      </c>
      <c r="G232" t="s">
        <v>33</v>
      </c>
      <c r="H232" s="2">
        <v>200</v>
      </c>
      <c r="I232"/>
    </row>
    <row r="233" spans="1:9" outlineLevel="2" x14ac:dyDescent="0.2">
      <c r="A233" t="s">
        <v>15</v>
      </c>
      <c r="B233" s="1">
        <v>43771</v>
      </c>
      <c r="C233" s="1" t="str">
        <f t="shared" si="3"/>
        <v>First Half Month</v>
      </c>
      <c r="D233" t="s">
        <v>50</v>
      </c>
      <c r="E233" t="s">
        <v>111</v>
      </c>
      <c r="F233" t="s">
        <v>145</v>
      </c>
      <c r="G233" t="s">
        <v>33</v>
      </c>
      <c r="H233" s="2">
        <v>20</v>
      </c>
      <c r="I233"/>
    </row>
    <row r="234" spans="1:9" outlineLevel="2" x14ac:dyDescent="0.2">
      <c r="A234" t="s">
        <v>15</v>
      </c>
      <c r="B234" s="1">
        <v>43771</v>
      </c>
      <c r="C234" s="1" t="str">
        <f t="shared" si="3"/>
        <v>First Half Month</v>
      </c>
      <c r="D234" t="s">
        <v>52</v>
      </c>
      <c r="E234" t="s">
        <v>111</v>
      </c>
      <c r="F234" t="s">
        <v>51</v>
      </c>
      <c r="G234" t="s">
        <v>95</v>
      </c>
      <c r="H234" s="2">
        <v>80</v>
      </c>
      <c r="I234"/>
    </row>
    <row r="235" spans="1:9" outlineLevel="2" x14ac:dyDescent="0.2">
      <c r="A235" t="s">
        <v>15</v>
      </c>
      <c r="B235" s="1">
        <v>43771</v>
      </c>
      <c r="C235" s="1" t="str">
        <f t="shared" si="3"/>
        <v>First Half Month</v>
      </c>
      <c r="D235" t="s">
        <v>31</v>
      </c>
      <c r="E235" t="s">
        <v>63</v>
      </c>
      <c r="F235" t="s">
        <v>32</v>
      </c>
      <c r="G235" t="s">
        <v>33</v>
      </c>
      <c r="H235" s="2">
        <v>75</v>
      </c>
      <c r="I235"/>
    </row>
    <row r="236" spans="1:9" outlineLevel="2" x14ac:dyDescent="0.2">
      <c r="A236" t="s">
        <v>15</v>
      </c>
      <c r="B236" s="1">
        <v>43771</v>
      </c>
      <c r="C236" s="1" t="str">
        <f t="shared" si="3"/>
        <v>First Half Month</v>
      </c>
      <c r="D236" t="s">
        <v>128</v>
      </c>
      <c r="E236" t="s">
        <v>129</v>
      </c>
      <c r="F236" t="s">
        <v>130</v>
      </c>
      <c r="G236" t="s">
        <v>35</v>
      </c>
      <c r="H236" s="2">
        <v>40</v>
      </c>
      <c r="I236"/>
    </row>
    <row r="237" spans="1:9" outlineLevel="2" x14ac:dyDescent="0.2">
      <c r="A237" t="s">
        <v>15</v>
      </c>
      <c r="B237" s="1">
        <v>43777</v>
      </c>
      <c r="C237" s="1" t="str">
        <f t="shared" si="3"/>
        <v>First Half Month</v>
      </c>
      <c r="D237" t="s">
        <v>43</v>
      </c>
      <c r="E237" t="s">
        <v>112</v>
      </c>
      <c r="F237" t="s">
        <v>42</v>
      </c>
      <c r="G237" t="s">
        <v>35</v>
      </c>
      <c r="H237" s="2">
        <v>37.18</v>
      </c>
      <c r="I237"/>
    </row>
    <row r="238" spans="1:9" outlineLevel="2" x14ac:dyDescent="0.2">
      <c r="A238" t="s">
        <v>15</v>
      </c>
      <c r="B238" s="1">
        <v>43777</v>
      </c>
      <c r="C238" s="1" t="str">
        <f t="shared" si="3"/>
        <v>First Half Month</v>
      </c>
      <c r="D238" t="s">
        <v>107</v>
      </c>
      <c r="E238" t="s">
        <v>113</v>
      </c>
      <c r="F238" t="s">
        <v>40</v>
      </c>
      <c r="G238" t="s">
        <v>35</v>
      </c>
      <c r="H238" s="2">
        <v>158.29</v>
      </c>
      <c r="I238"/>
    </row>
    <row r="239" spans="1:9" outlineLevel="2" x14ac:dyDescent="0.2">
      <c r="A239" t="s">
        <v>15</v>
      </c>
      <c r="B239" s="1">
        <v>43784</v>
      </c>
      <c r="C239" s="1" t="str">
        <f t="shared" si="3"/>
        <v>Second Half Month</v>
      </c>
      <c r="D239" t="s">
        <v>117</v>
      </c>
      <c r="E239" t="s">
        <v>45</v>
      </c>
      <c r="F239" t="s">
        <v>133</v>
      </c>
      <c r="G239" t="s">
        <v>35</v>
      </c>
      <c r="H239" s="2">
        <v>118.59</v>
      </c>
      <c r="I239"/>
    </row>
    <row r="240" spans="1:9" outlineLevel="2" x14ac:dyDescent="0.2">
      <c r="A240" t="s">
        <v>15</v>
      </c>
      <c r="B240" s="1">
        <v>43784</v>
      </c>
      <c r="C240" s="1" t="str">
        <f t="shared" si="3"/>
        <v>Second Half Month</v>
      </c>
      <c r="D240" t="s">
        <v>43</v>
      </c>
      <c r="E240" t="s">
        <v>112</v>
      </c>
      <c r="F240" t="s">
        <v>42</v>
      </c>
      <c r="G240" t="s">
        <v>35</v>
      </c>
      <c r="H240" s="2">
        <v>35.380000000000003</v>
      </c>
      <c r="I240"/>
    </row>
    <row r="241" spans="1:9" outlineLevel="2" x14ac:dyDescent="0.2">
      <c r="A241" t="s">
        <v>15</v>
      </c>
      <c r="B241" s="1">
        <v>43784</v>
      </c>
      <c r="C241" s="1" t="str">
        <f t="shared" si="3"/>
        <v>Second Half Month</v>
      </c>
      <c r="D241" t="s">
        <v>91</v>
      </c>
      <c r="E241" t="s">
        <v>113</v>
      </c>
      <c r="F241" t="s">
        <v>40</v>
      </c>
      <c r="G241" t="s">
        <v>35</v>
      </c>
      <c r="H241" s="2">
        <v>18.25</v>
      </c>
      <c r="I241"/>
    </row>
    <row r="242" spans="1:9" outlineLevel="2" x14ac:dyDescent="0.2">
      <c r="A242" t="s">
        <v>15</v>
      </c>
      <c r="B242" s="1">
        <v>43784</v>
      </c>
      <c r="C242" s="1" t="str">
        <f t="shared" si="3"/>
        <v>Second Half Month</v>
      </c>
      <c r="D242" t="s">
        <v>74</v>
      </c>
      <c r="E242" t="s">
        <v>113</v>
      </c>
      <c r="F242" t="s">
        <v>40</v>
      </c>
      <c r="G242" t="s">
        <v>35</v>
      </c>
      <c r="H242" s="2">
        <v>58.59</v>
      </c>
      <c r="I242"/>
    </row>
    <row r="243" spans="1:9" outlineLevel="2" x14ac:dyDescent="0.2">
      <c r="A243" t="s">
        <v>15</v>
      </c>
      <c r="B243" s="1">
        <v>43787</v>
      </c>
      <c r="C243" s="1" t="str">
        <f t="shared" si="3"/>
        <v>Second Half Month</v>
      </c>
      <c r="D243" t="s">
        <v>89</v>
      </c>
      <c r="E243" t="s">
        <v>113</v>
      </c>
      <c r="F243" t="s">
        <v>38</v>
      </c>
      <c r="G243" t="s">
        <v>35</v>
      </c>
      <c r="H243" s="2">
        <v>120</v>
      </c>
      <c r="I243"/>
    </row>
    <row r="244" spans="1:9" outlineLevel="2" x14ac:dyDescent="0.2">
      <c r="A244" t="s">
        <v>15</v>
      </c>
      <c r="B244" s="1">
        <v>43787</v>
      </c>
      <c r="C244" s="1" t="str">
        <f t="shared" si="3"/>
        <v>Second Half Month</v>
      </c>
      <c r="D244" t="s">
        <v>69</v>
      </c>
      <c r="E244" t="s">
        <v>140</v>
      </c>
      <c r="F244" t="s">
        <v>70</v>
      </c>
      <c r="G244" t="s">
        <v>35</v>
      </c>
      <c r="H244" s="2">
        <v>3000</v>
      </c>
      <c r="I244"/>
    </row>
    <row r="245" spans="1:9" outlineLevel="2" x14ac:dyDescent="0.2">
      <c r="A245" t="s">
        <v>15</v>
      </c>
      <c r="B245" s="1">
        <v>43787</v>
      </c>
      <c r="C245" s="1" t="str">
        <f t="shared" si="3"/>
        <v>Second Half Month</v>
      </c>
      <c r="D245" t="s">
        <v>67</v>
      </c>
      <c r="E245" t="s">
        <v>132</v>
      </c>
      <c r="F245" t="s">
        <v>68</v>
      </c>
      <c r="G245" t="s">
        <v>35</v>
      </c>
      <c r="H245" s="2">
        <v>200</v>
      </c>
      <c r="I245"/>
    </row>
    <row r="246" spans="1:9" outlineLevel="2" x14ac:dyDescent="0.2">
      <c r="A246" t="s">
        <v>15</v>
      </c>
      <c r="B246" s="1">
        <v>43791</v>
      </c>
      <c r="C246" s="1" t="str">
        <f t="shared" si="3"/>
        <v>Second Half Month</v>
      </c>
      <c r="D246" t="s">
        <v>43</v>
      </c>
      <c r="E246" t="s">
        <v>112</v>
      </c>
      <c r="F246" t="s">
        <v>42</v>
      </c>
      <c r="G246" t="s">
        <v>35</v>
      </c>
      <c r="H246" s="2">
        <v>35.58</v>
      </c>
      <c r="I246"/>
    </row>
    <row r="247" spans="1:9" outlineLevel="2" x14ac:dyDescent="0.2">
      <c r="A247" t="s">
        <v>15</v>
      </c>
      <c r="B247" s="1">
        <v>43791</v>
      </c>
      <c r="C247" s="1" t="str">
        <f t="shared" si="3"/>
        <v>Second Half Month</v>
      </c>
      <c r="D247" t="s">
        <v>66</v>
      </c>
      <c r="E247" t="s">
        <v>113</v>
      </c>
      <c r="F247" t="s">
        <v>39</v>
      </c>
      <c r="G247" t="s">
        <v>35</v>
      </c>
      <c r="H247" s="2">
        <v>18.190000000000001</v>
      </c>
      <c r="I247"/>
    </row>
    <row r="248" spans="1:9" outlineLevel="2" x14ac:dyDescent="0.2">
      <c r="A248" t="s">
        <v>15</v>
      </c>
      <c r="B248" s="1">
        <v>43791</v>
      </c>
      <c r="C248" s="1" t="str">
        <f t="shared" si="3"/>
        <v>Second Half Month</v>
      </c>
      <c r="D248" t="s">
        <v>83</v>
      </c>
      <c r="E248" t="s">
        <v>113</v>
      </c>
      <c r="F248" t="s">
        <v>39</v>
      </c>
      <c r="G248" t="s">
        <v>35</v>
      </c>
      <c r="H248" s="2">
        <v>25.18</v>
      </c>
      <c r="I248"/>
    </row>
    <row r="249" spans="1:9" outlineLevel="2" x14ac:dyDescent="0.2">
      <c r="A249" t="s">
        <v>15</v>
      </c>
      <c r="B249" s="1">
        <v>43791</v>
      </c>
      <c r="C249" s="1" t="str">
        <f t="shared" si="3"/>
        <v>Second Half Month</v>
      </c>
      <c r="D249" t="s">
        <v>118</v>
      </c>
      <c r="E249" t="s">
        <v>113</v>
      </c>
      <c r="F249" t="s">
        <v>40</v>
      </c>
      <c r="G249" t="s">
        <v>35</v>
      </c>
      <c r="H249" s="2">
        <v>38.33</v>
      </c>
      <c r="I249"/>
    </row>
    <row r="250" spans="1:9" outlineLevel="2" x14ac:dyDescent="0.2">
      <c r="A250" t="s">
        <v>15</v>
      </c>
      <c r="B250" s="1">
        <v>43796</v>
      </c>
      <c r="C250" s="1" t="str">
        <f t="shared" si="3"/>
        <v>Second Half Month</v>
      </c>
      <c r="D250" t="s">
        <v>107</v>
      </c>
      <c r="E250" t="s">
        <v>113</v>
      </c>
      <c r="F250" t="s">
        <v>40</v>
      </c>
      <c r="G250" t="s">
        <v>35</v>
      </c>
      <c r="H250" s="2">
        <v>188.58</v>
      </c>
      <c r="I250"/>
    </row>
    <row r="251" spans="1:9" outlineLevel="2" x14ac:dyDescent="0.2">
      <c r="A251" t="s">
        <v>15</v>
      </c>
      <c r="B251" s="1">
        <v>43796</v>
      </c>
      <c r="C251" s="1" t="str">
        <f t="shared" si="3"/>
        <v>Second Half Month</v>
      </c>
      <c r="D251" t="s">
        <v>65</v>
      </c>
      <c r="E251" t="s">
        <v>113</v>
      </c>
      <c r="F251" t="s">
        <v>40</v>
      </c>
      <c r="G251" t="s">
        <v>35</v>
      </c>
      <c r="H251" s="2">
        <v>28.78</v>
      </c>
      <c r="I251"/>
    </row>
    <row r="252" spans="1:9" outlineLevel="2" x14ac:dyDescent="0.2">
      <c r="A252" t="s">
        <v>15</v>
      </c>
      <c r="B252" s="1">
        <v>43799</v>
      </c>
      <c r="C252" s="1" t="str">
        <f t="shared" si="3"/>
        <v>Second Half Month</v>
      </c>
      <c r="D252" t="s">
        <v>43</v>
      </c>
      <c r="E252" t="s">
        <v>112</v>
      </c>
      <c r="F252" t="s">
        <v>42</v>
      </c>
      <c r="G252" t="s">
        <v>35</v>
      </c>
      <c r="H252" s="2">
        <v>37.228000000000002</v>
      </c>
      <c r="I252"/>
    </row>
    <row r="253" spans="1:9" ht="17" outlineLevel="2" thickBot="1" x14ac:dyDescent="0.25">
      <c r="A253" t="s">
        <v>15</v>
      </c>
      <c r="B253" s="1">
        <v>43799</v>
      </c>
      <c r="C253" s="1" t="str">
        <f t="shared" si="3"/>
        <v>Second Half Month</v>
      </c>
      <c r="D253" t="s">
        <v>65</v>
      </c>
      <c r="E253" t="s">
        <v>113</v>
      </c>
      <c r="F253" t="s">
        <v>40</v>
      </c>
      <c r="G253" t="s">
        <v>35</v>
      </c>
      <c r="H253" s="2">
        <v>38.29</v>
      </c>
      <c r="I253"/>
    </row>
    <row r="254" spans="1:9" ht="18" outlineLevel="1" thickTop="1" thickBot="1" x14ac:dyDescent="0.25">
      <c r="A254" s="11" t="s">
        <v>27</v>
      </c>
      <c r="B254" s="12"/>
      <c r="C254" s="12"/>
      <c r="D254" s="13"/>
      <c r="E254" s="13"/>
      <c r="F254" s="13"/>
      <c r="G254" s="13"/>
      <c r="H254" s="14">
        <f>SUBTOTAL(9,H228:H253)</f>
        <v>7300.4380000000001</v>
      </c>
      <c r="I254"/>
    </row>
    <row r="255" spans="1:9" outlineLevel="2" x14ac:dyDescent="0.2">
      <c r="A255" t="s">
        <v>16</v>
      </c>
      <c r="B255" s="1">
        <v>43800</v>
      </c>
      <c r="C255" s="1" t="str">
        <f t="shared" si="3"/>
        <v>First Half Month</v>
      </c>
      <c r="D255" t="s">
        <v>131</v>
      </c>
      <c r="E255" t="s">
        <v>110</v>
      </c>
      <c r="F255" t="s">
        <v>34</v>
      </c>
      <c r="G255" t="s">
        <v>33</v>
      </c>
      <c r="H255" s="2">
        <v>2500</v>
      </c>
      <c r="I255"/>
    </row>
    <row r="256" spans="1:9" outlineLevel="2" x14ac:dyDescent="0.2">
      <c r="A256" s="6" t="s">
        <v>16</v>
      </c>
      <c r="B256" s="1">
        <v>43801</v>
      </c>
      <c r="C256" s="1" t="str">
        <f t="shared" si="3"/>
        <v>First Half Month</v>
      </c>
      <c r="D256" t="s">
        <v>46</v>
      </c>
      <c r="E256" t="s">
        <v>111</v>
      </c>
      <c r="F256" t="s">
        <v>47</v>
      </c>
      <c r="G256" t="s">
        <v>33</v>
      </c>
      <c r="H256" s="2">
        <v>83</v>
      </c>
      <c r="I256"/>
    </row>
    <row r="257" spans="1:9" outlineLevel="2" x14ac:dyDescent="0.2">
      <c r="A257" t="s">
        <v>16</v>
      </c>
      <c r="B257" s="1">
        <v>43801</v>
      </c>
      <c r="C257" s="1" t="str">
        <f t="shared" si="3"/>
        <v>First Half Month</v>
      </c>
      <c r="D257" t="s">
        <v>48</v>
      </c>
      <c r="E257" t="s">
        <v>111</v>
      </c>
      <c r="F257" t="s">
        <v>47</v>
      </c>
      <c r="G257" t="s">
        <v>33</v>
      </c>
      <c r="H257" s="2">
        <v>68</v>
      </c>
      <c r="I257"/>
    </row>
    <row r="258" spans="1:9" outlineLevel="2" x14ac:dyDescent="0.2">
      <c r="A258" s="6" t="s">
        <v>16</v>
      </c>
      <c r="B258" s="1">
        <v>43801</v>
      </c>
      <c r="C258" s="1" t="str">
        <f t="shared" si="3"/>
        <v>First Half Month</v>
      </c>
      <c r="D258" t="s">
        <v>49</v>
      </c>
      <c r="E258" t="s">
        <v>111</v>
      </c>
      <c r="F258" t="s">
        <v>47</v>
      </c>
      <c r="G258" t="s">
        <v>33</v>
      </c>
      <c r="H258" s="2">
        <v>78</v>
      </c>
      <c r="I258"/>
    </row>
    <row r="259" spans="1:9" outlineLevel="2" x14ac:dyDescent="0.2">
      <c r="A259" t="s">
        <v>16</v>
      </c>
      <c r="B259" s="1">
        <v>43801</v>
      </c>
      <c r="C259" s="1" t="str">
        <f t="shared" ref="C259:C290" si="4">IF(DAY(B259)&lt;14,"First Half Month","Second Half Month")</f>
        <v>First Half Month</v>
      </c>
      <c r="D259" t="s">
        <v>53</v>
      </c>
      <c r="E259" t="s">
        <v>111</v>
      </c>
      <c r="F259" t="s">
        <v>54</v>
      </c>
      <c r="G259" t="s">
        <v>33</v>
      </c>
      <c r="H259" s="2">
        <v>200</v>
      </c>
      <c r="I259"/>
    </row>
    <row r="260" spans="1:9" outlineLevel="2" x14ac:dyDescent="0.2">
      <c r="A260" s="6" t="s">
        <v>16</v>
      </c>
      <c r="B260" s="1">
        <v>43801</v>
      </c>
      <c r="C260" s="1" t="str">
        <f t="shared" si="4"/>
        <v>First Half Month</v>
      </c>
      <c r="D260" t="s">
        <v>50</v>
      </c>
      <c r="E260" t="s">
        <v>111</v>
      </c>
      <c r="F260" t="s">
        <v>145</v>
      </c>
      <c r="G260" t="s">
        <v>33</v>
      </c>
      <c r="H260" s="2">
        <v>20</v>
      </c>
      <c r="I260"/>
    </row>
    <row r="261" spans="1:9" outlineLevel="2" x14ac:dyDescent="0.2">
      <c r="A261" s="6" t="s">
        <v>16</v>
      </c>
      <c r="B261" s="1">
        <v>43801</v>
      </c>
      <c r="C261" s="1" t="str">
        <f t="shared" si="4"/>
        <v>First Half Month</v>
      </c>
      <c r="D261" t="s">
        <v>52</v>
      </c>
      <c r="E261" t="s">
        <v>111</v>
      </c>
      <c r="F261" t="s">
        <v>51</v>
      </c>
      <c r="G261" t="s">
        <v>95</v>
      </c>
      <c r="H261" s="2">
        <v>80</v>
      </c>
      <c r="I261"/>
    </row>
    <row r="262" spans="1:9" outlineLevel="2" x14ac:dyDescent="0.2">
      <c r="A262" t="s">
        <v>16</v>
      </c>
      <c r="B262" s="1">
        <v>43801</v>
      </c>
      <c r="C262" s="1" t="str">
        <f t="shared" si="4"/>
        <v>First Half Month</v>
      </c>
      <c r="D262" t="s">
        <v>31</v>
      </c>
      <c r="E262" t="s">
        <v>63</v>
      </c>
      <c r="F262" t="s">
        <v>32</v>
      </c>
      <c r="G262" t="s">
        <v>33</v>
      </c>
      <c r="H262" s="2">
        <v>75</v>
      </c>
      <c r="I262"/>
    </row>
    <row r="263" spans="1:9" outlineLevel="2" x14ac:dyDescent="0.2">
      <c r="A263" s="6" t="s">
        <v>16</v>
      </c>
      <c r="B263" s="1">
        <v>43801</v>
      </c>
      <c r="C263" s="1" t="str">
        <f t="shared" si="4"/>
        <v>First Half Month</v>
      </c>
      <c r="D263" t="s">
        <v>128</v>
      </c>
      <c r="E263" t="s">
        <v>129</v>
      </c>
      <c r="F263" t="s">
        <v>130</v>
      </c>
      <c r="G263" t="s">
        <v>35</v>
      </c>
      <c r="H263" s="2">
        <v>40</v>
      </c>
      <c r="I263"/>
    </row>
    <row r="264" spans="1:9" outlineLevel="2" x14ac:dyDescent="0.2">
      <c r="A264" s="6" t="s">
        <v>16</v>
      </c>
      <c r="B264" s="1">
        <v>43804</v>
      </c>
      <c r="C264" s="1" t="str">
        <f t="shared" si="4"/>
        <v>First Half Month</v>
      </c>
      <c r="D264" t="s">
        <v>122</v>
      </c>
      <c r="E264" t="s">
        <v>141</v>
      </c>
      <c r="F264" t="s">
        <v>121</v>
      </c>
      <c r="G264" t="s">
        <v>35</v>
      </c>
      <c r="H264" s="2">
        <v>28.75</v>
      </c>
      <c r="I264"/>
    </row>
    <row r="265" spans="1:9" outlineLevel="2" x14ac:dyDescent="0.2">
      <c r="A265" t="s">
        <v>16</v>
      </c>
      <c r="B265" s="1">
        <v>43804</v>
      </c>
      <c r="C265" s="1" t="str">
        <f t="shared" si="4"/>
        <v>First Half Month</v>
      </c>
      <c r="D265" t="s">
        <v>123</v>
      </c>
      <c r="E265" t="s">
        <v>141</v>
      </c>
      <c r="F265" t="s">
        <v>121</v>
      </c>
      <c r="G265" t="s">
        <v>35</v>
      </c>
      <c r="H265" s="2">
        <v>58.33</v>
      </c>
      <c r="I265"/>
    </row>
    <row r="266" spans="1:9" outlineLevel="2" x14ac:dyDescent="0.2">
      <c r="A266" s="6" t="s">
        <v>16</v>
      </c>
      <c r="B266" s="1">
        <v>43804</v>
      </c>
      <c r="C266" s="1" t="str">
        <f t="shared" si="4"/>
        <v>First Half Month</v>
      </c>
      <c r="D266" t="s">
        <v>83</v>
      </c>
      <c r="E266" t="s">
        <v>141</v>
      </c>
      <c r="F266" t="s">
        <v>121</v>
      </c>
      <c r="G266" t="s">
        <v>35</v>
      </c>
      <c r="H266" s="2">
        <v>29.87</v>
      </c>
      <c r="I266"/>
    </row>
    <row r="267" spans="1:9" outlineLevel="2" x14ac:dyDescent="0.2">
      <c r="A267" t="s">
        <v>16</v>
      </c>
      <c r="B267" s="1">
        <v>43804</v>
      </c>
      <c r="C267" s="1" t="str">
        <f t="shared" si="4"/>
        <v>First Half Month</v>
      </c>
      <c r="D267" t="s">
        <v>60</v>
      </c>
      <c r="E267" t="s">
        <v>113</v>
      </c>
      <c r="F267" t="s">
        <v>38</v>
      </c>
      <c r="G267" t="s">
        <v>35</v>
      </c>
      <c r="H267" s="2">
        <v>11.87</v>
      </c>
      <c r="I267"/>
    </row>
    <row r="268" spans="1:9" outlineLevel="2" x14ac:dyDescent="0.2">
      <c r="A268" s="6" t="s">
        <v>16</v>
      </c>
      <c r="B268" s="1">
        <v>43806</v>
      </c>
      <c r="C268" s="1" t="str">
        <f t="shared" si="4"/>
        <v>First Half Month</v>
      </c>
      <c r="D268" t="s">
        <v>125</v>
      </c>
      <c r="E268" t="s">
        <v>141</v>
      </c>
      <c r="F268" t="s">
        <v>121</v>
      </c>
      <c r="G268" t="s">
        <v>35</v>
      </c>
      <c r="H268" s="2">
        <v>125.98</v>
      </c>
      <c r="I268"/>
    </row>
    <row r="269" spans="1:9" outlineLevel="2" x14ac:dyDescent="0.2">
      <c r="A269" s="6" t="s">
        <v>16</v>
      </c>
      <c r="B269" s="1">
        <v>43807</v>
      </c>
      <c r="C269" s="1" t="str">
        <f t="shared" si="4"/>
        <v>First Half Month</v>
      </c>
      <c r="D269" t="s">
        <v>43</v>
      </c>
      <c r="E269" t="s">
        <v>112</v>
      </c>
      <c r="F269" t="s">
        <v>42</v>
      </c>
      <c r="G269" t="s">
        <v>35</v>
      </c>
      <c r="H269" s="2">
        <v>35.28</v>
      </c>
      <c r="I269"/>
    </row>
    <row r="270" spans="1:9" outlineLevel="2" x14ac:dyDescent="0.2">
      <c r="A270" t="s">
        <v>16</v>
      </c>
      <c r="B270" s="1">
        <v>43807</v>
      </c>
      <c r="C270" s="1" t="str">
        <f t="shared" si="4"/>
        <v>First Half Month</v>
      </c>
      <c r="D270" t="s">
        <v>107</v>
      </c>
      <c r="E270" t="s">
        <v>113</v>
      </c>
      <c r="F270" t="s">
        <v>40</v>
      </c>
      <c r="G270" t="s">
        <v>35</v>
      </c>
      <c r="H270" s="2">
        <v>128.77500000000001</v>
      </c>
      <c r="I270"/>
    </row>
    <row r="271" spans="1:9" outlineLevel="2" x14ac:dyDescent="0.2">
      <c r="A271" s="6" t="s">
        <v>16</v>
      </c>
      <c r="B271" s="1">
        <v>43811</v>
      </c>
      <c r="C271" s="1" t="str">
        <f t="shared" si="4"/>
        <v>First Half Month</v>
      </c>
      <c r="D271" t="s">
        <v>117</v>
      </c>
      <c r="E271" t="s">
        <v>45</v>
      </c>
      <c r="F271" t="s">
        <v>133</v>
      </c>
      <c r="G271" t="s">
        <v>35</v>
      </c>
      <c r="H271" s="2">
        <v>128.55000000000001</v>
      </c>
      <c r="I271"/>
    </row>
    <row r="272" spans="1:9" outlineLevel="2" x14ac:dyDescent="0.2">
      <c r="A272" t="s">
        <v>16</v>
      </c>
      <c r="B272" s="1">
        <v>43811</v>
      </c>
      <c r="C272" s="1" t="str">
        <f t="shared" si="4"/>
        <v>First Half Month</v>
      </c>
      <c r="D272" t="s">
        <v>117</v>
      </c>
      <c r="E272" t="s">
        <v>141</v>
      </c>
      <c r="F272" t="s">
        <v>121</v>
      </c>
      <c r="G272" t="s">
        <v>35</v>
      </c>
      <c r="H272" s="2">
        <v>159.28</v>
      </c>
      <c r="I272"/>
    </row>
    <row r="273" spans="1:9" outlineLevel="2" x14ac:dyDescent="0.2">
      <c r="A273" s="6" t="s">
        <v>16</v>
      </c>
      <c r="B273" s="1">
        <v>43811</v>
      </c>
      <c r="C273" s="1" t="str">
        <f t="shared" si="4"/>
        <v>First Half Month</v>
      </c>
      <c r="D273" t="s">
        <v>124</v>
      </c>
      <c r="E273" t="s">
        <v>113</v>
      </c>
      <c r="F273" t="s">
        <v>38</v>
      </c>
      <c r="G273" t="s">
        <v>35</v>
      </c>
      <c r="H273" s="2">
        <v>37.58</v>
      </c>
      <c r="I273"/>
    </row>
    <row r="274" spans="1:9" outlineLevel="2" x14ac:dyDescent="0.2">
      <c r="A274" t="s">
        <v>16</v>
      </c>
      <c r="B274" s="1">
        <v>43814</v>
      </c>
      <c r="C274" s="1" t="str">
        <f t="shared" si="4"/>
        <v>Second Half Month</v>
      </c>
      <c r="D274" t="s">
        <v>43</v>
      </c>
      <c r="E274" t="s">
        <v>112</v>
      </c>
      <c r="F274" t="s">
        <v>42</v>
      </c>
      <c r="G274" t="s">
        <v>35</v>
      </c>
      <c r="H274" s="2">
        <v>35.4</v>
      </c>
      <c r="I274"/>
    </row>
    <row r="275" spans="1:9" outlineLevel="2" x14ac:dyDescent="0.2">
      <c r="A275" s="6" t="s">
        <v>16</v>
      </c>
      <c r="B275" s="1">
        <v>43814</v>
      </c>
      <c r="C275" s="1" t="str">
        <f t="shared" si="4"/>
        <v>Second Half Month</v>
      </c>
      <c r="D275" t="s">
        <v>91</v>
      </c>
      <c r="E275" t="s">
        <v>113</v>
      </c>
      <c r="F275" t="s">
        <v>40</v>
      </c>
      <c r="G275" t="s">
        <v>35</v>
      </c>
      <c r="H275" s="2">
        <v>15.28</v>
      </c>
      <c r="I275"/>
    </row>
    <row r="276" spans="1:9" outlineLevel="2" x14ac:dyDescent="0.2">
      <c r="A276" t="s">
        <v>16</v>
      </c>
      <c r="B276" s="1">
        <v>43814</v>
      </c>
      <c r="C276" s="1" t="str">
        <f t="shared" si="4"/>
        <v>Second Half Month</v>
      </c>
      <c r="D276" t="s">
        <v>73</v>
      </c>
      <c r="E276" t="s">
        <v>113</v>
      </c>
      <c r="F276" t="s">
        <v>40</v>
      </c>
      <c r="G276" t="s">
        <v>35</v>
      </c>
      <c r="H276" s="2">
        <v>28.59</v>
      </c>
      <c r="I276"/>
    </row>
    <row r="277" spans="1:9" outlineLevel="2" x14ac:dyDescent="0.2">
      <c r="A277" t="s">
        <v>16</v>
      </c>
      <c r="B277" s="1">
        <v>43817</v>
      </c>
      <c r="C277" s="1" t="str">
        <f t="shared" si="4"/>
        <v>Second Half Month</v>
      </c>
      <c r="D277" t="s">
        <v>122</v>
      </c>
      <c r="E277" t="s">
        <v>141</v>
      </c>
      <c r="F277" t="s">
        <v>121</v>
      </c>
      <c r="G277" t="s">
        <v>35</v>
      </c>
      <c r="H277" s="2">
        <v>59.25</v>
      </c>
      <c r="I277"/>
    </row>
    <row r="278" spans="1:9" outlineLevel="2" x14ac:dyDescent="0.2">
      <c r="A278" s="6" t="s">
        <v>16</v>
      </c>
      <c r="B278" s="1">
        <v>43817</v>
      </c>
      <c r="C278" s="1" t="str">
        <f t="shared" si="4"/>
        <v>Second Half Month</v>
      </c>
      <c r="D278" t="s">
        <v>123</v>
      </c>
      <c r="E278" t="s">
        <v>141</v>
      </c>
      <c r="F278" t="s">
        <v>121</v>
      </c>
      <c r="G278" t="s">
        <v>35</v>
      </c>
      <c r="H278" s="2">
        <v>59.78</v>
      </c>
      <c r="I278"/>
    </row>
    <row r="279" spans="1:9" outlineLevel="2" x14ac:dyDescent="0.2">
      <c r="A279" t="s">
        <v>16</v>
      </c>
      <c r="B279" s="1">
        <v>43817</v>
      </c>
      <c r="C279" s="1" t="str">
        <f t="shared" si="4"/>
        <v>Second Half Month</v>
      </c>
      <c r="D279" t="s">
        <v>116</v>
      </c>
      <c r="E279" t="s">
        <v>113</v>
      </c>
      <c r="F279" t="s">
        <v>38</v>
      </c>
      <c r="G279" t="s">
        <v>35</v>
      </c>
      <c r="H279" s="2">
        <v>10.58</v>
      </c>
      <c r="I279"/>
    </row>
    <row r="280" spans="1:9" outlineLevel="2" x14ac:dyDescent="0.2">
      <c r="A280" s="6" t="s">
        <v>16</v>
      </c>
      <c r="B280" s="1">
        <v>43820</v>
      </c>
      <c r="C280" s="1" t="str">
        <f t="shared" si="4"/>
        <v>Second Half Month</v>
      </c>
      <c r="D280" t="s">
        <v>43</v>
      </c>
      <c r="E280" t="s">
        <v>112</v>
      </c>
      <c r="F280" t="s">
        <v>42</v>
      </c>
      <c r="G280" t="s">
        <v>35</v>
      </c>
      <c r="H280" s="2">
        <v>35.28</v>
      </c>
      <c r="I280"/>
    </row>
    <row r="281" spans="1:9" outlineLevel="2" x14ac:dyDescent="0.2">
      <c r="A281" s="6" t="s">
        <v>16</v>
      </c>
      <c r="B281" s="1">
        <v>43820</v>
      </c>
      <c r="C281" s="1" t="str">
        <f t="shared" si="4"/>
        <v>Second Half Month</v>
      </c>
      <c r="D281" t="s">
        <v>125</v>
      </c>
      <c r="E281" t="s">
        <v>141</v>
      </c>
      <c r="F281" t="s">
        <v>121</v>
      </c>
      <c r="G281" t="s">
        <v>35</v>
      </c>
      <c r="H281" s="2">
        <v>200</v>
      </c>
      <c r="I281"/>
    </row>
    <row r="282" spans="1:9" outlineLevel="2" x14ac:dyDescent="0.2">
      <c r="A282" s="6" t="s">
        <v>16</v>
      </c>
      <c r="B282" s="1">
        <v>43820</v>
      </c>
      <c r="C282" s="1" t="str">
        <f t="shared" si="4"/>
        <v>Second Half Month</v>
      </c>
      <c r="D282" t="s">
        <v>69</v>
      </c>
      <c r="E282" t="s">
        <v>141</v>
      </c>
      <c r="F282" t="s">
        <v>121</v>
      </c>
      <c r="G282" t="s">
        <v>35</v>
      </c>
      <c r="H282" s="2">
        <v>100</v>
      </c>
      <c r="I282"/>
    </row>
    <row r="283" spans="1:9" outlineLevel="2" x14ac:dyDescent="0.2">
      <c r="A283" t="s">
        <v>16</v>
      </c>
      <c r="B283" s="1">
        <v>43822</v>
      </c>
      <c r="C283" s="1" t="str">
        <f t="shared" si="4"/>
        <v>Second Half Month</v>
      </c>
      <c r="D283" t="s">
        <v>107</v>
      </c>
      <c r="E283" t="s">
        <v>113</v>
      </c>
      <c r="F283" t="s">
        <v>40</v>
      </c>
      <c r="G283" t="s">
        <v>35</v>
      </c>
      <c r="H283" s="2">
        <v>258.95</v>
      </c>
      <c r="I283"/>
    </row>
    <row r="284" spans="1:9" outlineLevel="2" x14ac:dyDescent="0.2">
      <c r="A284" s="6" t="s">
        <v>16</v>
      </c>
      <c r="B284" s="1">
        <v>43822</v>
      </c>
      <c r="C284" s="1" t="str">
        <f t="shared" si="4"/>
        <v>Second Half Month</v>
      </c>
      <c r="D284" t="s">
        <v>73</v>
      </c>
      <c r="E284" t="s">
        <v>113</v>
      </c>
      <c r="F284" t="s">
        <v>40</v>
      </c>
      <c r="G284" t="s">
        <v>35</v>
      </c>
      <c r="H284" s="2">
        <v>37.57</v>
      </c>
      <c r="I284"/>
    </row>
    <row r="285" spans="1:9" outlineLevel="2" x14ac:dyDescent="0.2">
      <c r="A285" s="6" t="s">
        <v>16</v>
      </c>
      <c r="B285" s="1">
        <v>43822</v>
      </c>
      <c r="C285" s="1" t="str">
        <f t="shared" si="4"/>
        <v>Second Half Month</v>
      </c>
      <c r="D285" t="s">
        <v>94</v>
      </c>
      <c r="E285" t="s">
        <v>113</v>
      </c>
      <c r="F285" t="s">
        <v>40</v>
      </c>
      <c r="G285" t="s">
        <v>35</v>
      </c>
      <c r="H285" s="2">
        <v>38.85</v>
      </c>
      <c r="I285"/>
    </row>
    <row r="286" spans="1:9" outlineLevel="2" x14ac:dyDescent="0.2">
      <c r="A286" t="s">
        <v>16</v>
      </c>
      <c r="B286" s="1">
        <v>43822</v>
      </c>
      <c r="C286" s="1" t="str">
        <f t="shared" si="4"/>
        <v>Second Half Month</v>
      </c>
      <c r="D286" t="s">
        <v>101</v>
      </c>
      <c r="E286" t="s">
        <v>113</v>
      </c>
      <c r="F286" t="s">
        <v>40</v>
      </c>
      <c r="G286" t="s">
        <v>35</v>
      </c>
      <c r="H286" s="2">
        <v>59.89</v>
      </c>
      <c r="I286"/>
    </row>
    <row r="287" spans="1:9" outlineLevel="2" x14ac:dyDescent="0.2">
      <c r="A287" s="6" t="s">
        <v>16</v>
      </c>
      <c r="B287" s="1">
        <v>43822</v>
      </c>
      <c r="C287" s="1" t="str">
        <f t="shared" si="4"/>
        <v>Second Half Month</v>
      </c>
      <c r="D287" t="s">
        <v>65</v>
      </c>
      <c r="E287" t="s">
        <v>113</v>
      </c>
      <c r="F287" t="s">
        <v>40</v>
      </c>
      <c r="G287" t="s">
        <v>35</v>
      </c>
      <c r="H287" s="2">
        <v>28.75</v>
      </c>
      <c r="I287"/>
    </row>
    <row r="288" spans="1:9" outlineLevel="2" x14ac:dyDescent="0.2">
      <c r="A288" t="s">
        <v>16</v>
      </c>
      <c r="B288" s="1">
        <v>43822</v>
      </c>
      <c r="C288" s="1" t="str">
        <f t="shared" si="4"/>
        <v>Second Half Month</v>
      </c>
      <c r="D288" t="s">
        <v>75</v>
      </c>
      <c r="E288" t="s">
        <v>112</v>
      </c>
      <c r="F288" t="s">
        <v>42</v>
      </c>
      <c r="G288" t="s">
        <v>35</v>
      </c>
      <c r="H288" s="2">
        <v>35.380000000000003</v>
      </c>
      <c r="I288"/>
    </row>
    <row r="289" spans="1:9" outlineLevel="2" x14ac:dyDescent="0.2">
      <c r="A289" s="6" t="s">
        <v>16</v>
      </c>
      <c r="B289" s="1">
        <v>43827</v>
      </c>
      <c r="C289" s="1" t="str">
        <f t="shared" si="4"/>
        <v>Second Half Month</v>
      </c>
      <c r="D289" t="s">
        <v>126</v>
      </c>
      <c r="E289" t="s">
        <v>63</v>
      </c>
      <c r="F289" t="s">
        <v>127</v>
      </c>
      <c r="G289" t="s">
        <v>35</v>
      </c>
      <c r="H289" s="2">
        <v>78</v>
      </c>
      <c r="I289"/>
    </row>
    <row r="290" spans="1:9" outlineLevel="2" x14ac:dyDescent="0.2">
      <c r="A290" t="s">
        <v>16</v>
      </c>
      <c r="B290" s="1">
        <v>43827</v>
      </c>
      <c r="C290" s="1" t="str">
        <f t="shared" si="4"/>
        <v>Second Half Month</v>
      </c>
      <c r="D290" t="s">
        <v>43</v>
      </c>
      <c r="E290" t="s">
        <v>112</v>
      </c>
      <c r="F290" t="s">
        <v>42</v>
      </c>
      <c r="G290" t="s">
        <v>35</v>
      </c>
      <c r="H290" s="2">
        <v>37.58</v>
      </c>
      <c r="I290"/>
    </row>
    <row r="291" spans="1:9" outlineLevel="1" x14ac:dyDescent="0.2">
      <c r="A291" s="3" t="s">
        <v>28</v>
      </c>
      <c r="H291" s="2">
        <f>SUBTOTAL(9,H255:H290)</f>
        <v>5007.3950000000013</v>
      </c>
      <c r="I291"/>
    </row>
    <row r="292" spans="1:9" ht="28" customHeight="1" x14ac:dyDescent="0.25">
      <c r="A292" s="7" t="s">
        <v>29</v>
      </c>
      <c r="B292" s="8"/>
      <c r="C292" s="8"/>
      <c r="D292" s="9"/>
      <c r="E292" s="9"/>
      <c r="F292" s="9"/>
      <c r="G292" s="9"/>
      <c r="H292" s="10">
        <f>SUBTOTAL(9,H3:H290)</f>
        <v>66950.182999999975</v>
      </c>
      <c r="I292"/>
    </row>
    <row r="293" spans="1:9" x14ac:dyDescent="0.2">
      <c r="H293" s="2"/>
      <c r="I293"/>
    </row>
    <row r="294" spans="1:9" x14ac:dyDescent="0.2">
      <c r="H294" s="2"/>
      <c r="I294"/>
    </row>
    <row r="295" spans="1:9" x14ac:dyDescent="0.2">
      <c r="H295" s="2"/>
      <c r="I295"/>
    </row>
    <row r="296" spans="1:9" x14ac:dyDescent="0.2">
      <c r="H296" s="2"/>
      <c r="I296"/>
    </row>
    <row r="297" spans="1:9" x14ac:dyDescent="0.2">
      <c r="H297" s="2"/>
      <c r="I297"/>
    </row>
    <row r="298" spans="1:9" x14ac:dyDescent="0.2">
      <c r="H298" s="2"/>
      <c r="I298"/>
    </row>
    <row r="299" spans="1:9" x14ac:dyDescent="0.2">
      <c r="H299" s="2"/>
      <c r="I299"/>
    </row>
    <row r="300" spans="1:9" x14ac:dyDescent="0.2">
      <c r="H300" s="2"/>
      <c r="I300"/>
    </row>
    <row r="301" spans="1:9" x14ac:dyDescent="0.2">
      <c r="H301" s="2"/>
      <c r="I301"/>
    </row>
  </sheetData>
  <mergeCells count="1">
    <mergeCell ref="A1:H1"/>
  </mergeCells>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08C9A-5ADC-674C-AFE5-E791462A078B}">
  <dimension ref="A1:I288"/>
  <sheetViews>
    <sheetView zoomScaleNormal="100" workbookViewId="0">
      <pane ySplit="2" topLeftCell="A120" activePane="bottomLeft" state="frozen"/>
      <selection pane="bottomLeft" activeCell="G142" sqref="G142"/>
    </sheetView>
  </sheetViews>
  <sheetFormatPr baseColWidth="10" defaultRowHeight="16" outlineLevelRow="2" x14ac:dyDescent="0.2"/>
  <cols>
    <col min="1" max="1" width="11.33203125" customWidth="1"/>
    <col min="2" max="2" width="8.83203125" style="1" customWidth="1"/>
    <col min="3" max="3" width="19" style="1" bestFit="1" customWidth="1"/>
    <col min="4" max="4" width="23" customWidth="1"/>
    <col min="5" max="5" width="14.83203125" customWidth="1"/>
    <col min="6" max="6" width="20.6640625" customWidth="1"/>
    <col min="7" max="7" width="18" bestFit="1" customWidth="1"/>
    <col min="8" max="8" width="13.33203125" customWidth="1"/>
    <col min="9" max="9" width="11.83203125" style="2" customWidth="1"/>
  </cols>
  <sheetData>
    <row r="1" spans="1:9" ht="28" customHeight="1" x14ac:dyDescent="0.3">
      <c r="A1" s="32" t="s">
        <v>30</v>
      </c>
      <c r="B1" s="32"/>
      <c r="C1" s="32"/>
      <c r="D1" s="32"/>
      <c r="E1" s="32"/>
      <c r="F1" s="32"/>
      <c r="G1" s="32"/>
      <c r="H1" s="32"/>
      <c r="I1"/>
    </row>
    <row r="2" spans="1:9" ht="18" customHeight="1" x14ac:dyDescent="0.2">
      <c r="A2" s="3" t="s">
        <v>0</v>
      </c>
      <c r="B2" s="4" t="s">
        <v>1</v>
      </c>
      <c r="C2" s="4" t="s">
        <v>142</v>
      </c>
      <c r="D2" s="3" t="s">
        <v>147</v>
      </c>
      <c r="E2" s="3" t="s">
        <v>2</v>
      </c>
      <c r="F2" s="3" t="s">
        <v>109</v>
      </c>
      <c r="G2" s="3" t="s">
        <v>3</v>
      </c>
      <c r="H2" s="5" t="s">
        <v>4</v>
      </c>
      <c r="I2"/>
    </row>
    <row r="3" spans="1:9" ht="18" customHeight="1" outlineLevel="2" x14ac:dyDescent="0.2">
      <c r="A3" t="s">
        <v>5</v>
      </c>
      <c r="B3" s="1">
        <v>43466</v>
      </c>
      <c r="C3" s="1" t="str">
        <f t="shared" ref="C3:C63" si="0">IF(DAY(B3)&lt;14,"First Half Month","Second Half Month")</f>
        <v>First Half Month</v>
      </c>
      <c r="D3" t="s">
        <v>131</v>
      </c>
      <c r="E3" t="s">
        <v>110</v>
      </c>
      <c r="F3" t="s">
        <v>34</v>
      </c>
      <c r="G3" t="s">
        <v>33</v>
      </c>
      <c r="H3" s="2">
        <v>2500</v>
      </c>
      <c r="I3"/>
    </row>
    <row r="4" spans="1:9" ht="18" customHeight="1" outlineLevel="2" x14ac:dyDescent="0.2">
      <c r="A4" t="s">
        <v>5</v>
      </c>
      <c r="B4" s="1">
        <v>43466</v>
      </c>
      <c r="C4" s="1" t="str">
        <f t="shared" si="0"/>
        <v>First Half Month</v>
      </c>
      <c r="D4" t="s">
        <v>59</v>
      </c>
      <c r="E4" t="s">
        <v>110</v>
      </c>
      <c r="F4" t="s">
        <v>56</v>
      </c>
      <c r="G4" t="s">
        <v>33</v>
      </c>
      <c r="H4" s="2">
        <v>2500</v>
      </c>
      <c r="I4"/>
    </row>
    <row r="5" spans="1:9" ht="18" customHeight="1" outlineLevel="2" x14ac:dyDescent="0.2">
      <c r="A5" t="s">
        <v>5</v>
      </c>
      <c r="B5" s="1">
        <v>43466</v>
      </c>
      <c r="C5" s="1" t="str">
        <f t="shared" si="0"/>
        <v>First Half Month</v>
      </c>
      <c r="D5" t="s">
        <v>57</v>
      </c>
      <c r="E5" t="s">
        <v>110</v>
      </c>
      <c r="F5" t="s">
        <v>58</v>
      </c>
      <c r="G5" t="s">
        <v>33</v>
      </c>
      <c r="H5" s="2">
        <v>700</v>
      </c>
      <c r="I5"/>
    </row>
    <row r="6" spans="1:9" ht="18" customHeight="1" outlineLevel="2" x14ac:dyDescent="0.2">
      <c r="A6" t="s">
        <v>5</v>
      </c>
      <c r="B6" s="1">
        <v>43467</v>
      </c>
      <c r="C6" s="1" t="str">
        <f t="shared" si="0"/>
        <v>First Half Month</v>
      </c>
      <c r="D6" t="s">
        <v>46</v>
      </c>
      <c r="E6" t="s">
        <v>111</v>
      </c>
      <c r="F6" t="s">
        <v>47</v>
      </c>
      <c r="G6" t="s">
        <v>33</v>
      </c>
      <c r="H6" s="2">
        <v>95</v>
      </c>
      <c r="I6"/>
    </row>
    <row r="7" spans="1:9" ht="18" customHeight="1" outlineLevel="2" x14ac:dyDescent="0.2">
      <c r="A7" t="s">
        <v>5</v>
      </c>
      <c r="B7" s="1">
        <v>43467</v>
      </c>
      <c r="C7" s="1" t="str">
        <f t="shared" si="0"/>
        <v>First Half Month</v>
      </c>
      <c r="D7" t="s">
        <v>48</v>
      </c>
      <c r="E7" t="s">
        <v>111</v>
      </c>
      <c r="F7" t="s">
        <v>47</v>
      </c>
      <c r="G7" t="s">
        <v>33</v>
      </c>
      <c r="H7" s="2">
        <v>70</v>
      </c>
      <c r="I7"/>
    </row>
    <row r="8" spans="1:9" ht="18" customHeight="1" outlineLevel="2" x14ac:dyDescent="0.2">
      <c r="A8" t="s">
        <v>5</v>
      </c>
      <c r="B8" s="1">
        <v>43467</v>
      </c>
      <c r="C8" s="1" t="str">
        <f t="shared" si="0"/>
        <v>First Half Month</v>
      </c>
      <c r="D8" t="s">
        <v>49</v>
      </c>
      <c r="E8" t="s">
        <v>111</v>
      </c>
      <c r="F8" t="s">
        <v>47</v>
      </c>
      <c r="G8" t="s">
        <v>33</v>
      </c>
      <c r="H8" s="2">
        <v>83</v>
      </c>
      <c r="I8"/>
    </row>
    <row r="9" spans="1:9" ht="18" customHeight="1" outlineLevel="2" x14ac:dyDescent="0.2">
      <c r="A9" t="s">
        <v>5</v>
      </c>
      <c r="B9" s="1">
        <v>43467</v>
      </c>
      <c r="C9" s="1" t="str">
        <f t="shared" si="0"/>
        <v>First Half Month</v>
      </c>
      <c r="D9" t="s">
        <v>53</v>
      </c>
      <c r="E9" t="s">
        <v>111</v>
      </c>
      <c r="F9" t="s">
        <v>54</v>
      </c>
      <c r="G9" t="s">
        <v>33</v>
      </c>
      <c r="H9" s="2">
        <v>200</v>
      </c>
      <c r="I9"/>
    </row>
    <row r="10" spans="1:9" ht="18" customHeight="1" outlineLevel="2" x14ac:dyDescent="0.2">
      <c r="A10" t="s">
        <v>5</v>
      </c>
      <c r="B10" s="1">
        <v>43467</v>
      </c>
      <c r="C10" s="1" t="str">
        <f t="shared" si="0"/>
        <v>First Half Month</v>
      </c>
      <c r="D10" t="s">
        <v>50</v>
      </c>
      <c r="E10" t="s">
        <v>111</v>
      </c>
      <c r="F10" t="s">
        <v>145</v>
      </c>
      <c r="G10" t="s">
        <v>33</v>
      </c>
      <c r="H10" s="2">
        <v>20</v>
      </c>
      <c r="I10"/>
    </row>
    <row r="11" spans="1:9" outlineLevel="2" x14ac:dyDescent="0.2">
      <c r="A11" s="6" t="s">
        <v>5</v>
      </c>
      <c r="B11" s="1">
        <v>43467</v>
      </c>
      <c r="C11" s="1" t="str">
        <f t="shared" si="0"/>
        <v>First Half Month</v>
      </c>
      <c r="D11" t="s">
        <v>52</v>
      </c>
      <c r="E11" t="s">
        <v>111</v>
      </c>
      <c r="F11" t="s">
        <v>51</v>
      </c>
      <c r="G11" t="s">
        <v>95</v>
      </c>
      <c r="H11" s="2">
        <v>80</v>
      </c>
      <c r="I11"/>
    </row>
    <row r="12" spans="1:9" outlineLevel="2" x14ac:dyDescent="0.2">
      <c r="A12" s="6" t="s">
        <v>5</v>
      </c>
      <c r="B12" s="1">
        <v>43467</v>
      </c>
      <c r="C12" s="1" t="str">
        <f t="shared" si="0"/>
        <v>First Half Month</v>
      </c>
      <c r="D12" t="s">
        <v>31</v>
      </c>
      <c r="E12" t="s">
        <v>63</v>
      </c>
      <c r="F12" t="s">
        <v>32</v>
      </c>
      <c r="G12" t="s">
        <v>33</v>
      </c>
      <c r="H12" s="2">
        <v>75</v>
      </c>
      <c r="I12"/>
    </row>
    <row r="13" spans="1:9" outlineLevel="2" x14ac:dyDescent="0.2">
      <c r="A13" s="6" t="s">
        <v>5</v>
      </c>
      <c r="B13" s="1">
        <v>43467</v>
      </c>
      <c r="C13" s="1" t="str">
        <f t="shared" si="0"/>
        <v>First Half Month</v>
      </c>
      <c r="D13" t="s">
        <v>128</v>
      </c>
      <c r="E13" t="s">
        <v>129</v>
      </c>
      <c r="F13" t="s">
        <v>130</v>
      </c>
      <c r="G13" t="s">
        <v>35</v>
      </c>
      <c r="H13" s="2">
        <v>40</v>
      </c>
      <c r="I13"/>
    </row>
    <row r="14" spans="1:9" ht="18" customHeight="1" outlineLevel="2" x14ac:dyDescent="0.2">
      <c r="A14" t="s">
        <v>5</v>
      </c>
      <c r="B14" s="1">
        <v>43470</v>
      </c>
      <c r="C14" s="1" t="str">
        <f t="shared" si="0"/>
        <v>First Half Month</v>
      </c>
      <c r="D14" t="s">
        <v>41</v>
      </c>
      <c r="E14" t="s">
        <v>113</v>
      </c>
      <c r="F14" t="s">
        <v>40</v>
      </c>
      <c r="G14" t="s">
        <v>35</v>
      </c>
      <c r="H14" s="2">
        <v>228</v>
      </c>
      <c r="I14"/>
    </row>
    <row r="15" spans="1:9" ht="18" customHeight="1" outlineLevel="2" x14ac:dyDescent="0.2">
      <c r="A15" t="s">
        <v>5</v>
      </c>
      <c r="B15" s="1">
        <v>43470</v>
      </c>
      <c r="C15" s="1" t="str">
        <f t="shared" si="0"/>
        <v>First Half Month</v>
      </c>
      <c r="D15" t="s">
        <v>43</v>
      </c>
      <c r="E15" t="s">
        <v>112</v>
      </c>
      <c r="F15" t="s">
        <v>42</v>
      </c>
      <c r="G15" t="s">
        <v>35</v>
      </c>
      <c r="H15" s="2">
        <v>35.89</v>
      </c>
      <c r="I15"/>
    </row>
    <row r="16" spans="1:9" ht="18" customHeight="1" outlineLevel="2" x14ac:dyDescent="0.2">
      <c r="A16" t="s">
        <v>5</v>
      </c>
      <c r="B16" s="1">
        <v>43470</v>
      </c>
      <c r="C16" s="1" t="str">
        <f t="shared" si="0"/>
        <v>First Half Month</v>
      </c>
      <c r="D16" t="s">
        <v>55</v>
      </c>
      <c r="E16" t="s">
        <v>113</v>
      </c>
      <c r="F16" t="s">
        <v>39</v>
      </c>
      <c r="G16" t="s">
        <v>35</v>
      </c>
      <c r="H16" s="2">
        <v>37.590000000000003</v>
      </c>
      <c r="I16"/>
    </row>
    <row r="17" spans="1:9" outlineLevel="2" x14ac:dyDescent="0.2">
      <c r="A17" t="s">
        <v>5</v>
      </c>
      <c r="B17" s="1">
        <v>43470</v>
      </c>
      <c r="C17" s="1" t="str">
        <f t="shared" si="0"/>
        <v>First Half Month</v>
      </c>
      <c r="D17" s="1" t="s">
        <v>62</v>
      </c>
      <c r="E17" t="s">
        <v>63</v>
      </c>
      <c r="F17" t="s">
        <v>64</v>
      </c>
      <c r="G17" t="s">
        <v>35</v>
      </c>
      <c r="H17" s="2">
        <v>800</v>
      </c>
      <c r="I17"/>
    </row>
    <row r="18" spans="1:9" outlineLevel="2" x14ac:dyDescent="0.2">
      <c r="A18" s="6" t="s">
        <v>5</v>
      </c>
      <c r="B18" s="1">
        <v>43471</v>
      </c>
      <c r="C18" s="1" t="str">
        <f t="shared" si="0"/>
        <v>First Half Month</v>
      </c>
      <c r="D18" t="s">
        <v>36</v>
      </c>
      <c r="E18" t="s">
        <v>37</v>
      </c>
      <c r="F18" t="s">
        <v>114</v>
      </c>
      <c r="G18" t="s">
        <v>35</v>
      </c>
      <c r="H18" s="2">
        <v>3</v>
      </c>
      <c r="I18"/>
    </row>
    <row r="19" spans="1:9" outlineLevel="2" x14ac:dyDescent="0.2">
      <c r="A19" t="s">
        <v>5</v>
      </c>
      <c r="B19" s="1">
        <v>43471</v>
      </c>
      <c r="C19" s="1" t="str">
        <f t="shared" si="0"/>
        <v>First Half Month</v>
      </c>
      <c r="D19" t="s">
        <v>60</v>
      </c>
      <c r="E19" t="s">
        <v>113</v>
      </c>
      <c r="F19" t="s">
        <v>38</v>
      </c>
      <c r="G19" t="s">
        <v>35</v>
      </c>
      <c r="H19" s="2">
        <v>11.89</v>
      </c>
      <c r="I19"/>
    </row>
    <row r="20" spans="1:9" outlineLevel="2" x14ac:dyDescent="0.2">
      <c r="A20" s="6" t="s">
        <v>5</v>
      </c>
      <c r="B20" s="1">
        <v>43477</v>
      </c>
      <c r="C20" s="1" t="str">
        <f t="shared" si="0"/>
        <v>First Half Month</v>
      </c>
      <c r="D20" t="s">
        <v>43</v>
      </c>
      <c r="E20" t="s">
        <v>112</v>
      </c>
      <c r="F20" t="s">
        <v>42</v>
      </c>
      <c r="G20" t="s">
        <v>35</v>
      </c>
      <c r="H20" s="2">
        <v>35.89</v>
      </c>
      <c r="I20"/>
    </row>
    <row r="21" spans="1:9" outlineLevel="2" x14ac:dyDescent="0.2">
      <c r="A21" t="s">
        <v>5</v>
      </c>
      <c r="B21" s="1">
        <v>43483</v>
      </c>
      <c r="C21" s="1" t="str">
        <f t="shared" si="0"/>
        <v>Second Half Month</v>
      </c>
      <c r="D21" s="6" t="s">
        <v>44</v>
      </c>
      <c r="E21" t="s">
        <v>45</v>
      </c>
      <c r="F21" t="s">
        <v>133</v>
      </c>
      <c r="G21" t="s">
        <v>35</v>
      </c>
      <c r="H21" s="2">
        <v>26.58</v>
      </c>
      <c r="I21"/>
    </row>
    <row r="22" spans="1:9" outlineLevel="2" x14ac:dyDescent="0.2">
      <c r="A22" s="6" t="s">
        <v>5</v>
      </c>
      <c r="B22" s="1">
        <v>43487</v>
      </c>
      <c r="C22" s="1" t="str">
        <f t="shared" si="0"/>
        <v>Second Half Month</v>
      </c>
      <c r="D22" t="s">
        <v>75</v>
      </c>
      <c r="E22" t="s">
        <v>112</v>
      </c>
      <c r="F22" t="s">
        <v>42</v>
      </c>
      <c r="G22" t="s">
        <v>35</v>
      </c>
      <c r="H22" s="2">
        <v>32.78</v>
      </c>
      <c r="I22"/>
    </row>
    <row r="23" spans="1:9" outlineLevel="2" x14ac:dyDescent="0.2">
      <c r="A23" t="s">
        <v>5</v>
      </c>
      <c r="B23" s="1">
        <v>43490</v>
      </c>
      <c r="C23" s="1" t="str">
        <f t="shared" si="0"/>
        <v>Second Half Month</v>
      </c>
      <c r="D23" s="6" t="s">
        <v>61</v>
      </c>
      <c r="E23" t="s">
        <v>113</v>
      </c>
      <c r="F23" t="s">
        <v>40</v>
      </c>
      <c r="G23" t="s">
        <v>35</v>
      </c>
      <c r="H23" s="2">
        <v>52.23</v>
      </c>
      <c r="I23"/>
    </row>
    <row r="24" spans="1:9" outlineLevel="2" x14ac:dyDescent="0.2">
      <c r="A24" t="s">
        <v>6</v>
      </c>
      <c r="B24" s="1">
        <v>43497</v>
      </c>
      <c r="C24" s="1" t="str">
        <f t="shared" si="0"/>
        <v>First Half Month</v>
      </c>
      <c r="D24" t="s">
        <v>131</v>
      </c>
      <c r="E24" t="s">
        <v>110</v>
      </c>
      <c r="F24" t="s">
        <v>34</v>
      </c>
      <c r="G24" t="s">
        <v>33</v>
      </c>
      <c r="H24" s="2">
        <v>2500</v>
      </c>
      <c r="I24"/>
    </row>
    <row r="25" spans="1:9" outlineLevel="2" x14ac:dyDescent="0.2">
      <c r="A25" s="6" t="s">
        <v>6</v>
      </c>
      <c r="B25" s="1">
        <v>43498</v>
      </c>
      <c r="C25" s="1" t="str">
        <f t="shared" si="0"/>
        <v>First Half Month</v>
      </c>
      <c r="D25" t="s">
        <v>46</v>
      </c>
      <c r="E25" t="s">
        <v>111</v>
      </c>
      <c r="F25" t="s">
        <v>47</v>
      </c>
      <c r="G25" t="s">
        <v>33</v>
      </c>
      <c r="H25" s="2">
        <v>83</v>
      </c>
      <c r="I25"/>
    </row>
    <row r="26" spans="1:9" outlineLevel="2" x14ac:dyDescent="0.2">
      <c r="A26" t="s">
        <v>6</v>
      </c>
      <c r="B26" s="1">
        <v>43498</v>
      </c>
      <c r="C26" s="1" t="str">
        <f t="shared" si="0"/>
        <v>First Half Month</v>
      </c>
      <c r="D26" t="s">
        <v>48</v>
      </c>
      <c r="E26" t="s">
        <v>111</v>
      </c>
      <c r="F26" t="s">
        <v>47</v>
      </c>
      <c r="G26" t="s">
        <v>33</v>
      </c>
      <c r="H26" s="2">
        <v>68</v>
      </c>
      <c r="I26"/>
    </row>
    <row r="27" spans="1:9" outlineLevel="2" x14ac:dyDescent="0.2">
      <c r="A27" s="6" t="s">
        <v>6</v>
      </c>
      <c r="B27" s="1">
        <v>43498</v>
      </c>
      <c r="C27" s="1" t="str">
        <f t="shared" si="0"/>
        <v>First Half Month</v>
      </c>
      <c r="D27" t="s">
        <v>49</v>
      </c>
      <c r="E27" t="s">
        <v>111</v>
      </c>
      <c r="F27" t="s">
        <v>47</v>
      </c>
      <c r="G27" t="s">
        <v>33</v>
      </c>
      <c r="H27" s="2">
        <v>78</v>
      </c>
      <c r="I27"/>
    </row>
    <row r="28" spans="1:9" outlineLevel="2" x14ac:dyDescent="0.2">
      <c r="A28" t="s">
        <v>6</v>
      </c>
      <c r="B28" s="1">
        <v>43498</v>
      </c>
      <c r="C28" s="1" t="str">
        <f t="shared" si="0"/>
        <v>First Half Month</v>
      </c>
      <c r="D28" t="s">
        <v>53</v>
      </c>
      <c r="E28" t="s">
        <v>111</v>
      </c>
      <c r="F28" t="s">
        <v>54</v>
      </c>
      <c r="G28" t="s">
        <v>33</v>
      </c>
      <c r="H28" s="2">
        <v>200</v>
      </c>
      <c r="I28"/>
    </row>
    <row r="29" spans="1:9" outlineLevel="2" x14ac:dyDescent="0.2">
      <c r="A29" s="6" t="s">
        <v>6</v>
      </c>
      <c r="B29" s="1">
        <v>43498</v>
      </c>
      <c r="C29" s="1" t="str">
        <f t="shared" si="0"/>
        <v>First Half Month</v>
      </c>
      <c r="D29" t="s">
        <v>50</v>
      </c>
      <c r="E29" t="s">
        <v>111</v>
      </c>
      <c r="F29" t="s">
        <v>145</v>
      </c>
      <c r="G29" t="s">
        <v>33</v>
      </c>
      <c r="H29" s="2">
        <v>20</v>
      </c>
      <c r="I29"/>
    </row>
    <row r="30" spans="1:9" outlineLevel="2" x14ac:dyDescent="0.2">
      <c r="A30" s="6" t="s">
        <v>6</v>
      </c>
      <c r="B30" s="1">
        <v>43498</v>
      </c>
      <c r="C30" s="1" t="str">
        <f t="shared" si="0"/>
        <v>First Half Month</v>
      </c>
      <c r="D30" t="s">
        <v>52</v>
      </c>
      <c r="E30" t="s">
        <v>111</v>
      </c>
      <c r="F30" t="s">
        <v>51</v>
      </c>
      <c r="G30" t="s">
        <v>95</v>
      </c>
      <c r="H30" s="2">
        <v>80</v>
      </c>
      <c r="I30"/>
    </row>
    <row r="31" spans="1:9" outlineLevel="2" x14ac:dyDescent="0.2">
      <c r="A31" s="6" t="s">
        <v>6</v>
      </c>
      <c r="B31" s="1">
        <v>43498</v>
      </c>
      <c r="C31" s="1" t="str">
        <f t="shared" si="0"/>
        <v>First Half Month</v>
      </c>
      <c r="D31" t="s">
        <v>31</v>
      </c>
      <c r="E31" t="s">
        <v>63</v>
      </c>
      <c r="F31" t="s">
        <v>32</v>
      </c>
      <c r="G31" t="s">
        <v>33</v>
      </c>
      <c r="H31" s="2">
        <v>75</v>
      </c>
      <c r="I31"/>
    </row>
    <row r="32" spans="1:9" outlineLevel="2" x14ac:dyDescent="0.2">
      <c r="A32" s="6" t="s">
        <v>6</v>
      </c>
      <c r="B32" s="1">
        <v>43498</v>
      </c>
      <c r="C32" s="1" t="str">
        <f t="shared" si="0"/>
        <v>First Half Month</v>
      </c>
      <c r="D32" t="s">
        <v>128</v>
      </c>
      <c r="E32" t="s">
        <v>129</v>
      </c>
      <c r="F32" t="s">
        <v>130</v>
      </c>
      <c r="G32" t="s">
        <v>35</v>
      </c>
      <c r="H32" s="2">
        <v>40</v>
      </c>
      <c r="I32"/>
    </row>
    <row r="33" spans="1:9" outlineLevel="2" x14ac:dyDescent="0.2">
      <c r="A33" t="s">
        <v>6</v>
      </c>
      <c r="B33" s="1">
        <v>43504</v>
      </c>
      <c r="C33" s="1" t="str">
        <f t="shared" si="0"/>
        <v>First Half Month</v>
      </c>
      <c r="D33" t="s">
        <v>65</v>
      </c>
      <c r="E33" t="s">
        <v>113</v>
      </c>
      <c r="F33" t="s">
        <v>40</v>
      </c>
      <c r="G33" t="s">
        <v>35</v>
      </c>
      <c r="H33" s="2">
        <v>52.29</v>
      </c>
      <c r="I33"/>
    </row>
    <row r="34" spans="1:9" outlineLevel="2" x14ac:dyDescent="0.2">
      <c r="A34" s="6" t="s">
        <v>6</v>
      </c>
      <c r="B34" s="1">
        <v>43504</v>
      </c>
      <c r="C34" s="1" t="str">
        <f t="shared" si="0"/>
        <v>First Half Month</v>
      </c>
      <c r="D34" t="s">
        <v>43</v>
      </c>
      <c r="E34" t="s">
        <v>112</v>
      </c>
      <c r="F34" t="s">
        <v>42</v>
      </c>
      <c r="G34" t="s">
        <v>35</v>
      </c>
      <c r="H34" s="2">
        <v>32.85</v>
      </c>
      <c r="I34"/>
    </row>
    <row r="35" spans="1:9" outlineLevel="2" x14ac:dyDescent="0.2">
      <c r="A35" s="6" t="s">
        <v>6</v>
      </c>
      <c r="B35" s="1">
        <v>43511</v>
      </c>
      <c r="C35" s="1" t="str">
        <f t="shared" si="0"/>
        <v>Second Half Month</v>
      </c>
      <c r="D35" t="s">
        <v>66</v>
      </c>
      <c r="E35" t="s">
        <v>113</v>
      </c>
      <c r="F35" t="s">
        <v>39</v>
      </c>
      <c r="G35" t="s">
        <v>35</v>
      </c>
      <c r="H35" s="2">
        <v>58.27</v>
      </c>
      <c r="I35"/>
    </row>
    <row r="36" spans="1:9" outlineLevel="2" x14ac:dyDescent="0.2">
      <c r="A36" s="6" t="s">
        <v>6</v>
      </c>
      <c r="B36" s="1">
        <v>43511</v>
      </c>
      <c r="C36" s="1" t="str">
        <f t="shared" si="0"/>
        <v>Second Half Month</v>
      </c>
      <c r="D36" t="s">
        <v>43</v>
      </c>
      <c r="E36" t="s">
        <v>112</v>
      </c>
      <c r="F36" t="s">
        <v>42</v>
      </c>
      <c r="G36" t="s">
        <v>35</v>
      </c>
      <c r="H36" s="2">
        <v>37.44</v>
      </c>
      <c r="I36"/>
    </row>
    <row r="37" spans="1:9" outlineLevel="2" x14ac:dyDescent="0.2">
      <c r="A37" s="6" t="s">
        <v>6</v>
      </c>
      <c r="B37" s="1">
        <v>43519</v>
      </c>
      <c r="C37" s="1" t="str">
        <f t="shared" si="0"/>
        <v>Second Half Month</v>
      </c>
      <c r="D37" t="s">
        <v>67</v>
      </c>
      <c r="E37" t="s">
        <v>132</v>
      </c>
      <c r="F37" t="s">
        <v>68</v>
      </c>
      <c r="G37" t="s">
        <v>35</v>
      </c>
      <c r="H37" s="2">
        <v>125.98</v>
      </c>
      <c r="I37"/>
    </row>
    <row r="38" spans="1:9" outlineLevel="2" x14ac:dyDescent="0.2">
      <c r="A38" s="6" t="s">
        <v>6</v>
      </c>
      <c r="B38" s="1">
        <v>43519</v>
      </c>
      <c r="C38" s="1" t="str">
        <f t="shared" si="0"/>
        <v>Second Half Month</v>
      </c>
      <c r="D38" t="s">
        <v>72</v>
      </c>
      <c r="E38" t="s">
        <v>45</v>
      </c>
      <c r="F38" t="s">
        <v>133</v>
      </c>
      <c r="G38" t="s">
        <v>35</v>
      </c>
      <c r="H38" s="2">
        <v>132.58000000000001</v>
      </c>
      <c r="I38"/>
    </row>
    <row r="39" spans="1:9" outlineLevel="2" x14ac:dyDescent="0.2">
      <c r="A39" t="s">
        <v>6</v>
      </c>
      <c r="B39" s="1">
        <v>43519</v>
      </c>
      <c r="C39" s="1" t="str">
        <f t="shared" si="0"/>
        <v>Second Half Month</v>
      </c>
      <c r="D39" t="s">
        <v>73</v>
      </c>
      <c r="E39" t="s">
        <v>113</v>
      </c>
      <c r="F39" t="s">
        <v>40</v>
      </c>
      <c r="G39" t="s">
        <v>35</v>
      </c>
      <c r="H39" s="2">
        <v>75.23</v>
      </c>
      <c r="I39"/>
    </row>
    <row r="40" spans="1:9" outlineLevel="2" x14ac:dyDescent="0.2">
      <c r="A40" s="6" t="s">
        <v>6</v>
      </c>
      <c r="B40" s="1">
        <v>43524</v>
      </c>
      <c r="C40" s="1" t="str">
        <f t="shared" si="0"/>
        <v>Second Half Month</v>
      </c>
      <c r="D40" t="s">
        <v>74</v>
      </c>
      <c r="E40" t="s">
        <v>113</v>
      </c>
      <c r="F40" t="s">
        <v>40</v>
      </c>
      <c r="G40" t="s">
        <v>35</v>
      </c>
      <c r="H40" s="2">
        <v>118.57</v>
      </c>
      <c r="I40"/>
    </row>
    <row r="41" spans="1:9" outlineLevel="2" x14ac:dyDescent="0.2">
      <c r="A41" s="6" t="s">
        <v>6</v>
      </c>
      <c r="B41" s="1">
        <v>43524</v>
      </c>
      <c r="C41" s="1" t="str">
        <f t="shared" si="0"/>
        <v>Second Half Month</v>
      </c>
      <c r="D41" t="s">
        <v>78</v>
      </c>
      <c r="E41" t="s">
        <v>112</v>
      </c>
      <c r="F41" t="s">
        <v>42</v>
      </c>
      <c r="G41" t="s">
        <v>35</v>
      </c>
      <c r="H41" s="2">
        <v>37.44</v>
      </c>
      <c r="I41"/>
    </row>
    <row r="42" spans="1:9" outlineLevel="2" x14ac:dyDescent="0.2">
      <c r="A42" t="s">
        <v>7</v>
      </c>
      <c r="B42" s="1">
        <v>43525</v>
      </c>
      <c r="C42" s="1" t="str">
        <f t="shared" si="0"/>
        <v>First Half Month</v>
      </c>
      <c r="D42" t="s">
        <v>131</v>
      </c>
      <c r="E42" t="s">
        <v>110</v>
      </c>
      <c r="F42" t="s">
        <v>34</v>
      </c>
      <c r="G42" t="s">
        <v>33</v>
      </c>
      <c r="H42" s="2">
        <v>2500</v>
      </c>
      <c r="I42"/>
    </row>
    <row r="43" spans="1:9" outlineLevel="2" x14ac:dyDescent="0.2">
      <c r="A43" t="s">
        <v>7</v>
      </c>
      <c r="B43" s="1">
        <v>43526</v>
      </c>
      <c r="C43" s="1" t="str">
        <f t="shared" si="0"/>
        <v>First Half Month</v>
      </c>
      <c r="D43" t="s">
        <v>46</v>
      </c>
      <c r="E43" t="s">
        <v>111</v>
      </c>
      <c r="F43" t="s">
        <v>47</v>
      </c>
      <c r="G43" t="s">
        <v>33</v>
      </c>
      <c r="H43" s="2">
        <v>77</v>
      </c>
      <c r="I43"/>
    </row>
    <row r="44" spans="1:9" outlineLevel="2" x14ac:dyDescent="0.2">
      <c r="A44" t="s">
        <v>7</v>
      </c>
      <c r="B44" s="1">
        <v>43526</v>
      </c>
      <c r="C44" s="1" t="str">
        <f t="shared" si="0"/>
        <v>First Half Month</v>
      </c>
      <c r="D44" t="s">
        <v>48</v>
      </c>
      <c r="E44" t="s">
        <v>111</v>
      </c>
      <c r="F44" t="s">
        <v>47</v>
      </c>
      <c r="G44" t="s">
        <v>33</v>
      </c>
      <c r="H44" s="2">
        <v>68</v>
      </c>
      <c r="I44"/>
    </row>
    <row r="45" spans="1:9" outlineLevel="2" x14ac:dyDescent="0.2">
      <c r="A45" t="s">
        <v>7</v>
      </c>
      <c r="B45" s="1">
        <v>43526</v>
      </c>
      <c r="C45" s="1" t="str">
        <f t="shared" si="0"/>
        <v>First Half Month</v>
      </c>
      <c r="D45" t="s">
        <v>49</v>
      </c>
      <c r="E45" t="s">
        <v>111</v>
      </c>
      <c r="F45" t="s">
        <v>47</v>
      </c>
      <c r="G45" t="s">
        <v>33</v>
      </c>
      <c r="H45" s="2">
        <v>78</v>
      </c>
      <c r="I45"/>
    </row>
    <row r="46" spans="1:9" outlineLevel="2" x14ac:dyDescent="0.2">
      <c r="A46" t="s">
        <v>7</v>
      </c>
      <c r="B46" s="1">
        <v>43526</v>
      </c>
      <c r="C46" s="1" t="str">
        <f t="shared" si="0"/>
        <v>First Half Month</v>
      </c>
      <c r="D46" t="s">
        <v>53</v>
      </c>
      <c r="E46" t="s">
        <v>111</v>
      </c>
      <c r="F46" t="s">
        <v>54</v>
      </c>
      <c r="G46" t="s">
        <v>33</v>
      </c>
      <c r="H46" s="2">
        <v>200</v>
      </c>
      <c r="I46"/>
    </row>
    <row r="47" spans="1:9" outlineLevel="2" x14ac:dyDescent="0.2">
      <c r="A47" t="s">
        <v>7</v>
      </c>
      <c r="B47" s="1">
        <v>43526</v>
      </c>
      <c r="C47" s="1" t="str">
        <f t="shared" si="0"/>
        <v>First Half Month</v>
      </c>
      <c r="D47" t="s">
        <v>50</v>
      </c>
      <c r="E47" t="s">
        <v>111</v>
      </c>
      <c r="F47" t="s">
        <v>145</v>
      </c>
      <c r="G47" t="s">
        <v>33</v>
      </c>
      <c r="H47" s="2">
        <v>20</v>
      </c>
      <c r="I47"/>
    </row>
    <row r="48" spans="1:9" outlineLevel="2" x14ac:dyDescent="0.2">
      <c r="A48" t="s">
        <v>7</v>
      </c>
      <c r="B48" s="1">
        <v>43526</v>
      </c>
      <c r="C48" s="1" t="str">
        <f t="shared" si="0"/>
        <v>First Half Month</v>
      </c>
      <c r="D48" t="s">
        <v>52</v>
      </c>
      <c r="E48" t="s">
        <v>111</v>
      </c>
      <c r="F48" t="s">
        <v>51</v>
      </c>
      <c r="G48" t="s">
        <v>95</v>
      </c>
      <c r="H48" s="2">
        <v>80</v>
      </c>
      <c r="I48"/>
    </row>
    <row r="49" spans="1:9" outlineLevel="2" x14ac:dyDescent="0.2">
      <c r="A49" t="s">
        <v>7</v>
      </c>
      <c r="B49" s="1">
        <v>43526</v>
      </c>
      <c r="C49" s="1" t="str">
        <f t="shared" si="0"/>
        <v>First Half Month</v>
      </c>
      <c r="D49" t="s">
        <v>31</v>
      </c>
      <c r="E49" t="s">
        <v>63</v>
      </c>
      <c r="F49" t="s">
        <v>32</v>
      </c>
      <c r="G49" t="s">
        <v>33</v>
      </c>
      <c r="H49" s="2">
        <v>75</v>
      </c>
      <c r="I49"/>
    </row>
    <row r="50" spans="1:9" outlineLevel="2" x14ac:dyDescent="0.2">
      <c r="A50" t="s">
        <v>7</v>
      </c>
      <c r="B50" s="1">
        <v>43526</v>
      </c>
      <c r="C50" s="1" t="str">
        <f t="shared" si="0"/>
        <v>First Half Month</v>
      </c>
      <c r="D50" t="s">
        <v>128</v>
      </c>
      <c r="E50" t="s">
        <v>129</v>
      </c>
      <c r="F50" t="s">
        <v>130</v>
      </c>
      <c r="G50" t="s">
        <v>35</v>
      </c>
      <c r="H50" s="2">
        <v>40</v>
      </c>
      <c r="I50"/>
    </row>
    <row r="51" spans="1:9" outlineLevel="2" x14ac:dyDescent="0.2">
      <c r="A51" t="s">
        <v>7</v>
      </c>
      <c r="B51" s="1">
        <v>43532</v>
      </c>
      <c r="C51" s="1" t="str">
        <f t="shared" si="0"/>
        <v>First Half Month</v>
      </c>
      <c r="D51" t="s">
        <v>76</v>
      </c>
      <c r="E51" t="s">
        <v>115</v>
      </c>
      <c r="F51" t="s">
        <v>77</v>
      </c>
      <c r="G51" t="s">
        <v>35</v>
      </c>
      <c r="H51" s="2">
        <v>3000</v>
      </c>
      <c r="I51"/>
    </row>
    <row r="52" spans="1:9" outlineLevel="2" x14ac:dyDescent="0.2">
      <c r="A52" t="s">
        <v>7</v>
      </c>
      <c r="B52" s="1">
        <v>43536</v>
      </c>
      <c r="C52" s="1" t="str">
        <f t="shared" si="0"/>
        <v>First Half Month</v>
      </c>
      <c r="D52" t="s">
        <v>99</v>
      </c>
      <c r="E52" t="s">
        <v>135</v>
      </c>
      <c r="F52" t="s">
        <v>98</v>
      </c>
      <c r="G52" t="s">
        <v>35</v>
      </c>
      <c r="H52" s="2">
        <v>100</v>
      </c>
      <c r="I52"/>
    </row>
    <row r="53" spans="1:9" outlineLevel="2" x14ac:dyDescent="0.2">
      <c r="A53" t="s">
        <v>7</v>
      </c>
      <c r="B53" s="1">
        <v>43539</v>
      </c>
      <c r="C53" s="1" t="str">
        <f t="shared" si="0"/>
        <v>Second Half Month</v>
      </c>
      <c r="D53" t="s">
        <v>43</v>
      </c>
      <c r="E53" t="s">
        <v>112</v>
      </c>
      <c r="F53" t="s">
        <v>42</v>
      </c>
      <c r="G53" t="s">
        <v>35</v>
      </c>
      <c r="H53" s="2">
        <v>37.44</v>
      </c>
      <c r="I53"/>
    </row>
    <row r="54" spans="1:9" outlineLevel="2" x14ac:dyDescent="0.2">
      <c r="A54" t="s">
        <v>7</v>
      </c>
      <c r="B54" s="1">
        <v>43539</v>
      </c>
      <c r="C54" s="1" t="str">
        <f t="shared" si="0"/>
        <v>Second Half Month</v>
      </c>
      <c r="D54" t="s">
        <v>41</v>
      </c>
      <c r="E54" t="s">
        <v>113</v>
      </c>
      <c r="F54" t="s">
        <v>40</v>
      </c>
      <c r="G54" t="s">
        <v>35</v>
      </c>
      <c r="H54" s="2">
        <v>258.95</v>
      </c>
      <c r="I54"/>
    </row>
    <row r="55" spans="1:9" outlineLevel="2" x14ac:dyDescent="0.2">
      <c r="A55" t="s">
        <v>7</v>
      </c>
      <c r="B55" s="1">
        <v>43547</v>
      </c>
      <c r="C55" s="1" t="str">
        <f t="shared" si="0"/>
        <v>Second Half Month</v>
      </c>
      <c r="D55" t="s">
        <v>65</v>
      </c>
      <c r="E55" t="s">
        <v>113</v>
      </c>
      <c r="F55" t="s">
        <v>40</v>
      </c>
      <c r="G55" t="s">
        <v>35</v>
      </c>
      <c r="H55" s="2">
        <v>37.25</v>
      </c>
      <c r="I55"/>
    </row>
    <row r="56" spans="1:9" outlineLevel="2" x14ac:dyDescent="0.2">
      <c r="A56" t="s">
        <v>7</v>
      </c>
      <c r="B56" s="1">
        <v>43547</v>
      </c>
      <c r="C56" s="1" t="str">
        <f t="shared" si="0"/>
        <v>Second Half Month</v>
      </c>
      <c r="D56" t="s">
        <v>78</v>
      </c>
      <c r="E56" t="s">
        <v>112</v>
      </c>
      <c r="F56" t="s">
        <v>42</v>
      </c>
      <c r="G56" t="s">
        <v>35</v>
      </c>
      <c r="H56" s="2">
        <v>35.28</v>
      </c>
      <c r="I56"/>
    </row>
    <row r="57" spans="1:9" outlineLevel="2" x14ac:dyDescent="0.2">
      <c r="A57" t="s">
        <v>7</v>
      </c>
      <c r="B57" s="1">
        <v>43555</v>
      </c>
      <c r="C57" s="1" t="str">
        <f t="shared" si="0"/>
        <v>Second Half Month</v>
      </c>
      <c r="D57" t="s">
        <v>61</v>
      </c>
      <c r="E57" t="s">
        <v>113</v>
      </c>
      <c r="F57" t="s">
        <v>40</v>
      </c>
      <c r="G57" t="s">
        <v>35</v>
      </c>
      <c r="H57" s="2">
        <v>27.58</v>
      </c>
      <c r="I57"/>
    </row>
    <row r="58" spans="1:9" outlineLevel="2" x14ac:dyDescent="0.2">
      <c r="A58" t="s">
        <v>7</v>
      </c>
      <c r="B58" s="1">
        <v>43555</v>
      </c>
      <c r="C58" s="1" t="str">
        <f t="shared" si="0"/>
        <v>Second Half Month</v>
      </c>
      <c r="D58" t="s">
        <v>78</v>
      </c>
      <c r="E58" t="s">
        <v>112</v>
      </c>
      <c r="F58" t="s">
        <v>42</v>
      </c>
      <c r="G58" t="s">
        <v>35</v>
      </c>
      <c r="H58" s="2">
        <v>35.369999999999997</v>
      </c>
      <c r="I58"/>
    </row>
    <row r="59" spans="1:9" outlineLevel="2" x14ac:dyDescent="0.2">
      <c r="A59" t="s">
        <v>8</v>
      </c>
      <c r="B59" s="1">
        <v>43556</v>
      </c>
      <c r="C59" s="1" t="str">
        <f t="shared" si="0"/>
        <v>First Half Month</v>
      </c>
      <c r="D59" t="s">
        <v>131</v>
      </c>
      <c r="E59" t="s">
        <v>110</v>
      </c>
      <c r="F59" t="s">
        <v>34</v>
      </c>
      <c r="G59" t="s">
        <v>33</v>
      </c>
      <c r="H59" s="2">
        <v>2500</v>
      </c>
      <c r="I59"/>
    </row>
    <row r="60" spans="1:9" outlineLevel="2" x14ac:dyDescent="0.2">
      <c r="A60" t="s">
        <v>8</v>
      </c>
      <c r="B60" s="1">
        <v>43557</v>
      </c>
      <c r="C60" s="1" t="str">
        <f t="shared" si="0"/>
        <v>First Half Month</v>
      </c>
      <c r="D60" t="s">
        <v>46</v>
      </c>
      <c r="E60" t="s">
        <v>111</v>
      </c>
      <c r="F60" t="s">
        <v>47</v>
      </c>
      <c r="G60" t="s">
        <v>33</v>
      </c>
      <c r="H60" s="2">
        <v>65</v>
      </c>
      <c r="I60"/>
    </row>
    <row r="61" spans="1:9" outlineLevel="2" x14ac:dyDescent="0.2">
      <c r="A61" t="s">
        <v>8</v>
      </c>
      <c r="B61" s="1">
        <v>43557</v>
      </c>
      <c r="C61" s="1" t="str">
        <f t="shared" si="0"/>
        <v>First Half Month</v>
      </c>
      <c r="D61" t="s">
        <v>48</v>
      </c>
      <c r="E61" t="s">
        <v>111</v>
      </c>
      <c r="F61" t="s">
        <v>47</v>
      </c>
      <c r="G61" t="s">
        <v>33</v>
      </c>
      <c r="H61" s="2">
        <v>57</v>
      </c>
      <c r="I61"/>
    </row>
    <row r="62" spans="1:9" outlineLevel="2" x14ac:dyDescent="0.2">
      <c r="A62" t="s">
        <v>8</v>
      </c>
      <c r="B62" s="1">
        <v>43557</v>
      </c>
      <c r="C62" s="1" t="str">
        <f t="shared" si="0"/>
        <v>First Half Month</v>
      </c>
      <c r="D62" t="s">
        <v>49</v>
      </c>
      <c r="E62" t="s">
        <v>111</v>
      </c>
      <c r="F62" t="s">
        <v>47</v>
      </c>
      <c r="G62" t="s">
        <v>33</v>
      </c>
      <c r="H62" s="2">
        <v>63</v>
      </c>
      <c r="I62"/>
    </row>
    <row r="63" spans="1:9" outlineLevel="2" x14ac:dyDescent="0.2">
      <c r="A63" t="s">
        <v>8</v>
      </c>
      <c r="B63" s="1">
        <v>43557</v>
      </c>
      <c r="C63" s="1" t="str">
        <f t="shared" si="0"/>
        <v>First Half Month</v>
      </c>
      <c r="D63" t="s">
        <v>53</v>
      </c>
      <c r="E63" t="s">
        <v>111</v>
      </c>
      <c r="F63" t="s">
        <v>54</v>
      </c>
      <c r="G63" t="s">
        <v>33</v>
      </c>
      <c r="H63" s="2">
        <v>200</v>
      </c>
      <c r="I63"/>
    </row>
    <row r="64" spans="1:9" outlineLevel="2" x14ac:dyDescent="0.2">
      <c r="A64" t="s">
        <v>8</v>
      </c>
      <c r="B64" s="1">
        <v>43557</v>
      </c>
      <c r="C64" s="1" t="str">
        <f t="shared" ref="C64:C125" si="1">IF(DAY(B64)&lt;14,"First Half Month","Second Half Month")</f>
        <v>First Half Month</v>
      </c>
      <c r="D64" t="s">
        <v>50</v>
      </c>
      <c r="E64" t="s">
        <v>111</v>
      </c>
      <c r="F64" t="s">
        <v>145</v>
      </c>
      <c r="G64" t="s">
        <v>33</v>
      </c>
      <c r="H64" s="2">
        <v>20</v>
      </c>
      <c r="I64"/>
    </row>
    <row r="65" spans="1:9" outlineLevel="2" x14ac:dyDescent="0.2">
      <c r="A65" t="s">
        <v>8</v>
      </c>
      <c r="B65" s="1">
        <v>43557</v>
      </c>
      <c r="C65" s="1" t="str">
        <f t="shared" si="1"/>
        <v>First Half Month</v>
      </c>
      <c r="D65" t="s">
        <v>52</v>
      </c>
      <c r="E65" t="s">
        <v>111</v>
      </c>
      <c r="F65" t="s">
        <v>51</v>
      </c>
      <c r="G65" t="s">
        <v>95</v>
      </c>
      <c r="H65" s="2">
        <v>80</v>
      </c>
      <c r="I65"/>
    </row>
    <row r="66" spans="1:9" outlineLevel="2" x14ac:dyDescent="0.2">
      <c r="A66" t="s">
        <v>8</v>
      </c>
      <c r="B66" s="1">
        <v>43557</v>
      </c>
      <c r="C66" s="1" t="str">
        <f t="shared" si="1"/>
        <v>First Half Month</v>
      </c>
      <c r="D66" t="s">
        <v>31</v>
      </c>
      <c r="E66" t="s">
        <v>63</v>
      </c>
      <c r="F66" t="s">
        <v>32</v>
      </c>
      <c r="G66" t="s">
        <v>33</v>
      </c>
      <c r="H66" s="2">
        <v>75</v>
      </c>
      <c r="I66"/>
    </row>
    <row r="67" spans="1:9" outlineLevel="2" x14ac:dyDescent="0.2">
      <c r="A67" t="s">
        <v>8</v>
      </c>
      <c r="B67" s="1">
        <v>43557</v>
      </c>
      <c r="C67" s="1" t="str">
        <f t="shared" si="1"/>
        <v>First Half Month</v>
      </c>
      <c r="D67" t="s">
        <v>128</v>
      </c>
      <c r="E67" t="s">
        <v>129</v>
      </c>
      <c r="F67" t="s">
        <v>130</v>
      </c>
      <c r="G67" t="s">
        <v>35</v>
      </c>
      <c r="H67" s="2">
        <v>40</v>
      </c>
      <c r="I67"/>
    </row>
    <row r="68" spans="1:9" outlineLevel="2" x14ac:dyDescent="0.2">
      <c r="A68" t="s">
        <v>8</v>
      </c>
      <c r="B68" s="1">
        <v>43563</v>
      </c>
      <c r="C68" s="1" t="str">
        <f t="shared" si="1"/>
        <v>First Half Month</v>
      </c>
      <c r="D68" t="s">
        <v>43</v>
      </c>
      <c r="E68" t="s">
        <v>112</v>
      </c>
      <c r="F68" t="s">
        <v>42</v>
      </c>
      <c r="G68" t="s">
        <v>35</v>
      </c>
      <c r="H68" s="2">
        <v>36.44</v>
      </c>
      <c r="I68"/>
    </row>
    <row r="69" spans="1:9" outlineLevel="2" x14ac:dyDescent="0.2">
      <c r="A69" t="s">
        <v>8</v>
      </c>
      <c r="B69" s="1">
        <v>43563</v>
      </c>
      <c r="C69" s="1" t="str">
        <f t="shared" si="1"/>
        <v>First Half Month</v>
      </c>
      <c r="D69" t="s">
        <v>41</v>
      </c>
      <c r="E69" t="s">
        <v>113</v>
      </c>
      <c r="F69" t="s">
        <v>40</v>
      </c>
      <c r="G69" t="s">
        <v>35</v>
      </c>
      <c r="H69" s="2">
        <v>128.85</v>
      </c>
      <c r="I69"/>
    </row>
    <row r="70" spans="1:9" outlineLevel="2" x14ac:dyDescent="0.2">
      <c r="A70" t="s">
        <v>8</v>
      </c>
      <c r="B70" s="1">
        <v>43565</v>
      </c>
      <c r="C70" s="1" t="str">
        <f t="shared" si="1"/>
        <v>First Half Month</v>
      </c>
      <c r="D70" t="s">
        <v>79</v>
      </c>
      <c r="E70" t="s">
        <v>80</v>
      </c>
      <c r="F70" t="s">
        <v>80</v>
      </c>
      <c r="G70" t="s">
        <v>81</v>
      </c>
      <c r="H70" s="2">
        <v>1200</v>
      </c>
      <c r="I70"/>
    </row>
    <row r="71" spans="1:9" outlineLevel="2" x14ac:dyDescent="0.2">
      <c r="A71" t="s">
        <v>8</v>
      </c>
      <c r="B71" s="1">
        <v>43565</v>
      </c>
      <c r="C71" s="1" t="str">
        <f t="shared" si="1"/>
        <v>First Half Month</v>
      </c>
      <c r="D71" t="s">
        <v>82</v>
      </c>
      <c r="E71" t="s">
        <v>80</v>
      </c>
      <c r="F71" t="s">
        <v>80</v>
      </c>
      <c r="G71" t="s">
        <v>81</v>
      </c>
      <c r="H71" s="2">
        <v>700</v>
      </c>
      <c r="I71"/>
    </row>
    <row r="72" spans="1:9" outlineLevel="2" x14ac:dyDescent="0.2">
      <c r="A72" t="s">
        <v>8</v>
      </c>
      <c r="B72" s="1">
        <v>43565</v>
      </c>
      <c r="C72" s="1" t="str">
        <f t="shared" si="1"/>
        <v>First Half Month</v>
      </c>
      <c r="D72" t="s">
        <v>88</v>
      </c>
      <c r="E72" t="s">
        <v>80</v>
      </c>
      <c r="F72" t="s">
        <v>80</v>
      </c>
      <c r="G72" t="s">
        <v>35</v>
      </c>
      <c r="H72" s="2">
        <v>120</v>
      </c>
      <c r="I72"/>
    </row>
    <row r="73" spans="1:9" outlineLevel="2" x14ac:dyDescent="0.2">
      <c r="A73" t="s">
        <v>8</v>
      </c>
      <c r="B73" s="1">
        <v>43570</v>
      </c>
      <c r="C73" s="1" t="str">
        <f t="shared" si="1"/>
        <v>Second Half Month</v>
      </c>
      <c r="D73" t="s">
        <v>43</v>
      </c>
      <c r="E73" t="s">
        <v>112</v>
      </c>
      <c r="F73" t="s">
        <v>42</v>
      </c>
      <c r="G73" t="s">
        <v>35</v>
      </c>
      <c r="H73" s="2">
        <v>35.28</v>
      </c>
      <c r="I73"/>
    </row>
    <row r="74" spans="1:9" outlineLevel="2" x14ac:dyDescent="0.2">
      <c r="A74" t="s">
        <v>8</v>
      </c>
      <c r="B74" s="1">
        <v>43570</v>
      </c>
      <c r="C74" s="1" t="str">
        <f t="shared" si="1"/>
        <v>Second Half Month</v>
      </c>
      <c r="D74" t="s">
        <v>66</v>
      </c>
      <c r="E74" t="s">
        <v>113</v>
      </c>
      <c r="F74" t="s">
        <v>40</v>
      </c>
      <c r="G74" t="s">
        <v>35</v>
      </c>
      <c r="H74" s="2">
        <v>35.85</v>
      </c>
      <c r="I74"/>
    </row>
    <row r="75" spans="1:9" outlineLevel="2" x14ac:dyDescent="0.2">
      <c r="A75" t="s">
        <v>8</v>
      </c>
      <c r="B75" s="1">
        <v>43572</v>
      </c>
      <c r="C75" s="1" t="str">
        <f t="shared" si="1"/>
        <v>Second Half Month</v>
      </c>
      <c r="D75" t="s">
        <v>83</v>
      </c>
      <c r="E75" t="s">
        <v>113</v>
      </c>
      <c r="F75" t="s">
        <v>39</v>
      </c>
      <c r="G75" t="s">
        <v>35</v>
      </c>
      <c r="H75" s="2">
        <v>18.29</v>
      </c>
      <c r="I75"/>
    </row>
    <row r="76" spans="1:9" outlineLevel="2" x14ac:dyDescent="0.2">
      <c r="A76" t="s">
        <v>8</v>
      </c>
      <c r="B76" s="1">
        <v>43578</v>
      </c>
      <c r="C76" s="1" t="str">
        <f t="shared" si="1"/>
        <v>Second Half Month</v>
      </c>
      <c r="D76" t="s">
        <v>43</v>
      </c>
      <c r="E76" t="s">
        <v>112</v>
      </c>
      <c r="F76" t="s">
        <v>42</v>
      </c>
      <c r="G76" t="s">
        <v>35</v>
      </c>
      <c r="H76" s="2">
        <v>35.770000000000003</v>
      </c>
      <c r="I76"/>
    </row>
    <row r="77" spans="1:9" outlineLevel="2" x14ac:dyDescent="0.2">
      <c r="A77" t="s">
        <v>8</v>
      </c>
      <c r="B77" s="1">
        <v>43578</v>
      </c>
      <c r="C77" s="1" t="str">
        <f t="shared" si="1"/>
        <v>Second Half Month</v>
      </c>
      <c r="D77" t="s">
        <v>73</v>
      </c>
      <c r="E77" t="s">
        <v>113</v>
      </c>
      <c r="F77" t="s">
        <v>40</v>
      </c>
      <c r="G77" t="s">
        <v>35</v>
      </c>
      <c r="H77" s="2">
        <v>25.75</v>
      </c>
      <c r="I77"/>
    </row>
    <row r="78" spans="1:9" outlineLevel="2" x14ac:dyDescent="0.2">
      <c r="A78" t="s">
        <v>8</v>
      </c>
      <c r="B78" s="1">
        <v>43585</v>
      </c>
      <c r="C78" s="1" t="str">
        <f t="shared" si="1"/>
        <v>Second Half Month</v>
      </c>
      <c r="D78" t="s">
        <v>78</v>
      </c>
      <c r="E78" t="s">
        <v>112</v>
      </c>
      <c r="F78" t="s">
        <v>42</v>
      </c>
      <c r="G78" t="s">
        <v>35</v>
      </c>
      <c r="H78" s="2">
        <v>35.35</v>
      </c>
      <c r="I78"/>
    </row>
    <row r="79" spans="1:9" outlineLevel="2" x14ac:dyDescent="0.2">
      <c r="A79" t="s">
        <v>8</v>
      </c>
      <c r="B79" s="1">
        <v>43585</v>
      </c>
      <c r="C79" s="1" t="str">
        <f t="shared" si="1"/>
        <v>Second Half Month</v>
      </c>
      <c r="D79" t="s">
        <v>65</v>
      </c>
      <c r="E79" t="s">
        <v>113</v>
      </c>
      <c r="F79" t="s">
        <v>40</v>
      </c>
      <c r="G79" t="s">
        <v>35</v>
      </c>
      <c r="H79" s="2">
        <v>25.85</v>
      </c>
      <c r="I79"/>
    </row>
    <row r="80" spans="1:9" outlineLevel="2" x14ac:dyDescent="0.2">
      <c r="A80" t="s">
        <v>9</v>
      </c>
      <c r="B80" s="1">
        <v>43586</v>
      </c>
      <c r="C80" s="1" t="str">
        <f t="shared" si="1"/>
        <v>First Half Month</v>
      </c>
      <c r="D80" t="s">
        <v>131</v>
      </c>
      <c r="E80" t="s">
        <v>110</v>
      </c>
      <c r="F80" t="s">
        <v>34</v>
      </c>
      <c r="G80" t="s">
        <v>33</v>
      </c>
      <c r="H80" s="2">
        <v>2500</v>
      </c>
      <c r="I80"/>
    </row>
    <row r="81" spans="1:9" outlineLevel="2" x14ac:dyDescent="0.2">
      <c r="A81" t="s">
        <v>9</v>
      </c>
      <c r="B81" s="1">
        <v>43587</v>
      </c>
      <c r="C81" s="1" t="str">
        <f t="shared" si="1"/>
        <v>First Half Month</v>
      </c>
      <c r="D81" t="s">
        <v>46</v>
      </c>
      <c r="E81" t="s">
        <v>111</v>
      </c>
      <c r="F81" t="s">
        <v>47</v>
      </c>
      <c r="G81" t="s">
        <v>33</v>
      </c>
      <c r="H81" s="2">
        <v>85</v>
      </c>
      <c r="I81"/>
    </row>
    <row r="82" spans="1:9" outlineLevel="2" x14ac:dyDescent="0.2">
      <c r="A82" t="s">
        <v>9</v>
      </c>
      <c r="B82" s="1">
        <v>43587</v>
      </c>
      <c r="C82" s="1" t="str">
        <f t="shared" si="1"/>
        <v>First Half Month</v>
      </c>
      <c r="D82" t="s">
        <v>48</v>
      </c>
      <c r="E82" t="s">
        <v>111</v>
      </c>
      <c r="F82" t="s">
        <v>47</v>
      </c>
      <c r="G82" t="s">
        <v>33</v>
      </c>
      <c r="H82" s="2">
        <v>62</v>
      </c>
      <c r="I82"/>
    </row>
    <row r="83" spans="1:9" outlineLevel="2" x14ac:dyDescent="0.2">
      <c r="A83" t="s">
        <v>9</v>
      </c>
      <c r="B83" s="1">
        <v>43587</v>
      </c>
      <c r="C83" s="1" t="str">
        <f t="shared" si="1"/>
        <v>First Half Month</v>
      </c>
      <c r="D83" t="s">
        <v>49</v>
      </c>
      <c r="E83" t="s">
        <v>111</v>
      </c>
      <c r="F83" t="s">
        <v>47</v>
      </c>
      <c r="G83" t="s">
        <v>33</v>
      </c>
      <c r="H83" s="2">
        <v>88</v>
      </c>
      <c r="I83"/>
    </row>
    <row r="84" spans="1:9" outlineLevel="2" x14ac:dyDescent="0.2">
      <c r="A84" t="s">
        <v>9</v>
      </c>
      <c r="B84" s="1">
        <v>43587</v>
      </c>
      <c r="C84" s="1" t="str">
        <f t="shared" si="1"/>
        <v>First Half Month</v>
      </c>
      <c r="D84" t="s">
        <v>53</v>
      </c>
      <c r="E84" t="s">
        <v>111</v>
      </c>
      <c r="F84" t="s">
        <v>54</v>
      </c>
      <c r="G84" t="s">
        <v>33</v>
      </c>
      <c r="H84" s="2">
        <v>200</v>
      </c>
      <c r="I84"/>
    </row>
    <row r="85" spans="1:9" outlineLevel="2" x14ac:dyDescent="0.2">
      <c r="A85" t="s">
        <v>9</v>
      </c>
      <c r="B85" s="1">
        <v>43587</v>
      </c>
      <c r="C85" s="1" t="str">
        <f t="shared" si="1"/>
        <v>First Half Month</v>
      </c>
      <c r="D85" t="s">
        <v>50</v>
      </c>
      <c r="E85" t="s">
        <v>111</v>
      </c>
      <c r="F85" t="s">
        <v>145</v>
      </c>
      <c r="G85" t="s">
        <v>33</v>
      </c>
      <c r="H85" s="2">
        <v>20</v>
      </c>
      <c r="I85"/>
    </row>
    <row r="86" spans="1:9" outlineLevel="2" x14ac:dyDescent="0.2">
      <c r="A86" t="s">
        <v>9</v>
      </c>
      <c r="B86" s="1">
        <v>43587</v>
      </c>
      <c r="C86" s="1" t="str">
        <f t="shared" si="1"/>
        <v>First Half Month</v>
      </c>
      <c r="D86" t="s">
        <v>52</v>
      </c>
      <c r="E86" t="s">
        <v>111</v>
      </c>
      <c r="F86" t="s">
        <v>51</v>
      </c>
      <c r="G86" t="s">
        <v>95</v>
      </c>
      <c r="H86" s="2">
        <v>80</v>
      </c>
      <c r="I86"/>
    </row>
    <row r="87" spans="1:9" outlineLevel="2" x14ac:dyDescent="0.2">
      <c r="A87" t="s">
        <v>9</v>
      </c>
      <c r="B87" s="1">
        <v>43587</v>
      </c>
      <c r="C87" s="1" t="str">
        <f t="shared" si="1"/>
        <v>First Half Month</v>
      </c>
      <c r="D87" t="s">
        <v>31</v>
      </c>
      <c r="E87" t="s">
        <v>63</v>
      </c>
      <c r="F87" t="s">
        <v>32</v>
      </c>
      <c r="G87" t="s">
        <v>33</v>
      </c>
      <c r="H87" s="2">
        <v>75</v>
      </c>
      <c r="I87"/>
    </row>
    <row r="88" spans="1:9" outlineLevel="2" x14ac:dyDescent="0.2">
      <c r="A88" t="s">
        <v>9</v>
      </c>
      <c r="B88" s="1">
        <v>43587</v>
      </c>
      <c r="C88" s="1" t="str">
        <f t="shared" si="1"/>
        <v>First Half Month</v>
      </c>
      <c r="D88" t="s">
        <v>128</v>
      </c>
      <c r="E88" t="s">
        <v>129</v>
      </c>
      <c r="F88" t="s">
        <v>130</v>
      </c>
      <c r="G88" t="s">
        <v>35</v>
      </c>
      <c r="H88" s="2">
        <v>40</v>
      </c>
      <c r="I88"/>
    </row>
    <row r="89" spans="1:9" outlineLevel="2" x14ac:dyDescent="0.2">
      <c r="A89" t="s">
        <v>9</v>
      </c>
      <c r="B89" s="1">
        <v>43593</v>
      </c>
      <c r="C89" s="1" t="str">
        <f t="shared" si="1"/>
        <v>First Half Month</v>
      </c>
      <c r="D89" t="s">
        <v>43</v>
      </c>
      <c r="E89" t="s">
        <v>112</v>
      </c>
      <c r="F89" t="s">
        <v>42</v>
      </c>
      <c r="G89" t="s">
        <v>35</v>
      </c>
      <c r="H89" s="2">
        <v>37.89</v>
      </c>
      <c r="I89"/>
    </row>
    <row r="90" spans="1:9" outlineLevel="2" x14ac:dyDescent="0.2">
      <c r="A90" t="s">
        <v>9</v>
      </c>
      <c r="B90" s="1">
        <v>43593</v>
      </c>
      <c r="C90" s="1" t="str">
        <f t="shared" si="1"/>
        <v>First Half Month</v>
      </c>
      <c r="D90" t="s">
        <v>41</v>
      </c>
      <c r="E90" t="s">
        <v>113</v>
      </c>
      <c r="F90" t="s">
        <v>40</v>
      </c>
      <c r="G90" t="s">
        <v>35</v>
      </c>
      <c r="H90" s="2">
        <v>118.85</v>
      </c>
      <c r="I90"/>
    </row>
    <row r="91" spans="1:9" outlineLevel="2" x14ac:dyDescent="0.2">
      <c r="A91" t="s">
        <v>9</v>
      </c>
      <c r="B91" s="1">
        <v>43595</v>
      </c>
      <c r="C91" s="1" t="str">
        <f t="shared" si="1"/>
        <v>First Half Month</v>
      </c>
      <c r="D91" t="s">
        <v>69</v>
      </c>
      <c r="E91" t="s">
        <v>45</v>
      </c>
      <c r="F91" t="s">
        <v>133</v>
      </c>
      <c r="G91" t="s">
        <v>35</v>
      </c>
      <c r="H91" s="2">
        <v>128.97999999999999</v>
      </c>
      <c r="I91"/>
    </row>
    <row r="92" spans="1:9" outlineLevel="2" x14ac:dyDescent="0.2">
      <c r="A92" t="s">
        <v>9</v>
      </c>
      <c r="B92" s="1">
        <v>43595</v>
      </c>
      <c r="C92" s="1" t="str">
        <f t="shared" si="1"/>
        <v>First Half Month</v>
      </c>
      <c r="D92" t="s">
        <v>84</v>
      </c>
      <c r="E92" t="s">
        <v>113</v>
      </c>
      <c r="F92" t="s">
        <v>38</v>
      </c>
      <c r="G92" t="s">
        <v>35</v>
      </c>
      <c r="H92" s="2">
        <v>120</v>
      </c>
      <c r="I92"/>
    </row>
    <row r="93" spans="1:9" outlineLevel="2" x14ac:dyDescent="0.2">
      <c r="A93" t="s">
        <v>9</v>
      </c>
      <c r="B93" s="1">
        <v>43595</v>
      </c>
      <c r="C93" s="1" t="str">
        <f t="shared" si="1"/>
        <v>First Half Month</v>
      </c>
      <c r="D93" t="s">
        <v>85</v>
      </c>
      <c r="E93" t="s">
        <v>37</v>
      </c>
      <c r="F93" t="s">
        <v>114</v>
      </c>
      <c r="G93" t="s">
        <v>35</v>
      </c>
      <c r="H93" s="2">
        <v>40</v>
      </c>
      <c r="I93"/>
    </row>
    <row r="94" spans="1:9" outlineLevel="2" x14ac:dyDescent="0.2">
      <c r="A94" t="s">
        <v>9</v>
      </c>
      <c r="B94" s="1">
        <v>43600</v>
      </c>
      <c r="C94" s="1" t="str">
        <f t="shared" si="1"/>
        <v>Second Half Month</v>
      </c>
      <c r="D94" t="s">
        <v>43</v>
      </c>
      <c r="E94" t="s">
        <v>112</v>
      </c>
      <c r="F94" t="s">
        <v>42</v>
      </c>
      <c r="G94" t="s">
        <v>35</v>
      </c>
      <c r="H94" s="2">
        <v>35.78</v>
      </c>
      <c r="I94"/>
    </row>
    <row r="95" spans="1:9" outlineLevel="2" x14ac:dyDescent="0.2">
      <c r="A95" t="s">
        <v>9</v>
      </c>
      <c r="B95" s="1">
        <v>43600</v>
      </c>
      <c r="C95" s="1" t="str">
        <f t="shared" si="1"/>
        <v>Second Half Month</v>
      </c>
      <c r="D95" t="s">
        <v>66</v>
      </c>
      <c r="E95" t="s">
        <v>113</v>
      </c>
      <c r="F95" t="s">
        <v>40</v>
      </c>
      <c r="G95" t="s">
        <v>35</v>
      </c>
      <c r="H95" s="2">
        <v>27.23</v>
      </c>
      <c r="I95"/>
    </row>
    <row r="96" spans="1:9" outlineLevel="2" x14ac:dyDescent="0.2">
      <c r="A96" t="s">
        <v>9</v>
      </c>
      <c r="B96" s="1">
        <v>43600</v>
      </c>
      <c r="C96" s="1" t="str">
        <f t="shared" si="1"/>
        <v>Second Half Month</v>
      </c>
      <c r="D96" t="s">
        <v>86</v>
      </c>
      <c r="E96" t="s">
        <v>113</v>
      </c>
      <c r="F96" t="s">
        <v>40</v>
      </c>
      <c r="G96" t="s">
        <v>35</v>
      </c>
      <c r="H96" s="2">
        <v>59.92</v>
      </c>
      <c r="I96"/>
    </row>
    <row r="97" spans="1:9" outlineLevel="2" x14ac:dyDescent="0.2">
      <c r="A97" t="s">
        <v>9</v>
      </c>
      <c r="B97" s="1">
        <v>43607</v>
      </c>
      <c r="C97" s="1" t="str">
        <f t="shared" si="1"/>
        <v>Second Half Month</v>
      </c>
      <c r="D97" t="s">
        <v>72</v>
      </c>
      <c r="E97" t="s">
        <v>45</v>
      </c>
      <c r="F97" t="s">
        <v>133</v>
      </c>
      <c r="G97" t="s">
        <v>35</v>
      </c>
      <c r="H97" s="2">
        <v>58.72</v>
      </c>
      <c r="I97"/>
    </row>
    <row r="98" spans="1:9" outlineLevel="2" x14ac:dyDescent="0.2">
      <c r="A98" t="s">
        <v>9</v>
      </c>
      <c r="B98" s="1">
        <v>43607</v>
      </c>
      <c r="C98" s="1" t="str">
        <f t="shared" si="1"/>
        <v>Second Half Month</v>
      </c>
      <c r="D98" t="s">
        <v>75</v>
      </c>
      <c r="E98" t="s">
        <v>112</v>
      </c>
      <c r="F98" t="s">
        <v>42</v>
      </c>
      <c r="G98" t="s">
        <v>35</v>
      </c>
      <c r="H98" s="2">
        <v>35.78</v>
      </c>
      <c r="I98"/>
    </row>
    <row r="99" spans="1:9" outlineLevel="2" x14ac:dyDescent="0.2">
      <c r="A99" t="s">
        <v>9</v>
      </c>
      <c r="B99" s="1">
        <v>43613</v>
      </c>
      <c r="C99" s="1" t="str">
        <f t="shared" si="1"/>
        <v>Second Half Month</v>
      </c>
      <c r="D99" t="s">
        <v>75</v>
      </c>
      <c r="E99" t="s">
        <v>112</v>
      </c>
      <c r="F99" t="s">
        <v>42</v>
      </c>
      <c r="G99" t="s">
        <v>35</v>
      </c>
      <c r="H99" s="2">
        <v>37.29</v>
      </c>
      <c r="I99"/>
    </row>
    <row r="100" spans="1:9" outlineLevel="2" x14ac:dyDescent="0.2">
      <c r="A100" t="s">
        <v>9</v>
      </c>
      <c r="B100" s="1">
        <v>43613</v>
      </c>
      <c r="C100" s="1" t="str">
        <f t="shared" si="1"/>
        <v>Second Half Month</v>
      </c>
      <c r="D100" t="s">
        <v>73</v>
      </c>
      <c r="E100" t="s">
        <v>113</v>
      </c>
      <c r="F100" t="s">
        <v>40</v>
      </c>
      <c r="G100" t="s">
        <v>35</v>
      </c>
      <c r="H100" s="2">
        <v>18.350000000000001</v>
      </c>
      <c r="I100"/>
    </row>
    <row r="101" spans="1:9" outlineLevel="2" x14ac:dyDescent="0.2">
      <c r="A101" t="s">
        <v>9</v>
      </c>
      <c r="B101" s="1">
        <v>43613</v>
      </c>
      <c r="C101" s="1" t="str">
        <f t="shared" si="1"/>
        <v>Second Half Month</v>
      </c>
      <c r="D101" t="s">
        <v>83</v>
      </c>
      <c r="E101" t="s">
        <v>113</v>
      </c>
      <c r="F101" t="s">
        <v>39</v>
      </c>
      <c r="G101" t="s">
        <v>35</v>
      </c>
      <c r="H101" s="2">
        <v>15.39</v>
      </c>
      <c r="I101"/>
    </row>
    <row r="102" spans="1:9" outlineLevel="2" x14ac:dyDescent="0.2">
      <c r="A102" t="s">
        <v>9</v>
      </c>
      <c r="B102" s="1">
        <v>43615</v>
      </c>
      <c r="C102" s="1" t="str">
        <f t="shared" si="1"/>
        <v>Second Half Month</v>
      </c>
      <c r="D102" t="s">
        <v>87</v>
      </c>
      <c r="E102" t="s">
        <v>113</v>
      </c>
      <c r="F102" t="s">
        <v>38</v>
      </c>
      <c r="G102" t="s">
        <v>35</v>
      </c>
      <c r="H102" s="2">
        <v>10.98</v>
      </c>
      <c r="I102"/>
    </row>
    <row r="103" spans="1:9" outlineLevel="2" x14ac:dyDescent="0.2">
      <c r="A103" t="s">
        <v>10</v>
      </c>
      <c r="B103" s="1">
        <v>43617</v>
      </c>
      <c r="C103" s="1" t="str">
        <f t="shared" si="1"/>
        <v>First Half Month</v>
      </c>
      <c r="D103" t="s">
        <v>131</v>
      </c>
      <c r="E103" t="s">
        <v>110</v>
      </c>
      <c r="F103" t="s">
        <v>34</v>
      </c>
      <c r="G103" t="s">
        <v>33</v>
      </c>
      <c r="H103" s="2">
        <v>2500</v>
      </c>
      <c r="I103"/>
    </row>
    <row r="104" spans="1:9" outlineLevel="2" x14ac:dyDescent="0.2">
      <c r="A104" t="s">
        <v>10</v>
      </c>
      <c r="B104" s="1">
        <v>43618</v>
      </c>
      <c r="C104" s="1" t="str">
        <f t="shared" si="1"/>
        <v>First Half Month</v>
      </c>
      <c r="D104" t="s">
        <v>46</v>
      </c>
      <c r="E104" t="s">
        <v>111</v>
      </c>
      <c r="F104" t="s">
        <v>47</v>
      </c>
      <c r="G104" t="s">
        <v>33</v>
      </c>
      <c r="H104" s="2">
        <v>98</v>
      </c>
      <c r="I104"/>
    </row>
    <row r="105" spans="1:9" outlineLevel="2" x14ac:dyDescent="0.2">
      <c r="A105" t="s">
        <v>10</v>
      </c>
      <c r="B105" s="1">
        <v>43618</v>
      </c>
      <c r="C105" s="1" t="str">
        <f t="shared" si="1"/>
        <v>First Half Month</v>
      </c>
      <c r="D105" t="s">
        <v>48</v>
      </c>
      <c r="E105" t="s">
        <v>111</v>
      </c>
      <c r="F105" t="s">
        <v>47</v>
      </c>
      <c r="G105" t="s">
        <v>33</v>
      </c>
      <c r="H105" s="2">
        <v>60</v>
      </c>
      <c r="I105"/>
    </row>
    <row r="106" spans="1:9" outlineLevel="2" x14ac:dyDescent="0.2">
      <c r="A106" t="s">
        <v>10</v>
      </c>
      <c r="B106" s="1">
        <v>43618</v>
      </c>
      <c r="C106" s="1" t="str">
        <f t="shared" si="1"/>
        <v>First Half Month</v>
      </c>
      <c r="D106" t="s">
        <v>49</v>
      </c>
      <c r="E106" t="s">
        <v>111</v>
      </c>
      <c r="F106" t="s">
        <v>47</v>
      </c>
      <c r="G106" t="s">
        <v>33</v>
      </c>
      <c r="H106" s="2">
        <v>85</v>
      </c>
      <c r="I106"/>
    </row>
    <row r="107" spans="1:9" outlineLevel="2" x14ac:dyDescent="0.2">
      <c r="A107" t="s">
        <v>10</v>
      </c>
      <c r="B107" s="1">
        <v>43618</v>
      </c>
      <c r="C107" s="1" t="str">
        <f t="shared" si="1"/>
        <v>First Half Month</v>
      </c>
      <c r="D107" t="s">
        <v>53</v>
      </c>
      <c r="E107" t="s">
        <v>111</v>
      </c>
      <c r="F107" t="s">
        <v>54</v>
      </c>
      <c r="G107" t="s">
        <v>33</v>
      </c>
      <c r="H107" s="2">
        <v>200</v>
      </c>
      <c r="I107"/>
    </row>
    <row r="108" spans="1:9" outlineLevel="2" x14ac:dyDescent="0.2">
      <c r="A108" t="s">
        <v>10</v>
      </c>
      <c r="B108" s="1">
        <v>43618</v>
      </c>
      <c r="C108" s="1" t="str">
        <f t="shared" si="1"/>
        <v>First Half Month</v>
      </c>
      <c r="D108" t="s">
        <v>50</v>
      </c>
      <c r="E108" t="s">
        <v>111</v>
      </c>
      <c r="F108" t="s">
        <v>145</v>
      </c>
      <c r="G108" t="s">
        <v>33</v>
      </c>
      <c r="H108" s="2">
        <v>20</v>
      </c>
      <c r="I108"/>
    </row>
    <row r="109" spans="1:9" outlineLevel="2" x14ac:dyDescent="0.2">
      <c r="A109" t="s">
        <v>10</v>
      </c>
      <c r="B109" s="1">
        <v>43618</v>
      </c>
      <c r="C109" s="1" t="str">
        <f t="shared" si="1"/>
        <v>First Half Month</v>
      </c>
      <c r="D109" t="s">
        <v>52</v>
      </c>
      <c r="E109" t="s">
        <v>111</v>
      </c>
      <c r="F109" t="s">
        <v>51</v>
      </c>
      <c r="G109" t="s">
        <v>95</v>
      </c>
      <c r="H109" s="2">
        <v>80</v>
      </c>
      <c r="I109"/>
    </row>
    <row r="110" spans="1:9" outlineLevel="2" x14ac:dyDescent="0.2">
      <c r="A110" t="s">
        <v>10</v>
      </c>
      <c r="B110" s="1">
        <v>43618</v>
      </c>
      <c r="C110" s="1" t="str">
        <f t="shared" si="1"/>
        <v>First Half Month</v>
      </c>
      <c r="D110" t="s">
        <v>31</v>
      </c>
      <c r="E110" t="s">
        <v>63</v>
      </c>
      <c r="F110" t="s">
        <v>32</v>
      </c>
      <c r="G110" t="s">
        <v>33</v>
      </c>
      <c r="H110" s="2">
        <v>75</v>
      </c>
      <c r="I110"/>
    </row>
    <row r="111" spans="1:9" outlineLevel="2" x14ac:dyDescent="0.2">
      <c r="A111" t="s">
        <v>10</v>
      </c>
      <c r="B111" s="1">
        <v>43618</v>
      </c>
      <c r="C111" s="1" t="str">
        <f t="shared" si="1"/>
        <v>First Half Month</v>
      </c>
      <c r="D111" t="s">
        <v>128</v>
      </c>
      <c r="E111" t="s">
        <v>129</v>
      </c>
      <c r="F111" t="s">
        <v>130</v>
      </c>
      <c r="G111" t="s">
        <v>35</v>
      </c>
      <c r="H111" s="2">
        <v>40</v>
      </c>
      <c r="I111"/>
    </row>
    <row r="112" spans="1:9" outlineLevel="2" x14ac:dyDescent="0.2">
      <c r="A112" t="s">
        <v>10</v>
      </c>
      <c r="B112" s="1">
        <v>43624</v>
      </c>
      <c r="C112" s="1" t="str">
        <f t="shared" si="1"/>
        <v>First Half Month</v>
      </c>
      <c r="D112" t="s">
        <v>43</v>
      </c>
      <c r="E112" t="s">
        <v>112</v>
      </c>
      <c r="F112" t="s">
        <v>42</v>
      </c>
      <c r="G112" t="s">
        <v>35</v>
      </c>
      <c r="H112" s="2">
        <v>36</v>
      </c>
      <c r="I112"/>
    </row>
    <row r="113" spans="1:9" outlineLevel="2" x14ac:dyDescent="0.2">
      <c r="A113" t="s">
        <v>10</v>
      </c>
      <c r="B113" s="1">
        <v>43624</v>
      </c>
      <c r="C113" s="1" t="str">
        <f t="shared" si="1"/>
        <v>First Half Month</v>
      </c>
      <c r="D113" t="s">
        <v>41</v>
      </c>
      <c r="E113" t="s">
        <v>113</v>
      </c>
      <c r="F113" t="s">
        <v>40</v>
      </c>
      <c r="G113" t="s">
        <v>35</v>
      </c>
      <c r="H113" s="2">
        <v>98.58</v>
      </c>
      <c r="I113"/>
    </row>
    <row r="114" spans="1:9" outlineLevel="2" x14ac:dyDescent="0.2">
      <c r="A114" t="s">
        <v>10</v>
      </c>
      <c r="B114" s="1">
        <v>43624</v>
      </c>
      <c r="C114" s="1" t="str">
        <f t="shared" si="1"/>
        <v>First Half Month</v>
      </c>
      <c r="D114" t="s">
        <v>89</v>
      </c>
      <c r="E114" t="s">
        <v>113</v>
      </c>
      <c r="F114" t="s">
        <v>38</v>
      </c>
      <c r="G114" t="s">
        <v>35</v>
      </c>
      <c r="H114" s="2">
        <v>98</v>
      </c>
      <c r="I114"/>
    </row>
    <row r="115" spans="1:9" outlineLevel="2" x14ac:dyDescent="0.2">
      <c r="A115" t="s">
        <v>10</v>
      </c>
      <c r="B115" s="1">
        <v>43624</v>
      </c>
      <c r="C115" s="1" t="str">
        <f t="shared" si="1"/>
        <v>First Half Month</v>
      </c>
      <c r="D115" t="s">
        <v>138</v>
      </c>
      <c r="E115" t="s">
        <v>37</v>
      </c>
      <c r="F115" t="s">
        <v>90</v>
      </c>
      <c r="G115" t="s">
        <v>35</v>
      </c>
      <c r="H115" s="2">
        <v>280</v>
      </c>
      <c r="I115"/>
    </row>
    <row r="116" spans="1:9" outlineLevel="2" x14ac:dyDescent="0.2">
      <c r="A116" t="s">
        <v>10</v>
      </c>
      <c r="B116" s="1">
        <v>43631</v>
      </c>
      <c r="C116" s="1" t="str">
        <f t="shared" si="1"/>
        <v>Second Half Month</v>
      </c>
      <c r="D116" t="s">
        <v>43</v>
      </c>
      <c r="E116" t="s">
        <v>112</v>
      </c>
      <c r="F116" t="s">
        <v>42</v>
      </c>
      <c r="G116" t="s">
        <v>35</v>
      </c>
      <c r="H116" s="2">
        <v>35.78</v>
      </c>
      <c r="I116"/>
    </row>
    <row r="117" spans="1:9" outlineLevel="2" x14ac:dyDescent="0.2">
      <c r="A117" t="s">
        <v>10</v>
      </c>
      <c r="B117" s="1">
        <v>43631</v>
      </c>
      <c r="C117" s="1" t="str">
        <f t="shared" si="1"/>
        <v>Second Half Month</v>
      </c>
      <c r="D117" t="s">
        <v>66</v>
      </c>
      <c r="E117" t="s">
        <v>113</v>
      </c>
      <c r="F117" t="s">
        <v>40</v>
      </c>
      <c r="G117" t="s">
        <v>35</v>
      </c>
      <c r="H117" s="2">
        <v>39.28</v>
      </c>
      <c r="I117"/>
    </row>
    <row r="118" spans="1:9" outlineLevel="2" x14ac:dyDescent="0.2">
      <c r="A118" t="s">
        <v>10</v>
      </c>
      <c r="B118" s="1">
        <v>43631</v>
      </c>
      <c r="C118" s="1" t="str">
        <f t="shared" si="1"/>
        <v>Second Half Month</v>
      </c>
      <c r="D118" t="s">
        <v>91</v>
      </c>
      <c r="E118" t="s">
        <v>113</v>
      </c>
      <c r="F118" t="s">
        <v>40</v>
      </c>
      <c r="G118" t="s">
        <v>35</v>
      </c>
      <c r="H118" s="2">
        <v>19.82</v>
      </c>
      <c r="I118"/>
    </row>
    <row r="119" spans="1:9" outlineLevel="2" x14ac:dyDescent="0.2">
      <c r="A119" t="s">
        <v>10</v>
      </c>
      <c r="B119" s="1">
        <v>43634</v>
      </c>
      <c r="C119" s="1" t="str">
        <f t="shared" si="1"/>
        <v>Second Half Month</v>
      </c>
      <c r="D119" t="s">
        <v>71</v>
      </c>
      <c r="E119" t="s">
        <v>45</v>
      </c>
      <c r="F119" t="s">
        <v>133</v>
      </c>
      <c r="G119" t="s">
        <v>35</v>
      </c>
      <c r="H119" s="2">
        <v>128.75</v>
      </c>
      <c r="I119"/>
    </row>
    <row r="120" spans="1:9" outlineLevel="2" x14ac:dyDescent="0.2">
      <c r="A120" t="s">
        <v>10</v>
      </c>
      <c r="B120" s="1">
        <v>43639</v>
      </c>
      <c r="C120" s="1" t="str">
        <f t="shared" si="1"/>
        <v>Second Half Month</v>
      </c>
      <c r="D120" t="s">
        <v>43</v>
      </c>
      <c r="E120" t="s">
        <v>112</v>
      </c>
      <c r="F120" t="s">
        <v>42</v>
      </c>
      <c r="G120" t="s">
        <v>35</v>
      </c>
      <c r="H120" s="2">
        <v>35.28</v>
      </c>
      <c r="I120"/>
    </row>
    <row r="121" spans="1:9" outlineLevel="2" x14ac:dyDescent="0.2">
      <c r="A121" t="s">
        <v>10</v>
      </c>
      <c r="B121" s="1">
        <v>43639</v>
      </c>
      <c r="C121" s="1" t="str">
        <f t="shared" si="1"/>
        <v>Second Half Month</v>
      </c>
      <c r="D121" t="s">
        <v>73</v>
      </c>
      <c r="E121" t="s">
        <v>113</v>
      </c>
      <c r="F121" t="s">
        <v>40</v>
      </c>
      <c r="G121" t="s">
        <v>35</v>
      </c>
      <c r="H121" s="2">
        <v>15.39</v>
      </c>
      <c r="I121"/>
    </row>
    <row r="122" spans="1:9" outlineLevel="2" x14ac:dyDescent="0.2">
      <c r="A122" t="s">
        <v>10</v>
      </c>
      <c r="B122" s="1">
        <v>43644</v>
      </c>
      <c r="C122" s="1" t="str">
        <f t="shared" si="1"/>
        <v>Second Half Month</v>
      </c>
      <c r="D122" t="s">
        <v>96</v>
      </c>
      <c r="E122" t="s">
        <v>112</v>
      </c>
      <c r="F122" t="s">
        <v>97</v>
      </c>
      <c r="G122" t="s">
        <v>35</v>
      </c>
      <c r="H122" s="2">
        <v>600</v>
      </c>
      <c r="I122"/>
    </row>
    <row r="123" spans="1:9" outlineLevel="2" x14ac:dyDescent="0.2">
      <c r="A123" t="s">
        <v>10</v>
      </c>
      <c r="B123" s="1">
        <v>43644</v>
      </c>
      <c r="C123" s="1" t="str">
        <f t="shared" si="1"/>
        <v>Second Half Month</v>
      </c>
      <c r="D123" t="s">
        <v>92</v>
      </c>
      <c r="E123" t="s">
        <v>113</v>
      </c>
      <c r="F123" t="s">
        <v>38</v>
      </c>
      <c r="G123" t="s">
        <v>35</v>
      </c>
      <c r="H123" s="2">
        <v>11.78</v>
      </c>
      <c r="I123"/>
    </row>
    <row r="124" spans="1:9" outlineLevel="2" x14ac:dyDescent="0.2">
      <c r="A124" t="s">
        <v>10</v>
      </c>
      <c r="B124" s="1">
        <v>43644</v>
      </c>
      <c r="C124" s="1" t="str">
        <f t="shared" si="1"/>
        <v>Second Half Month</v>
      </c>
      <c r="D124" t="s">
        <v>93</v>
      </c>
      <c r="E124" t="s">
        <v>45</v>
      </c>
      <c r="F124" t="s">
        <v>133</v>
      </c>
      <c r="G124" t="s">
        <v>35</v>
      </c>
      <c r="H124" s="2">
        <v>57.89</v>
      </c>
      <c r="I124"/>
    </row>
    <row r="125" spans="1:9" outlineLevel="2" x14ac:dyDescent="0.2">
      <c r="A125" t="s">
        <v>10</v>
      </c>
      <c r="B125" s="1">
        <v>43646</v>
      </c>
      <c r="C125" s="1" t="str">
        <f t="shared" si="1"/>
        <v>Second Half Month</v>
      </c>
      <c r="D125" t="s">
        <v>43</v>
      </c>
      <c r="E125" t="s">
        <v>112</v>
      </c>
      <c r="F125" t="s">
        <v>42</v>
      </c>
      <c r="G125" t="s">
        <v>35</v>
      </c>
      <c r="H125" s="2">
        <v>35.78</v>
      </c>
      <c r="I125"/>
    </row>
    <row r="126" spans="1:9" outlineLevel="2" x14ac:dyDescent="0.2">
      <c r="A126" t="s">
        <v>10</v>
      </c>
      <c r="B126" s="1">
        <v>43646</v>
      </c>
      <c r="C126" s="1" t="str">
        <f t="shared" ref="C126:C186" si="2">IF(DAY(B126)&lt;14,"First Half Month","Second Half Month")</f>
        <v>Second Half Month</v>
      </c>
      <c r="D126" t="s">
        <v>94</v>
      </c>
      <c r="E126" t="s">
        <v>113</v>
      </c>
      <c r="F126" t="s">
        <v>40</v>
      </c>
      <c r="G126" t="s">
        <v>35</v>
      </c>
      <c r="H126" s="2">
        <v>55.89</v>
      </c>
      <c r="I126"/>
    </row>
    <row r="127" spans="1:9" outlineLevel="2" x14ac:dyDescent="0.2">
      <c r="A127" t="s">
        <v>11</v>
      </c>
      <c r="B127" s="1">
        <v>43647</v>
      </c>
      <c r="C127" s="1" t="str">
        <f t="shared" si="2"/>
        <v>First Half Month</v>
      </c>
      <c r="D127" t="s">
        <v>131</v>
      </c>
      <c r="E127" t="s">
        <v>110</v>
      </c>
      <c r="F127" t="s">
        <v>34</v>
      </c>
      <c r="G127" t="s">
        <v>33</v>
      </c>
      <c r="H127" s="2">
        <v>2500</v>
      </c>
      <c r="I127"/>
    </row>
    <row r="128" spans="1:9" outlineLevel="2" x14ac:dyDescent="0.2">
      <c r="A128" t="s">
        <v>11</v>
      </c>
      <c r="B128" s="1">
        <v>43647</v>
      </c>
      <c r="C128" s="1" t="str">
        <f t="shared" si="2"/>
        <v>First Half Month</v>
      </c>
      <c r="D128" t="s">
        <v>59</v>
      </c>
      <c r="E128" t="s">
        <v>110</v>
      </c>
      <c r="F128" t="s">
        <v>56</v>
      </c>
      <c r="G128" t="s">
        <v>33</v>
      </c>
      <c r="H128" s="2">
        <v>2500</v>
      </c>
      <c r="I128"/>
    </row>
    <row r="129" spans="1:9" outlineLevel="2" x14ac:dyDescent="0.2">
      <c r="A129" t="s">
        <v>11</v>
      </c>
      <c r="B129" s="1">
        <v>43648</v>
      </c>
      <c r="C129" s="1" t="str">
        <f t="shared" si="2"/>
        <v>First Half Month</v>
      </c>
      <c r="D129" t="s">
        <v>46</v>
      </c>
      <c r="E129" t="s">
        <v>111</v>
      </c>
      <c r="F129" t="s">
        <v>47</v>
      </c>
      <c r="G129" t="s">
        <v>33</v>
      </c>
      <c r="H129" s="2">
        <v>123</v>
      </c>
      <c r="I129"/>
    </row>
    <row r="130" spans="1:9" outlineLevel="2" x14ac:dyDescent="0.2">
      <c r="A130" t="s">
        <v>11</v>
      </c>
      <c r="B130" s="1">
        <v>43648</v>
      </c>
      <c r="C130" s="1" t="str">
        <f t="shared" si="2"/>
        <v>First Half Month</v>
      </c>
      <c r="D130" t="s">
        <v>48</v>
      </c>
      <c r="E130" t="s">
        <v>111</v>
      </c>
      <c r="F130" t="s">
        <v>47</v>
      </c>
      <c r="G130" t="s">
        <v>33</v>
      </c>
      <c r="H130" s="2">
        <v>68</v>
      </c>
      <c r="I130"/>
    </row>
    <row r="131" spans="1:9" outlineLevel="2" x14ac:dyDescent="0.2">
      <c r="A131" t="s">
        <v>11</v>
      </c>
      <c r="B131" s="1">
        <v>43648</v>
      </c>
      <c r="C131" s="1" t="str">
        <f t="shared" si="2"/>
        <v>First Half Month</v>
      </c>
      <c r="D131" t="s">
        <v>49</v>
      </c>
      <c r="E131" t="s">
        <v>111</v>
      </c>
      <c r="F131" t="s">
        <v>145</v>
      </c>
      <c r="G131" t="s">
        <v>33</v>
      </c>
      <c r="H131" s="2">
        <v>78</v>
      </c>
      <c r="I131"/>
    </row>
    <row r="132" spans="1:9" outlineLevel="2" x14ac:dyDescent="0.2">
      <c r="A132" t="s">
        <v>11</v>
      </c>
      <c r="B132" s="1">
        <v>43648</v>
      </c>
      <c r="C132" s="1" t="str">
        <f t="shared" si="2"/>
        <v>First Half Month</v>
      </c>
      <c r="D132" t="s">
        <v>53</v>
      </c>
      <c r="E132" t="s">
        <v>111</v>
      </c>
      <c r="F132" t="s">
        <v>54</v>
      </c>
      <c r="G132" t="s">
        <v>33</v>
      </c>
      <c r="H132" s="2">
        <v>200</v>
      </c>
      <c r="I132"/>
    </row>
    <row r="133" spans="1:9" outlineLevel="2" x14ac:dyDescent="0.2">
      <c r="A133" t="s">
        <v>11</v>
      </c>
      <c r="B133" s="1">
        <v>43648</v>
      </c>
      <c r="C133" s="1" t="str">
        <f t="shared" si="2"/>
        <v>First Half Month</v>
      </c>
      <c r="D133" t="s">
        <v>50</v>
      </c>
      <c r="E133" t="s">
        <v>111</v>
      </c>
      <c r="F133" t="s">
        <v>145</v>
      </c>
      <c r="G133" t="s">
        <v>33</v>
      </c>
      <c r="H133" s="2">
        <v>20</v>
      </c>
      <c r="I133"/>
    </row>
    <row r="134" spans="1:9" outlineLevel="2" x14ac:dyDescent="0.2">
      <c r="A134" t="s">
        <v>11</v>
      </c>
      <c r="B134" s="1">
        <v>43648</v>
      </c>
      <c r="C134" s="1" t="str">
        <f t="shared" si="2"/>
        <v>First Half Month</v>
      </c>
      <c r="D134" t="s">
        <v>52</v>
      </c>
      <c r="E134" t="s">
        <v>111</v>
      </c>
      <c r="F134" t="s">
        <v>51</v>
      </c>
      <c r="G134" t="s">
        <v>95</v>
      </c>
      <c r="H134" s="2">
        <v>80</v>
      </c>
      <c r="I134"/>
    </row>
    <row r="135" spans="1:9" outlineLevel="2" x14ac:dyDescent="0.2">
      <c r="A135" t="s">
        <v>11</v>
      </c>
      <c r="B135" s="1">
        <v>43648</v>
      </c>
      <c r="C135" s="1" t="str">
        <f t="shared" si="2"/>
        <v>First Half Month</v>
      </c>
      <c r="D135" t="s">
        <v>31</v>
      </c>
      <c r="E135" t="s">
        <v>63</v>
      </c>
      <c r="F135" t="s">
        <v>32</v>
      </c>
      <c r="G135" t="s">
        <v>33</v>
      </c>
      <c r="H135" s="2">
        <v>75</v>
      </c>
      <c r="I135"/>
    </row>
    <row r="136" spans="1:9" outlineLevel="2" x14ac:dyDescent="0.2">
      <c r="A136" t="s">
        <v>11</v>
      </c>
      <c r="B136" s="1">
        <v>43648</v>
      </c>
      <c r="C136" s="1" t="str">
        <f t="shared" si="2"/>
        <v>First Half Month</v>
      </c>
      <c r="D136" t="s">
        <v>128</v>
      </c>
      <c r="E136" t="s">
        <v>129</v>
      </c>
      <c r="F136" t="s">
        <v>130</v>
      </c>
      <c r="G136" t="s">
        <v>35</v>
      </c>
      <c r="H136" s="2">
        <v>40</v>
      </c>
      <c r="I136"/>
    </row>
    <row r="137" spans="1:9" outlineLevel="2" x14ac:dyDescent="0.2">
      <c r="A137" t="s">
        <v>11</v>
      </c>
      <c r="B137" s="1">
        <v>43654</v>
      </c>
      <c r="C137" s="1" t="str">
        <f t="shared" si="2"/>
        <v>First Half Month</v>
      </c>
      <c r="D137" t="s">
        <v>43</v>
      </c>
      <c r="E137" t="s">
        <v>112</v>
      </c>
      <c r="F137" t="s">
        <v>42</v>
      </c>
      <c r="G137" t="s">
        <v>35</v>
      </c>
      <c r="H137" s="2">
        <v>35.39</v>
      </c>
      <c r="I137"/>
    </row>
    <row r="138" spans="1:9" outlineLevel="2" x14ac:dyDescent="0.2">
      <c r="A138" t="s">
        <v>11</v>
      </c>
      <c r="B138" s="1">
        <v>43654</v>
      </c>
      <c r="C138" s="1" t="str">
        <f t="shared" si="2"/>
        <v>First Half Month</v>
      </c>
      <c r="D138" t="s">
        <v>41</v>
      </c>
      <c r="E138" t="s">
        <v>113</v>
      </c>
      <c r="F138" t="s">
        <v>40</v>
      </c>
      <c r="G138" t="s">
        <v>35</v>
      </c>
      <c r="H138" s="2">
        <v>238.59</v>
      </c>
      <c r="I138"/>
    </row>
    <row r="139" spans="1:9" outlineLevel="2" x14ac:dyDescent="0.2">
      <c r="A139" t="s">
        <v>11</v>
      </c>
      <c r="B139" s="1">
        <v>43655</v>
      </c>
      <c r="C139" s="1" t="str">
        <f t="shared" si="2"/>
        <v>First Half Month</v>
      </c>
      <c r="D139" t="s">
        <v>134</v>
      </c>
      <c r="E139" t="s">
        <v>115</v>
      </c>
      <c r="F139" t="s">
        <v>77</v>
      </c>
      <c r="G139" t="s">
        <v>35</v>
      </c>
      <c r="H139" s="2">
        <v>1500</v>
      </c>
      <c r="I139"/>
    </row>
    <row r="140" spans="1:9" outlineLevel="2" x14ac:dyDescent="0.2">
      <c r="A140" t="s">
        <v>11</v>
      </c>
      <c r="B140" s="1">
        <v>43656</v>
      </c>
      <c r="C140" s="1" t="str">
        <f t="shared" si="2"/>
        <v>First Half Month</v>
      </c>
      <c r="D140" t="s">
        <v>71</v>
      </c>
      <c r="E140" t="s">
        <v>45</v>
      </c>
      <c r="F140" t="s">
        <v>133</v>
      </c>
      <c r="G140" t="s">
        <v>35</v>
      </c>
      <c r="H140" s="2">
        <v>28</v>
      </c>
      <c r="I140"/>
    </row>
    <row r="141" spans="1:9" outlineLevel="2" x14ac:dyDescent="0.2">
      <c r="A141" t="s">
        <v>11</v>
      </c>
      <c r="B141" s="1">
        <v>43656</v>
      </c>
      <c r="C141" s="1" t="str">
        <f t="shared" si="2"/>
        <v>First Half Month</v>
      </c>
      <c r="D141" t="s">
        <v>87</v>
      </c>
      <c r="E141" t="s">
        <v>113</v>
      </c>
      <c r="F141" t="s">
        <v>38</v>
      </c>
      <c r="G141" t="s">
        <v>35</v>
      </c>
      <c r="H141" s="2">
        <v>10.98</v>
      </c>
      <c r="I141"/>
    </row>
    <row r="142" spans="1:9" outlineLevel="2" x14ac:dyDescent="0.2">
      <c r="A142" t="s">
        <v>11</v>
      </c>
      <c r="B142" s="1">
        <v>43661</v>
      </c>
      <c r="C142" s="1" t="str">
        <f t="shared" si="2"/>
        <v>Second Half Month</v>
      </c>
      <c r="D142" t="s">
        <v>66</v>
      </c>
      <c r="E142" t="s">
        <v>113</v>
      </c>
      <c r="F142" t="s">
        <v>39</v>
      </c>
      <c r="G142" t="s">
        <v>35</v>
      </c>
      <c r="H142" s="2">
        <v>19.28</v>
      </c>
      <c r="I142"/>
    </row>
    <row r="143" spans="1:9" outlineLevel="2" x14ac:dyDescent="0.2">
      <c r="A143" t="s">
        <v>11</v>
      </c>
      <c r="B143" s="1">
        <v>43661</v>
      </c>
      <c r="C143" s="1" t="str">
        <f t="shared" si="2"/>
        <v>Second Half Month</v>
      </c>
      <c r="D143" t="s">
        <v>101</v>
      </c>
      <c r="E143" t="s">
        <v>113</v>
      </c>
      <c r="F143" t="s">
        <v>40</v>
      </c>
      <c r="G143" t="s">
        <v>35</v>
      </c>
      <c r="H143" s="2">
        <v>59.82</v>
      </c>
      <c r="I143"/>
    </row>
    <row r="144" spans="1:9" outlineLevel="2" x14ac:dyDescent="0.2">
      <c r="A144" t="s">
        <v>11</v>
      </c>
      <c r="B144" s="1">
        <v>43661</v>
      </c>
      <c r="C144" s="1" t="str">
        <f t="shared" si="2"/>
        <v>Second Half Month</v>
      </c>
      <c r="D144" t="s">
        <v>102</v>
      </c>
      <c r="E144" t="s">
        <v>113</v>
      </c>
      <c r="F144" t="s">
        <v>40</v>
      </c>
      <c r="G144" t="s">
        <v>35</v>
      </c>
      <c r="H144" s="2">
        <v>40.590000000000003</v>
      </c>
      <c r="I144"/>
    </row>
    <row r="145" spans="1:9" outlineLevel="2" x14ac:dyDescent="0.2">
      <c r="A145" t="s">
        <v>11</v>
      </c>
      <c r="B145" s="1">
        <v>43661</v>
      </c>
      <c r="C145" s="1" t="str">
        <f t="shared" si="2"/>
        <v>Second Half Month</v>
      </c>
      <c r="D145" t="s">
        <v>43</v>
      </c>
      <c r="E145" t="s">
        <v>112</v>
      </c>
      <c r="F145" t="s">
        <v>42</v>
      </c>
      <c r="G145" t="s">
        <v>35</v>
      </c>
      <c r="H145" s="2">
        <v>37.28</v>
      </c>
      <c r="I145"/>
    </row>
    <row r="146" spans="1:9" outlineLevel="2" x14ac:dyDescent="0.2">
      <c r="A146" t="s">
        <v>11</v>
      </c>
      <c r="B146" s="1">
        <v>43664</v>
      </c>
      <c r="C146" s="1" t="str">
        <f t="shared" si="2"/>
        <v>Second Half Month</v>
      </c>
      <c r="D146" t="s">
        <v>103</v>
      </c>
      <c r="E146" t="s">
        <v>63</v>
      </c>
      <c r="F146" t="s">
        <v>64</v>
      </c>
      <c r="G146" t="s">
        <v>35</v>
      </c>
      <c r="H146" s="2">
        <v>300</v>
      </c>
      <c r="I146"/>
    </row>
    <row r="147" spans="1:9" outlineLevel="2" x14ac:dyDescent="0.2">
      <c r="A147" t="s">
        <v>11</v>
      </c>
      <c r="B147" s="1">
        <v>43664</v>
      </c>
      <c r="C147" s="1" t="str">
        <f t="shared" si="2"/>
        <v>Second Half Month</v>
      </c>
      <c r="D147" t="s">
        <v>105</v>
      </c>
      <c r="E147" t="s">
        <v>136</v>
      </c>
      <c r="F147" t="s">
        <v>106</v>
      </c>
      <c r="G147" t="s">
        <v>35</v>
      </c>
      <c r="H147" s="2">
        <v>128</v>
      </c>
      <c r="I147"/>
    </row>
    <row r="148" spans="1:9" outlineLevel="2" x14ac:dyDescent="0.2">
      <c r="A148" t="s">
        <v>11</v>
      </c>
      <c r="B148" s="1">
        <v>43669</v>
      </c>
      <c r="C148" s="1" t="str">
        <f t="shared" si="2"/>
        <v>Second Half Month</v>
      </c>
      <c r="D148" t="s">
        <v>78</v>
      </c>
      <c r="E148" t="s">
        <v>112</v>
      </c>
      <c r="F148" t="s">
        <v>42</v>
      </c>
      <c r="G148" t="s">
        <v>35</v>
      </c>
      <c r="H148" s="2">
        <v>35.869999999999997</v>
      </c>
      <c r="I148"/>
    </row>
    <row r="149" spans="1:9" outlineLevel="2" x14ac:dyDescent="0.2">
      <c r="A149" t="s">
        <v>11</v>
      </c>
      <c r="B149" s="1">
        <v>43669</v>
      </c>
      <c r="C149" s="1" t="str">
        <f t="shared" si="2"/>
        <v>Second Half Month</v>
      </c>
      <c r="D149" t="s">
        <v>66</v>
      </c>
      <c r="E149" t="s">
        <v>113</v>
      </c>
      <c r="F149" t="s">
        <v>39</v>
      </c>
      <c r="G149" t="s">
        <v>35</v>
      </c>
      <c r="H149" s="2">
        <v>15.19</v>
      </c>
      <c r="I149"/>
    </row>
    <row r="150" spans="1:9" outlineLevel="2" x14ac:dyDescent="0.2">
      <c r="A150" t="s">
        <v>11</v>
      </c>
      <c r="B150" s="1">
        <v>43674</v>
      </c>
      <c r="C150" s="1" t="str">
        <f t="shared" si="2"/>
        <v>Second Half Month</v>
      </c>
      <c r="D150" t="s">
        <v>100</v>
      </c>
      <c r="E150" t="s">
        <v>45</v>
      </c>
      <c r="F150" t="s">
        <v>137</v>
      </c>
      <c r="G150" t="s">
        <v>35</v>
      </c>
      <c r="H150" s="2">
        <v>57.28</v>
      </c>
      <c r="I150"/>
    </row>
    <row r="151" spans="1:9" outlineLevel="2" x14ac:dyDescent="0.2">
      <c r="A151" t="s">
        <v>11</v>
      </c>
      <c r="B151" s="1">
        <v>43674</v>
      </c>
      <c r="C151" s="1" t="str">
        <f t="shared" si="2"/>
        <v>Second Half Month</v>
      </c>
      <c r="D151" t="s">
        <v>119</v>
      </c>
      <c r="E151" t="s">
        <v>113</v>
      </c>
      <c r="F151" t="s">
        <v>38</v>
      </c>
      <c r="G151" t="s">
        <v>35</v>
      </c>
      <c r="H151" s="2">
        <v>60</v>
      </c>
      <c r="I151"/>
    </row>
    <row r="152" spans="1:9" outlineLevel="2" x14ac:dyDescent="0.2">
      <c r="A152" t="s">
        <v>11</v>
      </c>
      <c r="B152" s="1">
        <v>43677</v>
      </c>
      <c r="C152" s="1" t="str">
        <f t="shared" si="2"/>
        <v>Second Half Month</v>
      </c>
      <c r="D152" t="s">
        <v>43</v>
      </c>
      <c r="E152" t="s">
        <v>112</v>
      </c>
      <c r="F152" t="s">
        <v>42</v>
      </c>
      <c r="G152" t="s">
        <v>35</v>
      </c>
      <c r="H152" s="2">
        <v>35.18</v>
      </c>
      <c r="I152"/>
    </row>
    <row r="153" spans="1:9" outlineLevel="2" x14ac:dyDescent="0.2">
      <c r="A153" t="s">
        <v>11</v>
      </c>
      <c r="B153" s="1">
        <v>43677</v>
      </c>
      <c r="C153" s="1" t="str">
        <f t="shared" si="2"/>
        <v>Second Half Month</v>
      </c>
      <c r="D153" t="s">
        <v>73</v>
      </c>
      <c r="E153" t="s">
        <v>113</v>
      </c>
      <c r="F153" t="s">
        <v>40</v>
      </c>
      <c r="G153" t="s">
        <v>35</v>
      </c>
      <c r="H153" s="2">
        <v>29.88</v>
      </c>
      <c r="I153"/>
    </row>
    <row r="154" spans="1:9" outlineLevel="2" x14ac:dyDescent="0.2">
      <c r="A154" t="s">
        <v>12</v>
      </c>
      <c r="B154" s="1">
        <v>43678</v>
      </c>
      <c r="C154" s="1" t="str">
        <f t="shared" si="2"/>
        <v>First Half Month</v>
      </c>
      <c r="D154" t="s">
        <v>131</v>
      </c>
      <c r="E154" t="s">
        <v>110</v>
      </c>
      <c r="F154" t="s">
        <v>34</v>
      </c>
      <c r="G154" t="s">
        <v>33</v>
      </c>
      <c r="H154" s="2">
        <v>2500</v>
      </c>
      <c r="I154"/>
    </row>
    <row r="155" spans="1:9" outlineLevel="2" x14ac:dyDescent="0.2">
      <c r="A155" t="s">
        <v>12</v>
      </c>
      <c r="B155" s="1">
        <v>43679</v>
      </c>
      <c r="C155" s="1" t="str">
        <f t="shared" si="2"/>
        <v>First Half Month</v>
      </c>
      <c r="D155" t="s">
        <v>46</v>
      </c>
      <c r="E155" t="s">
        <v>111</v>
      </c>
      <c r="F155" t="s">
        <v>47</v>
      </c>
      <c r="G155" t="s">
        <v>33</v>
      </c>
      <c r="H155" s="2">
        <v>110</v>
      </c>
      <c r="I155"/>
    </row>
    <row r="156" spans="1:9" outlineLevel="2" x14ac:dyDescent="0.2">
      <c r="A156" t="s">
        <v>12</v>
      </c>
      <c r="B156" s="1">
        <v>43679</v>
      </c>
      <c r="C156" s="1" t="str">
        <f t="shared" si="2"/>
        <v>First Half Month</v>
      </c>
      <c r="D156" t="s">
        <v>48</v>
      </c>
      <c r="E156" t="s">
        <v>111</v>
      </c>
      <c r="F156" t="s">
        <v>47</v>
      </c>
      <c r="G156" t="s">
        <v>33</v>
      </c>
      <c r="H156" s="2">
        <v>58</v>
      </c>
      <c r="I156"/>
    </row>
    <row r="157" spans="1:9" outlineLevel="2" x14ac:dyDescent="0.2">
      <c r="A157" t="s">
        <v>12</v>
      </c>
      <c r="B157" s="1">
        <v>43679</v>
      </c>
      <c r="C157" s="1" t="str">
        <f t="shared" si="2"/>
        <v>First Half Month</v>
      </c>
      <c r="D157" t="s">
        <v>49</v>
      </c>
      <c r="E157" t="s">
        <v>111</v>
      </c>
      <c r="F157" t="s">
        <v>47</v>
      </c>
      <c r="G157" t="s">
        <v>33</v>
      </c>
      <c r="H157" s="2">
        <v>98</v>
      </c>
      <c r="I157"/>
    </row>
    <row r="158" spans="1:9" outlineLevel="2" x14ac:dyDescent="0.2">
      <c r="A158" t="s">
        <v>12</v>
      </c>
      <c r="B158" s="1">
        <v>43679</v>
      </c>
      <c r="C158" s="1" t="str">
        <f t="shared" si="2"/>
        <v>First Half Month</v>
      </c>
      <c r="D158" t="s">
        <v>53</v>
      </c>
      <c r="E158" t="s">
        <v>111</v>
      </c>
      <c r="F158" t="s">
        <v>54</v>
      </c>
      <c r="G158" t="s">
        <v>33</v>
      </c>
      <c r="H158" s="2">
        <v>200</v>
      </c>
      <c r="I158"/>
    </row>
    <row r="159" spans="1:9" outlineLevel="2" x14ac:dyDescent="0.2">
      <c r="A159" t="s">
        <v>12</v>
      </c>
      <c r="B159" s="1">
        <v>43679</v>
      </c>
      <c r="C159" s="1" t="str">
        <f t="shared" si="2"/>
        <v>First Half Month</v>
      </c>
      <c r="D159" t="s">
        <v>50</v>
      </c>
      <c r="E159" t="s">
        <v>111</v>
      </c>
      <c r="F159" t="s">
        <v>145</v>
      </c>
      <c r="G159" t="s">
        <v>33</v>
      </c>
      <c r="H159" s="2">
        <v>20</v>
      </c>
      <c r="I159"/>
    </row>
    <row r="160" spans="1:9" outlineLevel="2" x14ac:dyDescent="0.2">
      <c r="A160" t="s">
        <v>12</v>
      </c>
      <c r="B160" s="1">
        <v>43679</v>
      </c>
      <c r="C160" s="1" t="str">
        <f t="shared" si="2"/>
        <v>First Half Month</v>
      </c>
      <c r="D160" t="s">
        <v>52</v>
      </c>
      <c r="E160" t="s">
        <v>111</v>
      </c>
      <c r="F160" t="s">
        <v>51</v>
      </c>
      <c r="G160" t="s">
        <v>95</v>
      </c>
      <c r="H160" s="2">
        <v>80</v>
      </c>
      <c r="I160"/>
    </row>
    <row r="161" spans="1:9" outlineLevel="2" x14ac:dyDescent="0.2">
      <c r="A161" t="s">
        <v>12</v>
      </c>
      <c r="B161" s="1">
        <v>43679</v>
      </c>
      <c r="C161" s="1" t="str">
        <f t="shared" si="2"/>
        <v>First Half Month</v>
      </c>
      <c r="D161" t="s">
        <v>31</v>
      </c>
      <c r="E161" t="s">
        <v>63</v>
      </c>
      <c r="F161" t="s">
        <v>32</v>
      </c>
      <c r="G161" t="s">
        <v>33</v>
      </c>
      <c r="H161" s="2">
        <v>75</v>
      </c>
      <c r="I161"/>
    </row>
    <row r="162" spans="1:9" outlineLevel="2" x14ac:dyDescent="0.2">
      <c r="A162" t="s">
        <v>12</v>
      </c>
      <c r="B162" s="1">
        <v>43679</v>
      </c>
      <c r="C162" s="1" t="str">
        <f t="shared" si="2"/>
        <v>First Half Month</v>
      </c>
      <c r="D162" t="s">
        <v>128</v>
      </c>
      <c r="E162" t="s">
        <v>129</v>
      </c>
      <c r="F162" t="s">
        <v>130</v>
      </c>
      <c r="G162" t="s">
        <v>35</v>
      </c>
      <c r="H162" s="2">
        <v>40</v>
      </c>
      <c r="I162"/>
    </row>
    <row r="163" spans="1:9" outlineLevel="2" x14ac:dyDescent="0.2">
      <c r="A163" t="s">
        <v>12</v>
      </c>
      <c r="B163" s="1">
        <v>43685</v>
      </c>
      <c r="C163" s="1" t="str">
        <f t="shared" si="2"/>
        <v>First Half Month</v>
      </c>
      <c r="D163" t="s">
        <v>104</v>
      </c>
      <c r="E163" t="s">
        <v>115</v>
      </c>
      <c r="F163" t="s">
        <v>77</v>
      </c>
      <c r="G163" t="s">
        <v>35</v>
      </c>
      <c r="H163" s="2">
        <v>2000</v>
      </c>
      <c r="I163"/>
    </row>
    <row r="164" spans="1:9" outlineLevel="2" x14ac:dyDescent="0.2">
      <c r="A164" t="s">
        <v>12</v>
      </c>
      <c r="B164" s="1">
        <v>43692</v>
      </c>
      <c r="C164" s="1" t="str">
        <f t="shared" si="2"/>
        <v>Second Half Month</v>
      </c>
      <c r="D164" t="s">
        <v>43</v>
      </c>
      <c r="E164" t="s">
        <v>112</v>
      </c>
      <c r="F164" t="s">
        <v>42</v>
      </c>
      <c r="G164" t="s">
        <v>35</v>
      </c>
      <c r="H164" s="2">
        <v>35</v>
      </c>
      <c r="I164"/>
    </row>
    <row r="165" spans="1:9" outlineLevel="2" x14ac:dyDescent="0.2">
      <c r="A165" t="s">
        <v>12</v>
      </c>
      <c r="B165" s="1">
        <v>43692</v>
      </c>
      <c r="C165" s="1" t="str">
        <f t="shared" si="2"/>
        <v>Second Half Month</v>
      </c>
      <c r="D165" t="s">
        <v>107</v>
      </c>
      <c r="E165" t="s">
        <v>113</v>
      </c>
      <c r="F165" t="s">
        <v>40</v>
      </c>
      <c r="G165" t="s">
        <v>35</v>
      </c>
      <c r="H165" s="2">
        <v>115.58</v>
      </c>
      <c r="I165"/>
    </row>
    <row r="166" spans="1:9" outlineLevel="2" x14ac:dyDescent="0.2">
      <c r="A166" t="s">
        <v>12</v>
      </c>
      <c r="B166" s="1">
        <v>43695</v>
      </c>
      <c r="C166" s="1" t="str">
        <f t="shared" si="2"/>
        <v>Second Half Month</v>
      </c>
      <c r="D166" t="s">
        <v>71</v>
      </c>
      <c r="E166" t="s">
        <v>45</v>
      </c>
      <c r="F166" t="s">
        <v>133</v>
      </c>
      <c r="G166" t="s">
        <v>35</v>
      </c>
      <c r="H166" s="2">
        <v>9.7799999999999994</v>
      </c>
      <c r="I166"/>
    </row>
    <row r="167" spans="1:9" outlineLevel="2" x14ac:dyDescent="0.2">
      <c r="A167" t="s">
        <v>12</v>
      </c>
      <c r="B167" s="1">
        <v>43700</v>
      </c>
      <c r="C167" s="1" t="str">
        <f t="shared" si="2"/>
        <v>Second Half Month</v>
      </c>
      <c r="D167" t="s">
        <v>75</v>
      </c>
      <c r="E167" t="s">
        <v>112</v>
      </c>
      <c r="F167" t="s">
        <v>42</v>
      </c>
      <c r="G167" t="s">
        <v>35</v>
      </c>
      <c r="H167" s="2">
        <v>35</v>
      </c>
      <c r="I167"/>
    </row>
    <row r="168" spans="1:9" outlineLevel="2" x14ac:dyDescent="0.2">
      <c r="A168" t="s">
        <v>12</v>
      </c>
      <c r="B168" s="1">
        <v>43700</v>
      </c>
      <c r="C168" s="1" t="str">
        <f t="shared" si="2"/>
        <v>Second Half Month</v>
      </c>
      <c r="D168" t="s">
        <v>66</v>
      </c>
      <c r="E168" t="s">
        <v>113</v>
      </c>
      <c r="F168" t="s">
        <v>39</v>
      </c>
      <c r="G168" t="s">
        <v>35</v>
      </c>
      <c r="H168" s="2">
        <v>25.18</v>
      </c>
      <c r="I168"/>
    </row>
    <row r="169" spans="1:9" outlineLevel="2" x14ac:dyDescent="0.2">
      <c r="A169" t="s">
        <v>12</v>
      </c>
      <c r="B169" s="1">
        <v>43700</v>
      </c>
      <c r="C169" s="1" t="str">
        <f t="shared" si="2"/>
        <v>Second Half Month</v>
      </c>
      <c r="D169" t="s">
        <v>83</v>
      </c>
      <c r="E169" t="s">
        <v>113</v>
      </c>
      <c r="F169" t="s">
        <v>39</v>
      </c>
      <c r="G169" t="s">
        <v>35</v>
      </c>
      <c r="H169" s="2">
        <v>10.88</v>
      </c>
      <c r="I169"/>
    </row>
    <row r="170" spans="1:9" outlineLevel="2" x14ac:dyDescent="0.2">
      <c r="A170" t="s">
        <v>12</v>
      </c>
      <c r="B170" s="1">
        <v>43707</v>
      </c>
      <c r="C170" s="1" t="str">
        <f t="shared" si="2"/>
        <v>Second Half Month</v>
      </c>
      <c r="D170" t="s">
        <v>120</v>
      </c>
      <c r="E170" t="s">
        <v>115</v>
      </c>
      <c r="F170" t="s">
        <v>77</v>
      </c>
      <c r="G170" t="s">
        <v>35</v>
      </c>
      <c r="H170" s="2">
        <v>1000</v>
      </c>
      <c r="I170"/>
    </row>
    <row r="171" spans="1:9" outlineLevel="2" x14ac:dyDescent="0.2">
      <c r="A171" t="s">
        <v>12</v>
      </c>
      <c r="B171" s="1">
        <v>43708</v>
      </c>
      <c r="C171" s="1" t="str">
        <f t="shared" si="2"/>
        <v>Second Half Month</v>
      </c>
      <c r="D171" t="s">
        <v>65</v>
      </c>
      <c r="E171" t="s">
        <v>113</v>
      </c>
      <c r="F171" t="s">
        <v>40</v>
      </c>
      <c r="G171" t="s">
        <v>35</v>
      </c>
      <c r="H171" s="2">
        <v>38.21</v>
      </c>
      <c r="I171"/>
    </row>
    <row r="172" spans="1:9" outlineLevel="2" x14ac:dyDescent="0.2">
      <c r="A172" t="s">
        <v>12</v>
      </c>
      <c r="B172" s="1">
        <v>43708</v>
      </c>
      <c r="C172" s="1" t="str">
        <f t="shared" si="2"/>
        <v>Second Half Month</v>
      </c>
      <c r="D172" t="s">
        <v>43</v>
      </c>
      <c r="E172" t="s">
        <v>112</v>
      </c>
      <c r="F172" t="s">
        <v>42</v>
      </c>
      <c r="G172" t="s">
        <v>35</v>
      </c>
      <c r="H172" s="2">
        <v>35.28</v>
      </c>
      <c r="I172"/>
    </row>
    <row r="173" spans="1:9" outlineLevel="2" x14ac:dyDescent="0.2">
      <c r="A173" t="s">
        <v>13</v>
      </c>
      <c r="B173" s="1">
        <v>43709</v>
      </c>
      <c r="C173" s="1" t="str">
        <f t="shared" si="2"/>
        <v>First Half Month</v>
      </c>
      <c r="D173" t="s">
        <v>131</v>
      </c>
      <c r="E173" t="s">
        <v>110</v>
      </c>
      <c r="F173" t="s">
        <v>34</v>
      </c>
      <c r="G173" t="s">
        <v>33</v>
      </c>
      <c r="H173" s="2">
        <v>2500</v>
      </c>
      <c r="I173"/>
    </row>
    <row r="174" spans="1:9" outlineLevel="2" x14ac:dyDescent="0.2">
      <c r="A174" t="s">
        <v>13</v>
      </c>
      <c r="B174" s="1">
        <v>43710</v>
      </c>
      <c r="C174" s="1" t="str">
        <f t="shared" si="2"/>
        <v>First Half Month</v>
      </c>
      <c r="D174" t="s">
        <v>46</v>
      </c>
      <c r="E174" t="s">
        <v>111</v>
      </c>
      <c r="F174" t="s">
        <v>47</v>
      </c>
      <c r="G174" t="s">
        <v>33</v>
      </c>
      <c r="H174" s="2">
        <v>128</v>
      </c>
      <c r="I174"/>
    </row>
    <row r="175" spans="1:9" outlineLevel="2" x14ac:dyDescent="0.2">
      <c r="A175" t="s">
        <v>13</v>
      </c>
      <c r="B175" s="1">
        <v>43710</v>
      </c>
      <c r="C175" s="1" t="str">
        <f t="shared" si="2"/>
        <v>First Half Month</v>
      </c>
      <c r="D175" t="s">
        <v>48</v>
      </c>
      <c r="E175" t="s">
        <v>111</v>
      </c>
      <c r="F175" t="s">
        <v>47</v>
      </c>
      <c r="G175" t="s">
        <v>33</v>
      </c>
      <c r="H175" s="2">
        <v>57</v>
      </c>
      <c r="I175"/>
    </row>
    <row r="176" spans="1:9" outlineLevel="2" x14ac:dyDescent="0.2">
      <c r="A176" t="s">
        <v>13</v>
      </c>
      <c r="B176" s="1">
        <v>43710</v>
      </c>
      <c r="C176" s="1" t="str">
        <f t="shared" si="2"/>
        <v>First Half Month</v>
      </c>
      <c r="D176" t="s">
        <v>49</v>
      </c>
      <c r="E176" t="s">
        <v>111</v>
      </c>
      <c r="F176" t="s">
        <v>47</v>
      </c>
      <c r="G176" t="s">
        <v>33</v>
      </c>
      <c r="H176" s="2">
        <v>128</v>
      </c>
      <c r="I176"/>
    </row>
    <row r="177" spans="1:9" outlineLevel="2" x14ac:dyDescent="0.2">
      <c r="A177" t="s">
        <v>13</v>
      </c>
      <c r="B177" s="1">
        <v>43710</v>
      </c>
      <c r="C177" s="1" t="str">
        <f t="shared" si="2"/>
        <v>First Half Month</v>
      </c>
      <c r="D177" t="s">
        <v>53</v>
      </c>
      <c r="E177" t="s">
        <v>111</v>
      </c>
      <c r="F177" t="s">
        <v>54</v>
      </c>
      <c r="G177" t="s">
        <v>33</v>
      </c>
      <c r="H177" s="2">
        <v>200</v>
      </c>
      <c r="I177"/>
    </row>
    <row r="178" spans="1:9" outlineLevel="2" x14ac:dyDescent="0.2">
      <c r="A178" t="s">
        <v>13</v>
      </c>
      <c r="B178" s="1">
        <v>43710</v>
      </c>
      <c r="C178" s="1" t="str">
        <f t="shared" si="2"/>
        <v>First Half Month</v>
      </c>
      <c r="D178" t="s">
        <v>50</v>
      </c>
      <c r="E178" t="s">
        <v>111</v>
      </c>
      <c r="F178" t="s">
        <v>145</v>
      </c>
      <c r="G178" t="s">
        <v>33</v>
      </c>
      <c r="H178" s="2">
        <v>20</v>
      </c>
      <c r="I178"/>
    </row>
    <row r="179" spans="1:9" outlineLevel="2" x14ac:dyDescent="0.2">
      <c r="A179" t="s">
        <v>13</v>
      </c>
      <c r="B179" s="1">
        <v>43710</v>
      </c>
      <c r="C179" s="1" t="str">
        <f t="shared" si="2"/>
        <v>First Half Month</v>
      </c>
      <c r="D179" t="s">
        <v>52</v>
      </c>
      <c r="E179" t="s">
        <v>111</v>
      </c>
      <c r="F179" t="s">
        <v>51</v>
      </c>
      <c r="G179" t="s">
        <v>95</v>
      </c>
      <c r="H179" s="2">
        <v>80</v>
      </c>
      <c r="I179"/>
    </row>
    <row r="180" spans="1:9" outlineLevel="2" x14ac:dyDescent="0.2">
      <c r="A180" t="s">
        <v>13</v>
      </c>
      <c r="B180" s="1">
        <v>43710</v>
      </c>
      <c r="C180" s="1" t="str">
        <f t="shared" si="2"/>
        <v>First Half Month</v>
      </c>
      <c r="D180" t="s">
        <v>31</v>
      </c>
      <c r="E180" t="s">
        <v>63</v>
      </c>
      <c r="F180" t="s">
        <v>32</v>
      </c>
      <c r="G180" t="s">
        <v>33</v>
      </c>
      <c r="H180" s="2">
        <v>75</v>
      </c>
      <c r="I180"/>
    </row>
    <row r="181" spans="1:9" outlineLevel="2" x14ac:dyDescent="0.2">
      <c r="A181" t="s">
        <v>13</v>
      </c>
      <c r="B181" s="1">
        <v>43710</v>
      </c>
      <c r="C181" s="1" t="str">
        <f t="shared" si="2"/>
        <v>First Half Month</v>
      </c>
      <c r="D181" t="s">
        <v>128</v>
      </c>
      <c r="E181" t="s">
        <v>129</v>
      </c>
      <c r="F181" t="s">
        <v>130</v>
      </c>
      <c r="G181" t="s">
        <v>35</v>
      </c>
      <c r="H181" s="2">
        <v>40</v>
      </c>
      <c r="I181"/>
    </row>
    <row r="182" spans="1:9" outlineLevel="2" x14ac:dyDescent="0.2">
      <c r="A182" t="s">
        <v>13</v>
      </c>
      <c r="B182" s="1">
        <v>43711</v>
      </c>
      <c r="C182" s="1" t="str">
        <f t="shared" si="2"/>
        <v>First Half Month</v>
      </c>
      <c r="D182" t="s">
        <v>43</v>
      </c>
      <c r="E182" t="s">
        <v>112</v>
      </c>
      <c r="F182" t="s">
        <v>42</v>
      </c>
      <c r="G182" t="s">
        <v>35</v>
      </c>
      <c r="H182" s="2">
        <v>21.28</v>
      </c>
      <c r="I182"/>
    </row>
    <row r="183" spans="1:9" outlineLevel="2" x14ac:dyDescent="0.2">
      <c r="A183" t="s">
        <v>13</v>
      </c>
      <c r="B183" s="1">
        <v>43711</v>
      </c>
      <c r="C183" s="1" t="str">
        <f t="shared" si="2"/>
        <v>First Half Month</v>
      </c>
      <c r="D183" t="s">
        <v>65</v>
      </c>
      <c r="E183" t="s">
        <v>113</v>
      </c>
      <c r="F183" t="s">
        <v>40</v>
      </c>
      <c r="G183" t="s">
        <v>35</v>
      </c>
      <c r="H183" s="2">
        <v>58.21</v>
      </c>
      <c r="I183"/>
    </row>
    <row r="184" spans="1:9" outlineLevel="2" x14ac:dyDescent="0.2">
      <c r="A184" t="s">
        <v>13</v>
      </c>
      <c r="B184" s="1">
        <v>43716</v>
      </c>
      <c r="C184" s="1" t="str">
        <f t="shared" si="2"/>
        <v>First Half Month</v>
      </c>
      <c r="D184" t="s">
        <v>43</v>
      </c>
      <c r="E184" t="s">
        <v>112</v>
      </c>
      <c r="F184" t="s">
        <v>42</v>
      </c>
      <c r="G184" t="s">
        <v>35</v>
      </c>
      <c r="H184" s="2">
        <v>32.78</v>
      </c>
      <c r="I184"/>
    </row>
    <row r="185" spans="1:9" outlineLevel="2" x14ac:dyDescent="0.2">
      <c r="A185" t="s">
        <v>13</v>
      </c>
      <c r="B185" s="1">
        <v>43716</v>
      </c>
      <c r="C185" s="1" t="str">
        <f t="shared" si="2"/>
        <v>First Half Month</v>
      </c>
      <c r="D185" t="s">
        <v>107</v>
      </c>
      <c r="E185" t="s">
        <v>113</v>
      </c>
      <c r="F185" t="s">
        <v>40</v>
      </c>
      <c r="G185" t="s">
        <v>35</v>
      </c>
      <c r="H185" s="2">
        <v>123.89</v>
      </c>
      <c r="I185"/>
    </row>
    <row r="186" spans="1:9" outlineLevel="2" x14ac:dyDescent="0.2">
      <c r="A186" t="s">
        <v>13</v>
      </c>
      <c r="B186" s="1">
        <v>43720</v>
      </c>
      <c r="C186" s="1" t="str">
        <f t="shared" si="2"/>
        <v>First Half Month</v>
      </c>
      <c r="D186" t="s">
        <v>99</v>
      </c>
      <c r="E186" t="s">
        <v>135</v>
      </c>
      <c r="F186" t="s">
        <v>98</v>
      </c>
      <c r="G186" t="s">
        <v>35</v>
      </c>
      <c r="H186" s="2">
        <v>100</v>
      </c>
      <c r="I186"/>
    </row>
    <row r="187" spans="1:9" outlineLevel="2" x14ac:dyDescent="0.2">
      <c r="A187" t="s">
        <v>13</v>
      </c>
      <c r="B187" s="1">
        <v>43723</v>
      </c>
      <c r="C187" s="1" t="str">
        <f t="shared" ref="C187:C247" si="3">IF(DAY(B187)&lt;14,"First Half Month","Second Half Month")</f>
        <v>Second Half Month</v>
      </c>
      <c r="D187" t="s">
        <v>43</v>
      </c>
      <c r="E187" t="s">
        <v>112</v>
      </c>
      <c r="F187" t="s">
        <v>42</v>
      </c>
      <c r="G187" t="s">
        <v>35</v>
      </c>
      <c r="H187" s="2">
        <v>35.880000000000003</v>
      </c>
      <c r="I187"/>
    </row>
    <row r="188" spans="1:9" outlineLevel="2" x14ac:dyDescent="0.2">
      <c r="A188" t="s">
        <v>13</v>
      </c>
      <c r="B188" s="1">
        <v>43723</v>
      </c>
      <c r="C188" s="1" t="str">
        <f t="shared" si="3"/>
        <v>Second Half Month</v>
      </c>
      <c r="D188" t="s">
        <v>66</v>
      </c>
      <c r="E188" t="s">
        <v>113</v>
      </c>
      <c r="F188" t="s">
        <v>40</v>
      </c>
      <c r="G188" t="s">
        <v>35</v>
      </c>
      <c r="H188" s="2">
        <v>35.229999999999997</v>
      </c>
      <c r="I188"/>
    </row>
    <row r="189" spans="1:9" outlineLevel="2" x14ac:dyDescent="0.2">
      <c r="A189" t="s">
        <v>13</v>
      </c>
      <c r="B189" s="1">
        <v>43726</v>
      </c>
      <c r="C189" s="1" t="str">
        <f t="shared" si="3"/>
        <v>Second Half Month</v>
      </c>
      <c r="D189" t="s">
        <v>108</v>
      </c>
      <c r="E189" t="s">
        <v>135</v>
      </c>
      <c r="F189" t="s">
        <v>139</v>
      </c>
      <c r="G189" t="s">
        <v>35</v>
      </c>
      <c r="H189" s="2">
        <v>60</v>
      </c>
      <c r="I189"/>
    </row>
    <row r="190" spans="1:9" outlineLevel="2" x14ac:dyDescent="0.2">
      <c r="A190" t="s">
        <v>13</v>
      </c>
      <c r="B190" s="1">
        <v>43730</v>
      </c>
      <c r="C190" s="1" t="str">
        <f t="shared" si="3"/>
        <v>Second Half Month</v>
      </c>
      <c r="D190" t="s">
        <v>43</v>
      </c>
      <c r="E190" t="s">
        <v>112</v>
      </c>
      <c r="F190" t="s">
        <v>42</v>
      </c>
      <c r="G190" t="s">
        <v>35</v>
      </c>
      <c r="H190" s="2">
        <v>37</v>
      </c>
      <c r="I190"/>
    </row>
    <row r="191" spans="1:9" outlineLevel="2" x14ac:dyDescent="0.2">
      <c r="A191" t="s">
        <v>13</v>
      </c>
      <c r="B191" s="1">
        <v>43730</v>
      </c>
      <c r="C191" s="1" t="str">
        <f t="shared" si="3"/>
        <v>Second Half Month</v>
      </c>
      <c r="D191" t="s">
        <v>66</v>
      </c>
      <c r="E191" t="s">
        <v>113</v>
      </c>
      <c r="F191" t="s">
        <v>39</v>
      </c>
      <c r="G191" t="s">
        <v>35</v>
      </c>
      <c r="H191" s="2">
        <v>15.78</v>
      </c>
      <c r="I191"/>
    </row>
    <row r="192" spans="1:9" outlineLevel="2" x14ac:dyDescent="0.2">
      <c r="A192" t="s">
        <v>13</v>
      </c>
      <c r="B192" s="1">
        <v>43730</v>
      </c>
      <c r="C192" s="1" t="str">
        <f t="shared" si="3"/>
        <v>Second Half Month</v>
      </c>
      <c r="D192" t="s">
        <v>65</v>
      </c>
      <c r="E192" t="s">
        <v>113</v>
      </c>
      <c r="F192" t="s">
        <v>40</v>
      </c>
      <c r="G192" t="s">
        <v>35</v>
      </c>
      <c r="H192" s="2">
        <v>58.92</v>
      </c>
      <c r="I192"/>
    </row>
    <row r="193" spans="1:9" outlineLevel="2" x14ac:dyDescent="0.2">
      <c r="A193" t="s">
        <v>13</v>
      </c>
      <c r="B193" s="1">
        <v>43736</v>
      </c>
      <c r="C193" s="1" t="str">
        <f t="shared" si="3"/>
        <v>Second Half Month</v>
      </c>
      <c r="D193" t="s">
        <v>100</v>
      </c>
      <c r="E193" t="s">
        <v>45</v>
      </c>
      <c r="F193" t="s">
        <v>137</v>
      </c>
      <c r="G193" t="s">
        <v>35</v>
      </c>
      <c r="H193" s="2">
        <v>39.979999999999997</v>
      </c>
      <c r="I193"/>
    </row>
    <row r="194" spans="1:9" outlineLevel="2" x14ac:dyDescent="0.2">
      <c r="A194" t="s">
        <v>13</v>
      </c>
      <c r="B194" s="1">
        <v>43738</v>
      </c>
      <c r="C194" s="1" t="str">
        <f t="shared" si="3"/>
        <v>Second Half Month</v>
      </c>
      <c r="D194" t="s">
        <v>43</v>
      </c>
      <c r="E194" t="s">
        <v>112</v>
      </c>
      <c r="F194" t="s">
        <v>42</v>
      </c>
      <c r="G194" t="s">
        <v>35</v>
      </c>
      <c r="H194" s="2">
        <v>37</v>
      </c>
      <c r="I194"/>
    </row>
    <row r="195" spans="1:9" outlineLevel="2" x14ac:dyDescent="0.2">
      <c r="A195" t="s">
        <v>13</v>
      </c>
      <c r="B195" s="1">
        <v>43738</v>
      </c>
      <c r="C195" s="1" t="str">
        <f t="shared" si="3"/>
        <v>Second Half Month</v>
      </c>
      <c r="D195" t="s">
        <v>65</v>
      </c>
      <c r="E195" t="s">
        <v>113</v>
      </c>
      <c r="F195" t="s">
        <v>40</v>
      </c>
      <c r="G195" t="s">
        <v>35</v>
      </c>
      <c r="H195" s="2">
        <v>28.33</v>
      </c>
      <c r="I195"/>
    </row>
    <row r="196" spans="1:9" outlineLevel="2" x14ac:dyDescent="0.2">
      <c r="A196" t="s">
        <v>14</v>
      </c>
      <c r="B196" s="1">
        <v>43739</v>
      </c>
      <c r="C196" s="1" t="str">
        <f t="shared" si="3"/>
        <v>First Half Month</v>
      </c>
      <c r="D196" t="s">
        <v>131</v>
      </c>
      <c r="E196" t="s">
        <v>110</v>
      </c>
      <c r="F196" t="s">
        <v>34</v>
      </c>
      <c r="G196" t="s">
        <v>33</v>
      </c>
      <c r="H196" s="2">
        <v>2500</v>
      </c>
      <c r="I196"/>
    </row>
    <row r="197" spans="1:9" outlineLevel="2" x14ac:dyDescent="0.2">
      <c r="A197" t="s">
        <v>14</v>
      </c>
      <c r="B197" s="1">
        <v>43740</v>
      </c>
      <c r="C197" s="1" t="str">
        <f t="shared" si="3"/>
        <v>First Half Month</v>
      </c>
      <c r="D197" t="s">
        <v>46</v>
      </c>
      <c r="E197" t="s">
        <v>111</v>
      </c>
      <c r="F197" t="s">
        <v>47</v>
      </c>
      <c r="G197" t="s">
        <v>33</v>
      </c>
      <c r="H197" s="2">
        <v>110</v>
      </c>
      <c r="I197"/>
    </row>
    <row r="198" spans="1:9" outlineLevel="2" x14ac:dyDescent="0.2">
      <c r="A198" t="s">
        <v>14</v>
      </c>
      <c r="B198" s="1">
        <v>43740</v>
      </c>
      <c r="C198" s="1" t="str">
        <f t="shared" si="3"/>
        <v>First Half Month</v>
      </c>
      <c r="D198" t="s">
        <v>48</v>
      </c>
      <c r="E198" t="s">
        <v>111</v>
      </c>
      <c r="F198" t="s">
        <v>47</v>
      </c>
      <c r="G198" t="s">
        <v>33</v>
      </c>
      <c r="H198" s="2">
        <v>55</v>
      </c>
      <c r="I198"/>
    </row>
    <row r="199" spans="1:9" outlineLevel="2" x14ac:dyDescent="0.2">
      <c r="A199" t="s">
        <v>14</v>
      </c>
      <c r="B199" s="1">
        <v>43740</v>
      </c>
      <c r="C199" s="1" t="str">
        <f t="shared" si="3"/>
        <v>First Half Month</v>
      </c>
      <c r="D199" t="s">
        <v>49</v>
      </c>
      <c r="E199" t="s">
        <v>111</v>
      </c>
      <c r="F199" t="s">
        <v>47</v>
      </c>
      <c r="G199" t="s">
        <v>33</v>
      </c>
      <c r="H199" s="2">
        <v>98</v>
      </c>
      <c r="I199"/>
    </row>
    <row r="200" spans="1:9" outlineLevel="2" x14ac:dyDescent="0.2">
      <c r="A200" t="s">
        <v>14</v>
      </c>
      <c r="B200" s="1">
        <v>43740</v>
      </c>
      <c r="C200" s="1" t="str">
        <f t="shared" si="3"/>
        <v>First Half Month</v>
      </c>
      <c r="D200" t="s">
        <v>53</v>
      </c>
      <c r="E200" t="s">
        <v>111</v>
      </c>
      <c r="F200" t="s">
        <v>54</v>
      </c>
      <c r="G200" t="s">
        <v>33</v>
      </c>
      <c r="H200" s="2">
        <v>200</v>
      </c>
      <c r="I200"/>
    </row>
    <row r="201" spans="1:9" outlineLevel="2" x14ac:dyDescent="0.2">
      <c r="A201" t="s">
        <v>14</v>
      </c>
      <c r="B201" s="1">
        <v>43740</v>
      </c>
      <c r="C201" s="1" t="str">
        <f t="shared" si="3"/>
        <v>First Half Month</v>
      </c>
      <c r="D201" t="s">
        <v>50</v>
      </c>
      <c r="E201" t="s">
        <v>111</v>
      </c>
      <c r="F201" t="s">
        <v>145</v>
      </c>
      <c r="G201" t="s">
        <v>33</v>
      </c>
      <c r="H201" s="2">
        <v>20</v>
      </c>
      <c r="I201"/>
    </row>
    <row r="202" spans="1:9" outlineLevel="2" x14ac:dyDescent="0.2">
      <c r="A202" t="s">
        <v>14</v>
      </c>
      <c r="B202" s="1">
        <v>43740</v>
      </c>
      <c r="C202" s="1" t="str">
        <f t="shared" si="3"/>
        <v>First Half Month</v>
      </c>
      <c r="D202" t="s">
        <v>52</v>
      </c>
      <c r="E202" t="s">
        <v>111</v>
      </c>
      <c r="F202" t="s">
        <v>51</v>
      </c>
      <c r="G202" t="s">
        <v>95</v>
      </c>
      <c r="H202" s="2">
        <v>80</v>
      </c>
      <c r="I202"/>
    </row>
    <row r="203" spans="1:9" outlineLevel="2" x14ac:dyDescent="0.2">
      <c r="A203" t="s">
        <v>14</v>
      </c>
      <c r="B203" s="1">
        <v>43740</v>
      </c>
      <c r="C203" s="1" t="str">
        <f t="shared" si="3"/>
        <v>First Half Month</v>
      </c>
      <c r="D203" t="s">
        <v>31</v>
      </c>
      <c r="E203" t="s">
        <v>63</v>
      </c>
      <c r="F203" t="s">
        <v>32</v>
      </c>
      <c r="G203" t="s">
        <v>33</v>
      </c>
      <c r="H203" s="2">
        <v>75</v>
      </c>
      <c r="I203"/>
    </row>
    <row r="204" spans="1:9" outlineLevel="2" x14ac:dyDescent="0.2">
      <c r="A204" t="s">
        <v>14</v>
      </c>
      <c r="B204" s="1">
        <v>43740</v>
      </c>
      <c r="C204" s="1" t="str">
        <f t="shared" si="3"/>
        <v>First Half Month</v>
      </c>
      <c r="D204" t="s">
        <v>128</v>
      </c>
      <c r="E204" t="s">
        <v>129</v>
      </c>
      <c r="F204" t="s">
        <v>130</v>
      </c>
      <c r="G204" t="s">
        <v>35</v>
      </c>
      <c r="H204" s="2">
        <v>40</v>
      </c>
      <c r="I204"/>
    </row>
    <row r="205" spans="1:9" outlineLevel="2" x14ac:dyDescent="0.2">
      <c r="A205" t="s">
        <v>14</v>
      </c>
      <c r="B205" s="1">
        <v>43745</v>
      </c>
      <c r="C205" s="1" t="str">
        <f t="shared" si="3"/>
        <v>First Half Month</v>
      </c>
      <c r="D205" t="s">
        <v>43</v>
      </c>
      <c r="E205" t="s">
        <v>112</v>
      </c>
      <c r="F205" t="s">
        <v>42</v>
      </c>
      <c r="G205" t="s">
        <v>35</v>
      </c>
      <c r="H205" s="2">
        <v>36</v>
      </c>
      <c r="I205"/>
    </row>
    <row r="206" spans="1:9" outlineLevel="2" x14ac:dyDescent="0.2">
      <c r="A206" t="s">
        <v>14</v>
      </c>
      <c r="B206" s="1">
        <v>43745</v>
      </c>
      <c r="C206" s="1" t="str">
        <f t="shared" si="3"/>
        <v>First Half Month</v>
      </c>
      <c r="D206" t="s">
        <v>107</v>
      </c>
      <c r="E206" t="s">
        <v>113</v>
      </c>
      <c r="F206" t="s">
        <v>40</v>
      </c>
      <c r="G206" t="s">
        <v>35</v>
      </c>
      <c r="H206" s="2">
        <v>158.29</v>
      </c>
      <c r="I206"/>
    </row>
    <row r="207" spans="1:9" outlineLevel="2" x14ac:dyDescent="0.2">
      <c r="A207" t="s">
        <v>14</v>
      </c>
      <c r="B207" s="1">
        <v>43750</v>
      </c>
      <c r="C207" s="1" t="str">
        <f t="shared" si="3"/>
        <v>First Half Month</v>
      </c>
      <c r="D207" t="s">
        <v>71</v>
      </c>
      <c r="E207" t="s">
        <v>45</v>
      </c>
      <c r="F207" t="s">
        <v>133</v>
      </c>
      <c r="G207" t="s">
        <v>35</v>
      </c>
      <c r="H207" s="2">
        <v>28.57</v>
      </c>
      <c r="I207"/>
    </row>
    <row r="208" spans="1:9" outlineLevel="2" x14ac:dyDescent="0.2">
      <c r="A208" t="s">
        <v>14</v>
      </c>
      <c r="B208" s="1">
        <v>43750</v>
      </c>
      <c r="C208" s="1" t="str">
        <f t="shared" si="3"/>
        <v>First Half Month</v>
      </c>
      <c r="D208" t="s">
        <v>93</v>
      </c>
      <c r="E208" t="s">
        <v>45</v>
      </c>
      <c r="F208" t="s">
        <v>133</v>
      </c>
      <c r="G208" t="s">
        <v>35</v>
      </c>
      <c r="H208" s="2">
        <v>33.58</v>
      </c>
      <c r="I208"/>
    </row>
    <row r="209" spans="1:9" outlineLevel="2" x14ac:dyDescent="0.2">
      <c r="A209" t="s">
        <v>14</v>
      </c>
      <c r="B209" s="1">
        <v>43753</v>
      </c>
      <c r="C209" s="1" t="str">
        <f t="shared" si="3"/>
        <v>Second Half Month</v>
      </c>
      <c r="D209" t="s">
        <v>43</v>
      </c>
      <c r="E209" t="s">
        <v>112</v>
      </c>
      <c r="F209" t="s">
        <v>42</v>
      </c>
      <c r="G209" t="s">
        <v>35</v>
      </c>
      <c r="H209" s="2">
        <v>35.479999999999997</v>
      </c>
      <c r="I209"/>
    </row>
    <row r="210" spans="1:9" outlineLevel="2" x14ac:dyDescent="0.2">
      <c r="A210" t="s">
        <v>14</v>
      </c>
      <c r="B210" s="1">
        <v>43753</v>
      </c>
      <c r="C210" s="1" t="str">
        <f t="shared" si="3"/>
        <v>Second Half Month</v>
      </c>
      <c r="D210" t="s">
        <v>102</v>
      </c>
      <c r="E210" t="s">
        <v>113</v>
      </c>
      <c r="F210" t="s">
        <v>40</v>
      </c>
      <c r="G210" t="s">
        <v>35</v>
      </c>
      <c r="H210" s="2">
        <v>48.27</v>
      </c>
      <c r="I210"/>
    </row>
    <row r="211" spans="1:9" outlineLevel="2" x14ac:dyDescent="0.2">
      <c r="A211" t="s">
        <v>14</v>
      </c>
      <c r="B211" s="1">
        <v>43755</v>
      </c>
      <c r="C211" s="1" t="str">
        <f t="shared" si="3"/>
        <v>Second Half Month</v>
      </c>
      <c r="D211" t="s">
        <v>116</v>
      </c>
      <c r="E211" t="s">
        <v>113</v>
      </c>
      <c r="F211" t="s">
        <v>38</v>
      </c>
      <c r="G211" t="s">
        <v>35</v>
      </c>
      <c r="H211" s="2">
        <v>11.78</v>
      </c>
      <c r="I211"/>
    </row>
    <row r="212" spans="1:9" outlineLevel="2" x14ac:dyDescent="0.2">
      <c r="A212" t="s">
        <v>14</v>
      </c>
      <c r="B212" s="1">
        <v>43761</v>
      </c>
      <c r="C212" s="1" t="str">
        <f t="shared" si="3"/>
        <v>Second Half Month</v>
      </c>
      <c r="D212" t="s">
        <v>75</v>
      </c>
      <c r="E212" t="s">
        <v>112</v>
      </c>
      <c r="F212" t="s">
        <v>42</v>
      </c>
      <c r="G212" t="s">
        <v>35</v>
      </c>
      <c r="H212" s="2">
        <v>37.18</v>
      </c>
      <c r="I212"/>
    </row>
    <row r="213" spans="1:9" outlineLevel="2" x14ac:dyDescent="0.2">
      <c r="A213" t="s">
        <v>14</v>
      </c>
      <c r="B213" s="1">
        <v>43761</v>
      </c>
      <c r="C213" s="1" t="str">
        <f t="shared" si="3"/>
        <v>Second Half Month</v>
      </c>
      <c r="D213" t="s">
        <v>66</v>
      </c>
      <c r="E213" t="s">
        <v>113</v>
      </c>
      <c r="F213" t="s">
        <v>39</v>
      </c>
      <c r="G213" t="s">
        <v>35</v>
      </c>
      <c r="H213" s="2">
        <v>15.06</v>
      </c>
      <c r="I213"/>
    </row>
    <row r="214" spans="1:9" outlineLevel="2" x14ac:dyDescent="0.2">
      <c r="A214" t="s">
        <v>14</v>
      </c>
      <c r="B214" s="1">
        <v>43763</v>
      </c>
      <c r="C214" s="1" t="str">
        <f t="shared" si="3"/>
        <v>Second Half Month</v>
      </c>
      <c r="D214" t="s">
        <v>92</v>
      </c>
      <c r="E214" t="s">
        <v>113</v>
      </c>
      <c r="F214" t="s">
        <v>38</v>
      </c>
      <c r="G214" t="s">
        <v>35</v>
      </c>
      <c r="H214" s="2">
        <v>12.28</v>
      </c>
      <c r="I214"/>
    </row>
    <row r="215" spans="1:9" outlineLevel="2" x14ac:dyDescent="0.2">
      <c r="A215" t="s">
        <v>14</v>
      </c>
      <c r="B215" s="1">
        <v>43768</v>
      </c>
      <c r="C215" s="1" t="str">
        <f t="shared" si="3"/>
        <v>Second Half Month</v>
      </c>
      <c r="D215" t="s">
        <v>43</v>
      </c>
      <c r="E215" t="s">
        <v>112</v>
      </c>
      <c r="F215" t="s">
        <v>42</v>
      </c>
      <c r="G215" t="s">
        <v>35</v>
      </c>
      <c r="H215" s="2">
        <v>37.18</v>
      </c>
      <c r="I215"/>
    </row>
    <row r="216" spans="1:9" outlineLevel="2" x14ac:dyDescent="0.2">
      <c r="A216" t="s">
        <v>14</v>
      </c>
      <c r="B216" s="1">
        <v>43768</v>
      </c>
      <c r="C216" s="1" t="str">
        <f t="shared" si="3"/>
        <v>Second Half Month</v>
      </c>
      <c r="D216" t="s">
        <v>73</v>
      </c>
      <c r="E216" t="s">
        <v>113</v>
      </c>
      <c r="F216" t="s">
        <v>40</v>
      </c>
      <c r="G216" t="s">
        <v>35</v>
      </c>
      <c r="H216" s="2">
        <v>28.39</v>
      </c>
      <c r="I216"/>
    </row>
    <row r="217" spans="1:9" outlineLevel="2" x14ac:dyDescent="0.2">
      <c r="A217" t="s">
        <v>14</v>
      </c>
      <c r="B217" s="1">
        <v>43768</v>
      </c>
      <c r="C217" s="1" t="str">
        <f t="shared" si="3"/>
        <v>Second Half Month</v>
      </c>
      <c r="D217" t="s">
        <v>74</v>
      </c>
      <c r="E217" t="s">
        <v>113</v>
      </c>
      <c r="F217" t="s">
        <v>40</v>
      </c>
      <c r="G217" t="s">
        <v>35</v>
      </c>
      <c r="H217" s="2">
        <v>58.59</v>
      </c>
      <c r="I217"/>
    </row>
    <row r="218" spans="1:9" outlineLevel="2" x14ac:dyDescent="0.2">
      <c r="A218" t="s">
        <v>15</v>
      </c>
      <c r="B218" s="1">
        <v>43770</v>
      </c>
      <c r="C218" s="1" t="str">
        <f t="shared" si="3"/>
        <v>First Half Month</v>
      </c>
      <c r="D218" t="s">
        <v>131</v>
      </c>
      <c r="E218" t="s">
        <v>110</v>
      </c>
      <c r="F218" t="s">
        <v>34</v>
      </c>
      <c r="G218" t="s">
        <v>33</v>
      </c>
      <c r="H218" s="2">
        <v>2500</v>
      </c>
      <c r="I218"/>
    </row>
    <row r="219" spans="1:9" outlineLevel="2" x14ac:dyDescent="0.2">
      <c r="A219" t="s">
        <v>15</v>
      </c>
      <c r="B219" s="1">
        <v>43771</v>
      </c>
      <c r="C219" s="1" t="str">
        <f t="shared" si="3"/>
        <v>First Half Month</v>
      </c>
      <c r="D219" t="s">
        <v>46</v>
      </c>
      <c r="E219" t="s">
        <v>111</v>
      </c>
      <c r="F219" t="s">
        <v>47</v>
      </c>
      <c r="G219" t="s">
        <v>33</v>
      </c>
      <c r="H219" s="2">
        <v>83</v>
      </c>
      <c r="I219"/>
    </row>
    <row r="220" spans="1:9" outlineLevel="2" x14ac:dyDescent="0.2">
      <c r="A220" t="s">
        <v>15</v>
      </c>
      <c r="B220" s="1">
        <v>43771</v>
      </c>
      <c r="C220" s="1" t="str">
        <f t="shared" si="3"/>
        <v>First Half Month</v>
      </c>
      <c r="D220" t="s">
        <v>48</v>
      </c>
      <c r="E220" t="s">
        <v>111</v>
      </c>
      <c r="F220" t="s">
        <v>47</v>
      </c>
      <c r="G220" t="s">
        <v>33</v>
      </c>
      <c r="H220" s="2">
        <v>68</v>
      </c>
      <c r="I220"/>
    </row>
    <row r="221" spans="1:9" outlineLevel="2" x14ac:dyDescent="0.2">
      <c r="A221" t="s">
        <v>15</v>
      </c>
      <c r="B221" s="1">
        <v>43771</v>
      </c>
      <c r="C221" s="1" t="str">
        <f t="shared" si="3"/>
        <v>First Half Month</v>
      </c>
      <c r="D221" t="s">
        <v>49</v>
      </c>
      <c r="E221" t="s">
        <v>111</v>
      </c>
      <c r="F221" t="s">
        <v>47</v>
      </c>
      <c r="G221" t="s">
        <v>33</v>
      </c>
      <c r="H221" s="2">
        <v>78</v>
      </c>
      <c r="I221"/>
    </row>
    <row r="222" spans="1:9" outlineLevel="2" x14ac:dyDescent="0.2">
      <c r="A222" t="s">
        <v>15</v>
      </c>
      <c r="B222" s="1">
        <v>43771</v>
      </c>
      <c r="C222" s="1" t="str">
        <f t="shared" si="3"/>
        <v>First Half Month</v>
      </c>
      <c r="D222" t="s">
        <v>53</v>
      </c>
      <c r="E222" t="s">
        <v>111</v>
      </c>
      <c r="F222" t="s">
        <v>54</v>
      </c>
      <c r="G222" t="s">
        <v>33</v>
      </c>
      <c r="H222" s="2">
        <v>200</v>
      </c>
      <c r="I222"/>
    </row>
    <row r="223" spans="1:9" outlineLevel="2" x14ac:dyDescent="0.2">
      <c r="A223" t="s">
        <v>15</v>
      </c>
      <c r="B223" s="1">
        <v>43771</v>
      </c>
      <c r="C223" s="1" t="str">
        <f t="shared" si="3"/>
        <v>First Half Month</v>
      </c>
      <c r="D223" t="s">
        <v>50</v>
      </c>
      <c r="E223" t="s">
        <v>111</v>
      </c>
      <c r="F223" t="s">
        <v>145</v>
      </c>
      <c r="G223" t="s">
        <v>33</v>
      </c>
      <c r="H223" s="2">
        <v>20</v>
      </c>
      <c r="I223"/>
    </row>
    <row r="224" spans="1:9" outlineLevel="2" x14ac:dyDescent="0.2">
      <c r="A224" t="s">
        <v>15</v>
      </c>
      <c r="B224" s="1">
        <v>43771</v>
      </c>
      <c r="C224" s="1" t="str">
        <f t="shared" si="3"/>
        <v>First Half Month</v>
      </c>
      <c r="D224" t="s">
        <v>52</v>
      </c>
      <c r="E224" t="s">
        <v>111</v>
      </c>
      <c r="F224" t="s">
        <v>51</v>
      </c>
      <c r="G224" t="s">
        <v>95</v>
      </c>
      <c r="H224" s="2">
        <v>80</v>
      </c>
      <c r="I224"/>
    </row>
    <row r="225" spans="1:9" outlineLevel="2" x14ac:dyDescent="0.2">
      <c r="A225" t="s">
        <v>15</v>
      </c>
      <c r="B225" s="1">
        <v>43771</v>
      </c>
      <c r="C225" s="1" t="str">
        <f t="shared" si="3"/>
        <v>First Half Month</v>
      </c>
      <c r="D225" t="s">
        <v>31</v>
      </c>
      <c r="E225" t="s">
        <v>63</v>
      </c>
      <c r="F225" t="s">
        <v>32</v>
      </c>
      <c r="G225" t="s">
        <v>33</v>
      </c>
      <c r="H225" s="2">
        <v>75</v>
      </c>
      <c r="I225"/>
    </row>
    <row r="226" spans="1:9" outlineLevel="2" x14ac:dyDescent="0.2">
      <c r="A226" t="s">
        <v>15</v>
      </c>
      <c r="B226" s="1">
        <v>43771</v>
      </c>
      <c r="C226" s="1" t="str">
        <f t="shared" si="3"/>
        <v>First Half Month</v>
      </c>
      <c r="D226" t="s">
        <v>128</v>
      </c>
      <c r="E226" t="s">
        <v>129</v>
      </c>
      <c r="F226" t="s">
        <v>130</v>
      </c>
      <c r="G226" t="s">
        <v>35</v>
      </c>
      <c r="H226" s="2">
        <v>40</v>
      </c>
      <c r="I226"/>
    </row>
    <row r="227" spans="1:9" outlineLevel="2" x14ac:dyDescent="0.2">
      <c r="A227" t="s">
        <v>15</v>
      </c>
      <c r="B227" s="1">
        <v>43777</v>
      </c>
      <c r="C227" s="1" t="str">
        <f t="shared" si="3"/>
        <v>First Half Month</v>
      </c>
      <c r="D227" t="s">
        <v>43</v>
      </c>
      <c r="E227" t="s">
        <v>112</v>
      </c>
      <c r="F227" t="s">
        <v>42</v>
      </c>
      <c r="G227" t="s">
        <v>35</v>
      </c>
      <c r="H227" s="2">
        <v>37.18</v>
      </c>
      <c r="I227"/>
    </row>
    <row r="228" spans="1:9" outlineLevel="2" x14ac:dyDescent="0.2">
      <c r="A228" t="s">
        <v>15</v>
      </c>
      <c r="B228" s="1">
        <v>43777</v>
      </c>
      <c r="C228" s="1" t="str">
        <f t="shared" si="3"/>
        <v>First Half Month</v>
      </c>
      <c r="D228" t="s">
        <v>107</v>
      </c>
      <c r="E228" t="s">
        <v>113</v>
      </c>
      <c r="F228" t="s">
        <v>40</v>
      </c>
      <c r="G228" t="s">
        <v>35</v>
      </c>
      <c r="H228" s="2">
        <v>158.29</v>
      </c>
      <c r="I228"/>
    </row>
    <row r="229" spans="1:9" outlineLevel="2" x14ac:dyDescent="0.2">
      <c r="A229" t="s">
        <v>15</v>
      </c>
      <c r="B229" s="1">
        <v>43784</v>
      </c>
      <c r="C229" s="1" t="str">
        <f t="shared" si="3"/>
        <v>Second Half Month</v>
      </c>
      <c r="D229" t="s">
        <v>117</v>
      </c>
      <c r="E229" t="s">
        <v>45</v>
      </c>
      <c r="F229" t="s">
        <v>133</v>
      </c>
      <c r="G229" t="s">
        <v>35</v>
      </c>
      <c r="H229" s="2">
        <v>118.59</v>
      </c>
      <c r="I229"/>
    </row>
    <row r="230" spans="1:9" outlineLevel="2" x14ac:dyDescent="0.2">
      <c r="A230" t="s">
        <v>15</v>
      </c>
      <c r="B230" s="1">
        <v>43784</v>
      </c>
      <c r="C230" s="1" t="str">
        <f t="shared" si="3"/>
        <v>Second Half Month</v>
      </c>
      <c r="D230" t="s">
        <v>43</v>
      </c>
      <c r="E230" t="s">
        <v>112</v>
      </c>
      <c r="F230" t="s">
        <v>42</v>
      </c>
      <c r="G230" t="s">
        <v>35</v>
      </c>
      <c r="H230" s="2">
        <v>35.380000000000003</v>
      </c>
      <c r="I230"/>
    </row>
    <row r="231" spans="1:9" outlineLevel="2" x14ac:dyDescent="0.2">
      <c r="A231" t="s">
        <v>15</v>
      </c>
      <c r="B231" s="1">
        <v>43784</v>
      </c>
      <c r="C231" s="1" t="str">
        <f t="shared" si="3"/>
        <v>Second Half Month</v>
      </c>
      <c r="D231" t="s">
        <v>91</v>
      </c>
      <c r="E231" t="s">
        <v>113</v>
      </c>
      <c r="F231" t="s">
        <v>40</v>
      </c>
      <c r="G231" t="s">
        <v>35</v>
      </c>
      <c r="H231" s="2">
        <v>18.25</v>
      </c>
      <c r="I231"/>
    </row>
    <row r="232" spans="1:9" outlineLevel="2" x14ac:dyDescent="0.2">
      <c r="A232" t="s">
        <v>15</v>
      </c>
      <c r="B232" s="1">
        <v>43784</v>
      </c>
      <c r="C232" s="1" t="str">
        <f t="shared" si="3"/>
        <v>Second Half Month</v>
      </c>
      <c r="D232" t="s">
        <v>74</v>
      </c>
      <c r="E232" t="s">
        <v>113</v>
      </c>
      <c r="F232" t="s">
        <v>40</v>
      </c>
      <c r="G232" t="s">
        <v>35</v>
      </c>
      <c r="H232" s="2">
        <v>58.59</v>
      </c>
      <c r="I232"/>
    </row>
    <row r="233" spans="1:9" outlineLevel="2" x14ac:dyDescent="0.2">
      <c r="A233" t="s">
        <v>15</v>
      </c>
      <c r="B233" s="1">
        <v>43787</v>
      </c>
      <c r="C233" s="1" t="str">
        <f t="shared" si="3"/>
        <v>Second Half Month</v>
      </c>
      <c r="D233" t="s">
        <v>89</v>
      </c>
      <c r="E233" t="s">
        <v>113</v>
      </c>
      <c r="F233" t="s">
        <v>38</v>
      </c>
      <c r="G233" t="s">
        <v>35</v>
      </c>
      <c r="H233" s="2">
        <v>120</v>
      </c>
      <c r="I233"/>
    </row>
    <row r="234" spans="1:9" outlineLevel="2" x14ac:dyDescent="0.2">
      <c r="A234" t="s">
        <v>15</v>
      </c>
      <c r="B234" s="1">
        <v>43787</v>
      </c>
      <c r="C234" s="1" t="str">
        <f t="shared" si="3"/>
        <v>Second Half Month</v>
      </c>
      <c r="D234" t="s">
        <v>69</v>
      </c>
      <c r="E234" t="s">
        <v>140</v>
      </c>
      <c r="F234" t="s">
        <v>70</v>
      </c>
      <c r="G234" t="s">
        <v>35</v>
      </c>
      <c r="H234" s="2">
        <v>3000</v>
      </c>
      <c r="I234"/>
    </row>
    <row r="235" spans="1:9" outlineLevel="2" x14ac:dyDescent="0.2">
      <c r="A235" t="s">
        <v>15</v>
      </c>
      <c r="B235" s="1">
        <v>43787</v>
      </c>
      <c r="C235" s="1" t="str">
        <f t="shared" si="3"/>
        <v>Second Half Month</v>
      </c>
      <c r="D235" t="s">
        <v>67</v>
      </c>
      <c r="E235" t="s">
        <v>132</v>
      </c>
      <c r="F235" t="s">
        <v>68</v>
      </c>
      <c r="G235" t="s">
        <v>35</v>
      </c>
      <c r="H235" s="2">
        <v>200</v>
      </c>
      <c r="I235"/>
    </row>
    <row r="236" spans="1:9" outlineLevel="2" x14ac:dyDescent="0.2">
      <c r="A236" t="s">
        <v>15</v>
      </c>
      <c r="B236" s="1">
        <v>43791</v>
      </c>
      <c r="C236" s="1" t="str">
        <f t="shared" si="3"/>
        <v>Second Half Month</v>
      </c>
      <c r="D236" t="s">
        <v>43</v>
      </c>
      <c r="E236" t="s">
        <v>112</v>
      </c>
      <c r="F236" t="s">
        <v>42</v>
      </c>
      <c r="G236" t="s">
        <v>35</v>
      </c>
      <c r="H236" s="2">
        <v>35.58</v>
      </c>
      <c r="I236"/>
    </row>
    <row r="237" spans="1:9" outlineLevel="2" x14ac:dyDescent="0.2">
      <c r="A237" t="s">
        <v>15</v>
      </c>
      <c r="B237" s="1">
        <v>43791</v>
      </c>
      <c r="C237" s="1" t="str">
        <f t="shared" si="3"/>
        <v>Second Half Month</v>
      </c>
      <c r="D237" t="s">
        <v>66</v>
      </c>
      <c r="E237" t="s">
        <v>113</v>
      </c>
      <c r="F237" t="s">
        <v>39</v>
      </c>
      <c r="G237" t="s">
        <v>35</v>
      </c>
      <c r="H237" s="2">
        <v>18.190000000000001</v>
      </c>
      <c r="I237"/>
    </row>
    <row r="238" spans="1:9" outlineLevel="2" x14ac:dyDescent="0.2">
      <c r="A238" t="s">
        <v>15</v>
      </c>
      <c r="B238" s="1">
        <v>43791</v>
      </c>
      <c r="C238" s="1" t="str">
        <f t="shared" si="3"/>
        <v>Second Half Month</v>
      </c>
      <c r="D238" t="s">
        <v>83</v>
      </c>
      <c r="E238" t="s">
        <v>113</v>
      </c>
      <c r="F238" t="s">
        <v>39</v>
      </c>
      <c r="G238" t="s">
        <v>35</v>
      </c>
      <c r="H238" s="2">
        <v>25.18</v>
      </c>
      <c r="I238"/>
    </row>
    <row r="239" spans="1:9" outlineLevel="2" x14ac:dyDescent="0.2">
      <c r="A239" t="s">
        <v>15</v>
      </c>
      <c r="B239" s="1">
        <v>43791</v>
      </c>
      <c r="C239" s="1" t="str">
        <f t="shared" si="3"/>
        <v>Second Half Month</v>
      </c>
      <c r="D239" t="s">
        <v>118</v>
      </c>
      <c r="E239" t="s">
        <v>113</v>
      </c>
      <c r="F239" t="s">
        <v>40</v>
      </c>
      <c r="G239" t="s">
        <v>35</v>
      </c>
      <c r="H239" s="2">
        <v>38.33</v>
      </c>
      <c r="I239"/>
    </row>
    <row r="240" spans="1:9" outlineLevel="2" x14ac:dyDescent="0.2">
      <c r="A240" t="s">
        <v>15</v>
      </c>
      <c r="B240" s="1">
        <v>43796</v>
      </c>
      <c r="C240" s="1" t="str">
        <f t="shared" si="3"/>
        <v>Second Half Month</v>
      </c>
      <c r="D240" t="s">
        <v>107</v>
      </c>
      <c r="E240" t="s">
        <v>113</v>
      </c>
      <c r="F240" t="s">
        <v>40</v>
      </c>
      <c r="G240" t="s">
        <v>35</v>
      </c>
      <c r="H240" s="2">
        <v>188.58</v>
      </c>
      <c r="I240"/>
    </row>
    <row r="241" spans="1:9" outlineLevel="2" x14ac:dyDescent="0.2">
      <c r="A241" t="s">
        <v>15</v>
      </c>
      <c r="B241" s="1">
        <v>43796</v>
      </c>
      <c r="C241" s="1" t="str">
        <f t="shared" si="3"/>
        <v>Second Half Month</v>
      </c>
      <c r="D241" t="s">
        <v>65</v>
      </c>
      <c r="E241" t="s">
        <v>113</v>
      </c>
      <c r="F241" t="s">
        <v>40</v>
      </c>
      <c r="G241" t="s">
        <v>35</v>
      </c>
      <c r="H241" s="2">
        <v>28.78</v>
      </c>
      <c r="I241"/>
    </row>
    <row r="242" spans="1:9" outlineLevel="2" x14ac:dyDescent="0.2">
      <c r="A242" t="s">
        <v>15</v>
      </c>
      <c r="B242" s="1">
        <v>43799</v>
      </c>
      <c r="C242" s="1" t="str">
        <f t="shared" si="3"/>
        <v>Second Half Month</v>
      </c>
      <c r="D242" t="s">
        <v>43</v>
      </c>
      <c r="E242" t="s">
        <v>112</v>
      </c>
      <c r="F242" t="s">
        <v>42</v>
      </c>
      <c r="G242" t="s">
        <v>35</v>
      </c>
      <c r="H242" s="2">
        <v>37.228000000000002</v>
      </c>
      <c r="I242"/>
    </row>
    <row r="243" spans="1:9" outlineLevel="2" x14ac:dyDescent="0.2">
      <c r="A243" t="s">
        <v>15</v>
      </c>
      <c r="B243" s="1">
        <v>43799</v>
      </c>
      <c r="C243" s="1" t="str">
        <f t="shared" si="3"/>
        <v>Second Half Month</v>
      </c>
      <c r="D243" t="s">
        <v>65</v>
      </c>
      <c r="E243" t="s">
        <v>113</v>
      </c>
      <c r="F243" t="s">
        <v>40</v>
      </c>
      <c r="G243" t="s">
        <v>35</v>
      </c>
      <c r="H243" s="2">
        <v>38.29</v>
      </c>
      <c r="I243"/>
    </row>
    <row r="244" spans="1:9" outlineLevel="2" x14ac:dyDescent="0.2">
      <c r="A244" t="s">
        <v>16</v>
      </c>
      <c r="B244" s="1">
        <v>43800</v>
      </c>
      <c r="C244" s="1" t="str">
        <f t="shared" si="3"/>
        <v>First Half Month</v>
      </c>
      <c r="D244" t="s">
        <v>131</v>
      </c>
      <c r="E244" t="s">
        <v>110</v>
      </c>
      <c r="F244" t="s">
        <v>34</v>
      </c>
      <c r="G244" t="s">
        <v>33</v>
      </c>
      <c r="H244" s="2">
        <v>2500</v>
      </c>
      <c r="I244"/>
    </row>
    <row r="245" spans="1:9" outlineLevel="2" x14ac:dyDescent="0.2">
      <c r="A245" s="6" t="s">
        <v>16</v>
      </c>
      <c r="B245" s="1">
        <v>43801</v>
      </c>
      <c r="C245" s="1" t="str">
        <f t="shared" si="3"/>
        <v>First Half Month</v>
      </c>
      <c r="D245" t="s">
        <v>46</v>
      </c>
      <c r="E245" t="s">
        <v>111</v>
      </c>
      <c r="F245" t="s">
        <v>47</v>
      </c>
      <c r="G245" t="s">
        <v>33</v>
      </c>
      <c r="H245" s="2">
        <v>83</v>
      </c>
      <c r="I245"/>
    </row>
    <row r="246" spans="1:9" outlineLevel="2" x14ac:dyDescent="0.2">
      <c r="A246" t="s">
        <v>16</v>
      </c>
      <c r="B246" s="1">
        <v>43801</v>
      </c>
      <c r="C246" s="1" t="str">
        <f t="shared" si="3"/>
        <v>First Half Month</v>
      </c>
      <c r="D246" t="s">
        <v>48</v>
      </c>
      <c r="E246" t="s">
        <v>111</v>
      </c>
      <c r="F246" t="s">
        <v>47</v>
      </c>
      <c r="G246" t="s">
        <v>33</v>
      </c>
      <c r="H246" s="2">
        <v>68</v>
      </c>
      <c r="I246"/>
    </row>
    <row r="247" spans="1:9" outlineLevel="2" x14ac:dyDescent="0.2">
      <c r="A247" s="6" t="s">
        <v>16</v>
      </c>
      <c r="B247" s="1">
        <v>43801</v>
      </c>
      <c r="C247" s="1" t="str">
        <f t="shared" si="3"/>
        <v>First Half Month</v>
      </c>
      <c r="D247" t="s">
        <v>49</v>
      </c>
      <c r="E247" t="s">
        <v>111</v>
      </c>
      <c r="F247" t="s">
        <v>47</v>
      </c>
      <c r="G247" t="s">
        <v>33</v>
      </c>
      <c r="H247" s="2">
        <v>78</v>
      </c>
      <c r="I247"/>
    </row>
    <row r="248" spans="1:9" outlineLevel="2" x14ac:dyDescent="0.2">
      <c r="A248" t="s">
        <v>16</v>
      </c>
      <c r="B248" s="1">
        <v>43801</v>
      </c>
      <c r="C248" s="1" t="str">
        <f t="shared" ref="C248:C279" si="4">IF(DAY(B248)&lt;14,"First Half Month","Second Half Month")</f>
        <v>First Half Month</v>
      </c>
      <c r="D248" t="s">
        <v>53</v>
      </c>
      <c r="E248" t="s">
        <v>111</v>
      </c>
      <c r="F248" t="s">
        <v>54</v>
      </c>
      <c r="G248" t="s">
        <v>33</v>
      </c>
      <c r="H248" s="2">
        <v>200</v>
      </c>
      <c r="I248"/>
    </row>
    <row r="249" spans="1:9" outlineLevel="2" x14ac:dyDescent="0.2">
      <c r="A249" s="6" t="s">
        <v>16</v>
      </c>
      <c r="B249" s="1">
        <v>43801</v>
      </c>
      <c r="C249" s="1" t="str">
        <f t="shared" si="4"/>
        <v>First Half Month</v>
      </c>
      <c r="D249" t="s">
        <v>50</v>
      </c>
      <c r="E249" t="s">
        <v>111</v>
      </c>
      <c r="F249" t="s">
        <v>145</v>
      </c>
      <c r="G249" t="s">
        <v>33</v>
      </c>
      <c r="H249" s="2">
        <v>20</v>
      </c>
      <c r="I249"/>
    </row>
    <row r="250" spans="1:9" outlineLevel="2" x14ac:dyDescent="0.2">
      <c r="A250" s="6" t="s">
        <v>16</v>
      </c>
      <c r="B250" s="1">
        <v>43801</v>
      </c>
      <c r="C250" s="1" t="str">
        <f t="shared" si="4"/>
        <v>First Half Month</v>
      </c>
      <c r="D250" t="s">
        <v>52</v>
      </c>
      <c r="E250" t="s">
        <v>111</v>
      </c>
      <c r="F250" t="s">
        <v>51</v>
      </c>
      <c r="G250" t="s">
        <v>95</v>
      </c>
      <c r="H250" s="2">
        <v>80</v>
      </c>
      <c r="I250"/>
    </row>
    <row r="251" spans="1:9" outlineLevel="2" x14ac:dyDescent="0.2">
      <c r="A251" t="s">
        <v>16</v>
      </c>
      <c r="B251" s="1">
        <v>43801</v>
      </c>
      <c r="C251" s="1" t="str">
        <f t="shared" si="4"/>
        <v>First Half Month</v>
      </c>
      <c r="D251" t="s">
        <v>31</v>
      </c>
      <c r="E251" t="s">
        <v>63</v>
      </c>
      <c r="F251" t="s">
        <v>32</v>
      </c>
      <c r="G251" t="s">
        <v>33</v>
      </c>
      <c r="H251" s="2">
        <v>75</v>
      </c>
      <c r="I251"/>
    </row>
    <row r="252" spans="1:9" outlineLevel="2" x14ac:dyDescent="0.2">
      <c r="A252" s="6" t="s">
        <v>16</v>
      </c>
      <c r="B252" s="1">
        <v>43801</v>
      </c>
      <c r="C252" s="1" t="str">
        <f t="shared" si="4"/>
        <v>First Half Month</v>
      </c>
      <c r="D252" t="s">
        <v>128</v>
      </c>
      <c r="E252" t="s">
        <v>129</v>
      </c>
      <c r="F252" t="s">
        <v>130</v>
      </c>
      <c r="G252" t="s">
        <v>35</v>
      </c>
      <c r="H252" s="2">
        <v>40</v>
      </c>
      <c r="I252"/>
    </row>
    <row r="253" spans="1:9" outlineLevel="2" x14ac:dyDescent="0.2">
      <c r="A253" s="6" t="s">
        <v>16</v>
      </c>
      <c r="B253" s="1">
        <v>43804</v>
      </c>
      <c r="C253" s="1" t="str">
        <f t="shared" si="4"/>
        <v>First Half Month</v>
      </c>
      <c r="D253" t="s">
        <v>122</v>
      </c>
      <c r="E253" t="s">
        <v>141</v>
      </c>
      <c r="F253" t="s">
        <v>121</v>
      </c>
      <c r="G253" t="s">
        <v>35</v>
      </c>
      <c r="H253" s="2">
        <v>28.75</v>
      </c>
      <c r="I253"/>
    </row>
    <row r="254" spans="1:9" outlineLevel="2" x14ac:dyDescent="0.2">
      <c r="A254" t="s">
        <v>16</v>
      </c>
      <c r="B254" s="1">
        <v>43804</v>
      </c>
      <c r="C254" s="1" t="str">
        <f t="shared" si="4"/>
        <v>First Half Month</v>
      </c>
      <c r="D254" t="s">
        <v>123</v>
      </c>
      <c r="E254" t="s">
        <v>141</v>
      </c>
      <c r="F254" t="s">
        <v>121</v>
      </c>
      <c r="G254" t="s">
        <v>35</v>
      </c>
      <c r="H254" s="2">
        <v>58.33</v>
      </c>
      <c r="I254"/>
    </row>
    <row r="255" spans="1:9" outlineLevel="2" x14ac:dyDescent="0.2">
      <c r="A255" s="6" t="s">
        <v>16</v>
      </c>
      <c r="B255" s="1">
        <v>43804</v>
      </c>
      <c r="C255" s="1" t="str">
        <f t="shared" si="4"/>
        <v>First Half Month</v>
      </c>
      <c r="D255" t="s">
        <v>83</v>
      </c>
      <c r="E255" t="s">
        <v>141</v>
      </c>
      <c r="F255" t="s">
        <v>121</v>
      </c>
      <c r="G255" t="s">
        <v>35</v>
      </c>
      <c r="H255" s="2">
        <v>29.87</v>
      </c>
      <c r="I255"/>
    </row>
    <row r="256" spans="1:9" outlineLevel="2" x14ac:dyDescent="0.2">
      <c r="A256" t="s">
        <v>16</v>
      </c>
      <c r="B256" s="1">
        <v>43804</v>
      </c>
      <c r="C256" s="1" t="str">
        <f t="shared" si="4"/>
        <v>First Half Month</v>
      </c>
      <c r="D256" t="s">
        <v>60</v>
      </c>
      <c r="E256" t="s">
        <v>113</v>
      </c>
      <c r="F256" t="s">
        <v>38</v>
      </c>
      <c r="G256" t="s">
        <v>35</v>
      </c>
      <c r="H256" s="2">
        <v>11.87</v>
      </c>
      <c r="I256"/>
    </row>
    <row r="257" spans="1:9" outlineLevel="2" x14ac:dyDescent="0.2">
      <c r="A257" s="6" t="s">
        <v>16</v>
      </c>
      <c r="B257" s="1">
        <v>43806</v>
      </c>
      <c r="C257" s="1" t="str">
        <f t="shared" si="4"/>
        <v>First Half Month</v>
      </c>
      <c r="D257" t="s">
        <v>125</v>
      </c>
      <c r="E257" t="s">
        <v>141</v>
      </c>
      <c r="F257" t="s">
        <v>121</v>
      </c>
      <c r="G257" t="s">
        <v>35</v>
      </c>
      <c r="H257" s="2">
        <v>125.98</v>
      </c>
      <c r="I257"/>
    </row>
    <row r="258" spans="1:9" outlineLevel="2" x14ac:dyDescent="0.2">
      <c r="A258" s="6" t="s">
        <v>16</v>
      </c>
      <c r="B258" s="1">
        <v>43807</v>
      </c>
      <c r="C258" s="1" t="str">
        <f t="shared" si="4"/>
        <v>First Half Month</v>
      </c>
      <c r="D258" t="s">
        <v>43</v>
      </c>
      <c r="E258" t="s">
        <v>112</v>
      </c>
      <c r="F258" t="s">
        <v>42</v>
      </c>
      <c r="G258" t="s">
        <v>35</v>
      </c>
      <c r="H258" s="2">
        <v>35.28</v>
      </c>
      <c r="I258"/>
    </row>
    <row r="259" spans="1:9" outlineLevel="2" x14ac:dyDescent="0.2">
      <c r="A259" t="s">
        <v>16</v>
      </c>
      <c r="B259" s="1">
        <v>43807</v>
      </c>
      <c r="C259" s="1" t="str">
        <f t="shared" si="4"/>
        <v>First Half Month</v>
      </c>
      <c r="D259" t="s">
        <v>107</v>
      </c>
      <c r="E259" t="s">
        <v>113</v>
      </c>
      <c r="F259" t="s">
        <v>40</v>
      </c>
      <c r="G259" t="s">
        <v>35</v>
      </c>
      <c r="H259" s="2">
        <v>128.77500000000001</v>
      </c>
      <c r="I259"/>
    </row>
    <row r="260" spans="1:9" outlineLevel="2" x14ac:dyDescent="0.2">
      <c r="A260" s="6" t="s">
        <v>16</v>
      </c>
      <c r="B260" s="1">
        <v>43811</v>
      </c>
      <c r="C260" s="1" t="str">
        <f t="shared" si="4"/>
        <v>First Half Month</v>
      </c>
      <c r="D260" t="s">
        <v>117</v>
      </c>
      <c r="E260" t="s">
        <v>45</v>
      </c>
      <c r="F260" t="s">
        <v>133</v>
      </c>
      <c r="G260" t="s">
        <v>35</v>
      </c>
      <c r="H260" s="2">
        <v>128.55000000000001</v>
      </c>
      <c r="I260"/>
    </row>
    <row r="261" spans="1:9" outlineLevel="2" x14ac:dyDescent="0.2">
      <c r="A261" t="s">
        <v>16</v>
      </c>
      <c r="B261" s="1">
        <v>43811</v>
      </c>
      <c r="C261" s="1" t="str">
        <f t="shared" si="4"/>
        <v>First Half Month</v>
      </c>
      <c r="D261" t="s">
        <v>117</v>
      </c>
      <c r="E261" t="s">
        <v>141</v>
      </c>
      <c r="F261" t="s">
        <v>121</v>
      </c>
      <c r="G261" t="s">
        <v>35</v>
      </c>
      <c r="H261" s="2">
        <v>159.28</v>
      </c>
      <c r="I261"/>
    </row>
    <row r="262" spans="1:9" outlineLevel="2" x14ac:dyDescent="0.2">
      <c r="A262" s="6" t="s">
        <v>16</v>
      </c>
      <c r="B262" s="1">
        <v>43811</v>
      </c>
      <c r="C262" s="1" t="str">
        <f t="shared" si="4"/>
        <v>First Half Month</v>
      </c>
      <c r="D262" t="s">
        <v>124</v>
      </c>
      <c r="E262" t="s">
        <v>113</v>
      </c>
      <c r="F262" t="s">
        <v>38</v>
      </c>
      <c r="G262" t="s">
        <v>35</v>
      </c>
      <c r="H262" s="2">
        <v>37.58</v>
      </c>
      <c r="I262"/>
    </row>
    <row r="263" spans="1:9" outlineLevel="2" x14ac:dyDescent="0.2">
      <c r="A263" t="s">
        <v>16</v>
      </c>
      <c r="B263" s="1">
        <v>43814</v>
      </c>
      <c r="C263" s="1" t="str">
        <f t="shared" si="4"/>
        <v>Second Half Month</v>
      </c>
      <c r="D263" t="s">
        <v>43</v>
      </c>
      <c r="E263" t="s">
        <v>112</v>
      </c>
      <c r="F263" t="s">
        <v>42</v>
      </c>
      <c r="G263" t="s">
        <v>35</v>
      </c>
      <c r="H263" s="2">
        <v>35.4</v>
      </c>
      <c r="I263"/>
    </row>
    <row r="264" spans="1:9" outlineLevel="2" x14ac:dyDescent="0.2">
      <c r="A264" s="6" t="s">
        <v>16</v>
      </c>
      <c r="B264" s="1">
        <v>43814</v>
      </c>
      <c r="C264" s="1" t="str">
        <f t="shared" si="4"/>
        <v>Second Half Month</v>
      </c>
      <c r="D264" t="s">
        <v>91</v>
      </c>
      <c r="E264" t="s">
        <v>113</v>
      </c>
      <c r="F264" t="s">
        <v>40</v>
      </c>
      <c r="G264" t="s">
        <v>35</v>
      </c>
      <c r="H264" s="2">
        <v>15.28</v>
      </c>
      <c r="I264"/>
    </row>
    <row r="265" spans="1:9" outlineLevel="2" x14ac:dyDescent="0.2">
      <c r="A265" t="s">
        <v>16</v>
      </c>
      <c r="B265" s="1">
        <v>43814</v>
      </c>
      <c r="C265" s="1" t="str">
        <f t="shared" si="4"/>
        <v>Second Half Month</v>
      </c>
      <c r="D265" t="s">
        <v>73</v>
      </c>
      <c r="E265" t="s">
        <v>113</v>
      </c>
      <c r="F265" t="s">
        <v>40</v>
      </c>
      <c r="G265" t="s">
        <v>35</v>
      </c>
      <c r="H265" s="2">
        <v>28.59</v>
      </c>
      <c r="I265"/>
    </row>
    <row r="266" spans="1:9" outlineLevel="2" x14ac:dyDescent="0.2">
      <c r="A266" t="s">
        <v>16</v>
      </c>
      <c r="B266" s="1">
        <v>43817</v>
      </c>
      <c r="C266" s="1" t="str">
        <f t="shared" si="4"/>
        <v>Second Half Month</v>
      </c>
      <c r="D266" t="s">
        <v>122</v>
      </c>
      <c r="E266" t="s">
        <v>141</v>
      </c>
      <c r="F266" t="s">
        <v>121</v>
      </c>
      <c r="G266" t="s">
        <v>35</v>
      </c>
      <c r="H266" s="2">
        <v>59.25</v>
      </c>
      <c r="I266"/>
    </row>
    <row r="267" spans="1:9" outlineLevel="2" x14ac:dyDescent="0.2">
      <c r="A267" s="6" t="s">
        <v>16</v>
      </c>
      <c r="B267" s="1">
        <v>43817</v>
      </c>
      <c r="C267" s="1" t="str">
        <f t="shared" si="4"/>
        <v>Second Half Month</v>
      </c>
      <c r="D267" t="s">
        <v>123</v>
      </c>
      <c r="E267" t="s">
        <v>141</v>
      </c>
      <c r="F267" t="s">
        <v>121</v>
      </c>
      <c r="G267" t="s">
        <v>35</v>
      </c>
      <c r="H267" s="2">
        <v>59.78</v>
      </c>
      <c r="I267"/>
    </row>
    <row r="268" spans="1:9" outlineLevel="2" x14ac:dyDescent="0.2">
      <c r="A268" t="s">
        <v>16</v>
      </c>
      <c r="B268" s="1">
        <v>43817</v>
      </c>
      <c r="C268" s="1" t="str">
        <f t="shared" si="4"/>
        <v>Second Half Month</v>
      </c>
      <c r="D268" t="s">
        <v>116</v>
      </c>
      <c r="E268" t="s">
        <v>113</v>
      </c>
      <c r="F268" t="s">
        <v>38</v>
      </c>
      <c r="G268" t="s">
        <v>35</v>
      </c>
      <c r="H268" s="2">
        <v>10.58</v>
      </c>
      <c r="I268"/>
    </row>
    <row r="269" spans="1:9" outlineLevel="2" x14ac:dyDescent="0.2">
      <c r="A269" s="6" t="s">
        <v>16</v>
      </c>
      <c r="B269" s="1">
        <v>43820</v>
      </c>
      <c r="C269" s="1" t="str">
        <f t="shared" si="4"/>
        <v>Second Half Month</v>
      </c>
      <c r="D269" t="s">
        <v>43</v>
      </c>
      <c r="E269" t="s">
        <v>112</v>
      </c>
      <c r="F269" t="s">
        <v>42</v>
      </c>
      <c r="G269" t="s">
        <v>35</v>
      </c>
      <c r="H269" s="2">
        <v>35.28</v>
      </c>
      <c r="I269"/>
    </row>
    <row r="270" spans="1:9" outlineLevel="2" x14ac:dyDescent="0.2">
      <c r="A270" s="6" t="s">
        <v>16</v>
      </c>
      <c r="B270" s="1">
        <v>43820</v>
      </c>
      <c r="C270" s="1" t="str">
        <f t="shared" si="4"/>
        <v>Second Half Month</v>
      </c>
      <c r="D270" t="s">
        <v>125</v>
      </c>
      <c r="E270" t="s">
        <v>141</v>
      </c>
      <c r="F270" t="s">
        <v>121</v>
      </c>
      <c r="G270" t="s">
        <v>35</v>
      </c>
      <c r="H270" s="2">
        <v>200</v>
      </c>
      <c r="I270"/>
    </row>
    <row r="271" spans="1:9" outlineLevel="2" x14ac:dyDescent="0.2">
      <c r="A271" s="6" t="s">
        <v>16</v>
      </c>
      <c r="B271" s="1">
        <v>43820</v>
      </c>
      <c r="C271" s="1" t="str">
        <f t="shared" si="4"/>
        <v>Second Half Month</v>
      </c>
      <c r="D271" t="s">
        <v>69</v>
      </c>
      <c r="E271" t="s">
        <v>141</v>
      </c>
      <c r="F271" t="s">
        <v>121</v>
      </c>
      <c r="G271" t="s">
        <v>35</v>
      </c>
      <c r="H271" s="2">
        <v>100</v>
      </c>
      <c r="I271"/>
    </row>
    <row r="272" spans="1:9" outlineLevel="2" x14ac:dyDescent="0.2">
      <c r="A272" t="s">
        <v>16</v>
      </c>
      <c r="B272" s="1">
        <v>43822</v>
      </c>
      <c r="C272" s="1" t="str">
        <f t="shared" si="4"/>
        <v>Second Half Month</v>
      </c>
      <c r="D272" t="s">
        <v>107</v>
      </c>
      <c r="E272" t="s">
        <v>113</v>
      </c>
      <c r="F272" t="s">
        <v>40</v>
      </c>
      <c r="G272" t="s">
        <v>35</v>
      </c>
      <c r="H272" s="2">
        <v>258.95</v>
      </c>
      <c r="I272"/>
    </row>
    <row r="273" spans="1:9" outlineLevel="2" x14ac:dyDescent="0.2">
      <c r="A273" s="6" t="s">
        <v>16</v>
      </c>
      <c r="B273" s="1">
        <v>43822</v>
      </c>
      <c r="C273" s="1" t="str">
        <f t="shared" si="4"/>
        <v>Second Half Month</v>
      </c>
      <c r="D273" t="s">
        <v>73</v>
      </c>
      <c r="E273" t="s">
        <v>113</v>
      </c>
      <c r="F273" t="s">
        <v>40</v>
      </c>
      <c r="G273" t="s">
        <v>35</v>
      </c>
      <c r="H273" s="2">
        <v>37.57</v>
      </c>
      <c r="I273"/>
    </row>
    <row r="274" spans="1:9" outlineLevel="2" x14ac:dyDescent="0.2">
      <c r="A274" s="6" t="s">
        <v>16</v>
      </c>
      <c r="B274" s="1">
        <v>43822</v>
      </c>
      <c r="C274" s="1" t="str">
        <f t="shared" si="4"/>
        <v>Second Half Month</v>
      </c>
      <c r="D274" t="s">
        <v>94</v>
      </c>
      <c r="E274" t="s">
        <v>113</v>
      </c>
      <c r="F274" t="s">
        <v>40</v>
      </c>
      <c r="G274" t="s">
        <v>35</v>
      </c>
      <c r="H274" s="2">
        <v>38.85</v>
      </c>
      <c r="I274"/>
    </row>
    <row r="275" spans="1:9" outlineLevel="2" x14ac:dyDescent="0.2">
      <c r="A275" t="s">
        <v>16</v>
      </c>
      <c r="B275" s="1">
        <v>43822</v>
      </c>
      <c r="C275" s="1" t="str">
        <f t="shared" si="4"/>
        <v>Second Half Month</v>
      </c>
      <c r="D275" t="s">
        <v>101</v>
      </c>
      <c r="E275" t="s">
        <v>113</v>
      </c>
      <c r="F275" t="s">
        <v>40</v>
      </c>
      <c r="G275" t="s">
        <v>35</v>
      </c>
      <c r="H275" s="2">
        <v>59.89</v>
      </c>
      <c r="I275"/>
    </row>
    <row r="276" spans="1:9" outlineLevel="2" x14ac:dyDescent="0.2">
      <c r="A276" s="6" t="s">
        <v>16</v>
      </c>
      <c r="B276" s="1">
        <v>43822</v>
      </c>
      <c r="C276" s="1" t="str">
        <f t="shared" si="4"/>
        <v>Second Half Month</v>
      </c>
      <c r="D276" t="s">
        <v>65</v>
      </c>
      <c r="E276" t="s">
        <v>113</v>
      </c>
      <c r="F276" t="s">
        <v>40</v>
      </c>
      <c r="G276" t="s">
        <v>35</v>
      </c>
      <c r="H276" s="2">
        <v>28.75</v>
      </c>
      <c r="I276"/>
    </row>
    <row r="277" spans="1:9" outlineLevel="2" x14ac:dyDescent="0.2">
      <c r="A277" t="s">
        <v>16</v>
      </c>
      <c r="B277" s="1">
        <v>43822</v>
      </c>
      <c r="C277" s="1" t="str">
        <f t="shared" si="4"/>
        <v>Second Half Month</v>
      </c>
      <c r="D277" t="s">
        <v>75</v>
      </c>
      <c r="E277" t="s">
        <v>112</v>
      </c>
      <c r="F277" t="s">
        <v>42</v>
      </c>
      <c r="G277" t="s">
        <v>35</v>
      </c>
      <c r="H277" s="2">
        <v>35.380000000000003</v>
      </c>
      <c r="I277"/>
    </row>
    <row r="278" spans="1:9" outlineLevel="2" x14ac:dyDescent="0.2">
      <c r="A278" s="6" t="s">
        <v>16</v>
      </c>
      <c r="B278" s="1">
        <v>43827</v>
      </c>
      <c r="C278" s="1" t="str">
        <f t="shared" si="4"/>
        <v>Second Half Month</v>
      </c>
      <c r="D278" t="s">
        <v>126</v>
      </c>
      <c r="E278" t="s">
        <v>63</v>
      </c>
      <c r="F278" t="s">
        <v>127</v>
      </c>
      <c r="G278" t="s">
        <v>35</v>
      </c>
      <c r="H278" s="2">
        <v>78</v>
      </c>
      <c r="I278"/>
    </row>
    <row r="279" spans="1:9" outlineLevel="2" x14ac:dyDescent="0.2">
      <c r="A279" t="s">
        <v>16</v>
      </c>
      <c r="B279" s="1">
        <v>43827</v>
      </c>
      <c r="C279" s="1" t="str">
        <f t="shared" si="4"/>
        <v>Second Half Month</v>
      </c>
      <c r="D279" t="s">
        <v>43</v>
      </c>
      <c r="E279" t="s">
        <v>112</v>
      </c>
      <c r="F279" t="s">
        <v>42</v>
      </c>
      <c r="G279" t="s">
        <v>35</v>
      </c>
      <c r="H279" s="2">
        <v>37.58</v>
      </c>
      <c r="I279"/>
    </row>
    <row r="280" spans="1:9" x14ac:dyDescent="0.2">
      <c r="H280" s="2"/>
      <c r="I280"/>
    </row>
    <row r="281" spans="1:9" x14ac:dyDescent="0.2">
      <c r="H281" s="2"/>
      <c r="I281"/>
    </row>
    <row r="282" spans="1:9" x14ac:dyDescent="0.2">
      <c r="H282" s="2"/>
      <c r="I282"/>
    </row>
    <row r="283" spans="1:9" x14ac:dyDescent="0.2">
      <c r="H283" s="2"/>
      <c r="I283"/>
    </row>
    <row r="284" spans="1:9" x14ac:dyDescent="0.2">
      <c r="H284" s="2"/>
      <c r="I284"/>
    </row>
    <row r="285" spans="1:9" x14ac:dyDescent="0.2">
      <c r="H285" s="2"/>
      <c r="I285"/>
    </row>
    <row r="286" spans="1:9" x14ac:dyDescent="0.2">
      <c r="H286" s="2"/>
      <c r="I286"/>
    </row>
    <row r="287" spans="1:9" x14ac:dyDescent="0.2">
      <c r="H287" s="2"/>
      <c r="I287"/>
    </row>
    <row r="288" spans="1:9" x14ac:dyDescent="0.2">
      <c r="H288" s="2"/>
      <c r="I288"/>
    </row>
  </sheetData>
  <mergeCells count="1">
    <mergeCell ref="A1:H1"/>
  </mergeCells>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48-B6CE-2B4C-BB1B-DFE96943F844}">
  <dimension ref="A1:AO49"/>
  <sheetViews>
    <sheetView topLeftCell="U1" zoomScaleNormal="100" workbookViewId="0">
      <selection activeCell="AO22" sqref="AO22"/>
    </sheetView>
  </sheetViews>
  <sheetFormatPr baseColWidth="10" defaultRowHeight="16" x14ac:dyDescent="0.2"/>
  <cols>
    <col min="1" max="1" width="21.1640625" style="22" bestFit="1" customWidth="1"/>
    <col min="2" max="2" width="15.5" style="22" bestFit="1" customWidth="1"/>
    <col min="3" max="3" width="8.5" style="22" bestFit="1" customWidth="1"/>
    <col min="4" max="6" width="8.1640625" style="22" bestFit="1" customWidth="1"/>
    <col min="7" max="7" width="7.1640625" style="22" bestFit="1" customWidth="1"/>
    <col min="8" max="9" width="8.1640625" style="22" bestFit="1" customWidth="1"/>
    <col min="10" max="10" width="10.1640625" style="22" bestFit="1" customWidth="1"/>
    <col min="11" max="11" width="8.1640625" style="22" bestFit="1" customWidth="1"/>
    <col min="12" max="12" width="9.83203125" style="22" bestFit="1" customWidth="1"/>
    <col min="13" max="13" width="9.6640625" style="22" bestFit="1" customWidth="1"/>
    <col min="14" max="14" width="10.83203125" style="22" bestFit="1" customWidth="1"/>
    <col min="15" max="15" width="10.83203125" style="22"/>
    <col min="16" max="16" width="19.6640625" style="22" bestFit="1" customWidth="1"/>
    <col min="17" max="17" width="10.1640625" style="22" bestFit="1" customWidth="1"/>
    <col min="18" max="18" width="9.83203125" style="22" bestFit="1" customWidth="1"/>
    <col min="19" max="29" width="10.83203125" style="22"/>
    <col min="30" max="30" width="19.6640625" style="22" bestFit="1" customWidth="1"/>
    <col min="31" max="16384" width="10.83203125" style="22"/>
  </cols>
  <sheetData>
    <row r="1" spans="1:41" x14ac:dyDescent="0.2">
      <c r="A1" s="18" t="s">
        <v>142</v>
      </c>
      <c r="B1" t="s">
        <v>149</v>
      </c>
      <c r="P1" s="28"/>
      <c r="Q1" s="28"/>
    </row>
    <row r="2" spans="1:41" x14ac:dyDescent="0.2">
      <c r="A2" s="18" t="s">
        <v>147</v>
      </c>
      <c r="B2" t="s">
        <v>149</v>
      </c>
      <c r="P2" s="29"/>
      <c r="Q2" s="29"/>
    </row>
    <row r="3" spans="1:41" x14ac:dyDescent="0.2">
      <c r="A3" s="18" t="s">
        <v>3</v>
      </c>
      <c r="B3" t="s">
        <v>149</v>
      </c>
    </row>
    <row r="4" spans="1:41" x14ac:dyDescent="0.2">
      <c r="A4"/>
      <c r="B4"/>
      <c r="C4"/>
      <c r="D4"/>
      <c r="E4"/>
      <c r="F4"/>
      <c r="G4"/>
      <c r="H4"/>
      <c r="I4"/>
      <c r="J4"/>
      <c r="K4"/>
      <c r="L4"/>
      <c r="M4"/>
      <c r="N4"/>
    </row>
    <row r="5" spans="1:41" x14ac:dyDescent="0.2">
      <c r="A5" s="18" t="s">
        <v>146</v>
      </c>
      <c r="B5" s="18" t="s">
        <v>143</v>
      </c>
      <c r="C5"/>
      <c r="D5"/>
      <c r="E5"/>
      <c r="F5"/>
      <c r="G5"/>
      <c r="H5"/>
      <c r="I5"/>
      <c r="J5"/>
      <c r="K5"/>
      <c r="L5"/>
      <c r="M5"/>
      <c r="N5"/>
      <c r="Q5" s="24" t="s">
        <v>5</v>
      </c>
      <c r="R5" s="24" t="s">
        <v>6</v>
      </c>
      <c r="S5" s="24" t="s">
        <v>7</v>
      </c>
      <c r="T5" s="24" t="s">
        <v>8</v>
      </c>
      <c r="U5" s="24" t="s">
        <v>9</v>
      </c>
      <c r="V5" s="24" t="s">
        <v>10</v>
      </c>
      <c r="W5" s="24" t="s">
        <v>11</v>
      </c>
      <c r="X5" s="24" t="s">
        <v>12</v>
      </c>
      <c r="Y5" s="24" t="s">
        <v>13</v>
      </c>
      <c r="Z5" s="24" t="s">
        <v>14</v>
      </c>
      <c r="AA5" s="24" t="s">
        <v>15</v>
      </c>
      <c r="AB5" s="24" t="s">
        <v>16</v>
      </c>
      <c r="AD5" s="25" t="s">
        <v>132</v>
      </c>
      <c r="AE5" s="24" t="s">
        <v>6</v>
      </c>
      <c r="AF5" s="24" t="s">
        <v>7</v>
      </c>
      <c r="AG5" s="24" t="s">
        <v>8</v>
      </c>
      <c r="AH5" s="24" t="s">
        <v>9</v>
      </c>
      <c r="AI5" s="24" t="s">
        <v>10</v>
      </c>
      <c r="AJ5" s="24" t="s">
        <v>11</v>
      </c>
      <c r="AK5" s="24" t="s">
        <v>12</v>
      </c>
      <c r="AL5" s="24" t="s">
        <v>13</v>
      </c>
      <c r="AM5" s="24" t="s">
        <v>14</v>
      </c>
      <c r="AN5" s="24" t="s">
        <v>15</v>
      </c>
      <c r="AO5" s="24" t="s">
        <v>16</v>
      </c>
    </row>
    <row r="6" spans="1:41" ht="16" customHeight="1" x14ac:dyDescent="0.2">
      <c r="A6" s="18" t="s">
        <v>144</v>
      </c>
      <c r="B6" t="s">
        <v>5</v>
      </c>
      <c r="C6" t="s">
        <v>6</v>
      </c>
      <c r="D6" t="s">
        <v>7</v>
      </c>
      <c r="E6" t="s">
        <v>8</v>
      </c>
      <c r="F6" t="s">
        <v>9</v>
      </c>
      <c r="G6" t="s">
        <v>10</v>
      </c>
      <c r="H6" t="s">
        <v>11</v>
      </c>
      <c r="I6" t="s">
        <v>12</v>
      </c>
      <c r="J6" t="s">
        <v>13</v>
      </c>
      <c r="K6" t="s">
        <v>14</v>
      </c>
      <c r="L6" t="s">
        <v>15</v>
      </c>
      <c r="M6" t="s">
        <v>16</v>
      </c>
      <c r="N6" t="s">
        <v>29</v>
      </c>
      <c r="P6" s="25" t="s">
        <v>132</v>
      </c>
      <c r="Q6" s="26">
        <f>SUMIFS(ExpenseData[Amount],
ExpenseData[Category],$A7,
ExpenseData[Month],B$6,
ExpenseData[Date Group],IF($B$1="(All)","*",$B$1),
ExpenseData[Source],IF($B$2="(All)","*",$B$2),
ExpenseData[Source],IF($B$3="(All)","*",$B$3))</f>
        <v>0</v>
      </c>
      <c r="R6" s="26">
        <f>SUMIFS(ExpenseData[Amount],
ExpenseData[Category],$A7,
ExpenseData[Month],C$6,
ExpenseData[Date Group],IF($B$1="(All)","*",$B$1),
ExpenseData[Source],IF($B$2="(All)","*",$B$2),
ExpenseData[Source],IF($B$3="(All)","*",$B$3))</f>
        <v>125.98</v>
      </c>
      <c r="S6" s="26">
        <f>SUMIFS(ExpenseData[Amount],
ExpenseData[Category],$A7,
ExpenseData[Month],D$6,
ExpenseData[Date Group],IF($B$1="(All)","*",$B$1),
ExpenseData[Source],IF($B$2="(All)","*",$B$2),
ExpenseData[Source],IF($B$3="(All)","*",$B$3))</f>
        <v>0</v>
      </c>
      <c r="T6" s="26">
        <f>SUMIFS(ExpenseData[Amount],
ExpenseData[Category],$A7,
ExpenseData[Month],E$6,
ExpenseData[Date Group],IF($B$1="(All)","*",$B$1),
ExpenseData[Source],IF($B$2="(All)","*",$B$2),
ExpenseData[Source],IF($B$3="(All)","*",$B$3))</f>
        <v>0</v>
      </c>
      <c r="U6" s="26">
        <f>SUMIFS(ExpenseData[Amount],
ExpenseData[Category],$A7,
ExpenseData[Month],F$6,
ExpenseData[Date Group],IF($B$1="(All)","*",$B$1),
ExpenseData[Source],IF($B$2="(All)","*",$B$2),
ExpenseData[Source],IF($B$3="(All)","*",$B$3))</f>
        <v>0</v>
      </c>
      <c r="V6" s="26">
        <f>SUMIFS(ExpenseData[Amount],
ExpenseData[Category],$A7,
ExpenseData[Month],G$6,
ExpenseData[Date Group],IF($B$1="(All)","*",$B$1),
ExpenseData[Source],IF($B$2="(All)","*",$B$2),
ExpenseData[Source],IF($B$3="(All)","*",$B$3))</f>
        <v>0</v>
      </c>
      <c r="W6" s="26">
        <f>SUMIFS(ExpenseData[Amount],
ExpenseData[Category],$A7,
ExpenseData[Month],H$6,
ExpenseData[Date Group],IF($B$1="(All)","*",$B$1),
ExpenseData[Source],IF($B$2="(All)","*",$B$2),
ExpenseData[Source],IF($B$3="(All)","*",$B$3))</f>
        <v>0</v>
      </c>
      <c r="X6" s="26">
        <f>SUMIFS(ExpenseData[Amount],
ExpenseData[Category],$A7,
ExpenseData[Month],I$6,
ExpenseData[Date Group],IF($B$1="(All)","*",$B$1),
ExpenseData[Source],IF($B$2="(All)","*",$B$2),
ExpenseData[Source],IF($B$3="(All)","*",$B$3))</f>
        <v>0</v>
      </c>
      <c r="Y6" s="26">
        <f>SUMIFS(ExpenseData[Amount],
ExpenseData[Category],$A7,
ExpenseData[Month],J$6,
ExpenseData[Date Group],IF($B$1="(All)","*",$B$1),
ExpenseData[Source],IF($B$2="(All)","*",$B$2),
ExpenseData[Source],IF($B$3="(All)","*",$B$3))</f>
        <v>0</v>
      </c>
      <c r="Z6" s="26">
        <f>SUMIFS(ExpenseData[Amount],
ExpenseData[Category],$A7,
ExpenseData[Month],K$6,
ExpenseData[Date Group],IF($B$1="(All)","*",$B$1),
ExpenseData[Source],IF($B$2="(All)","*",$B$2),
ExpenseData[Source],IF($B$3="(All)","*",$B$3))</f>
        <v>0</v>
      </c>
      <c r="AA6" s="26">
        <f>SUMIFS(ExpenseData[Amount],
ExpenseData[Category],$A7,
ExpenseData[Month],L$6,
ExpenseData[Date Group],IF($B$1="(All)","*",$B$1),
ExpenseData[Source],IF($B$2="(All)","*",$B$2),
ExpenseData[Source],IF($B$3="(All)","*",$B$3))</f>
        <v>200</v>
      </c>
      <c r="AB6" s="26">
        <f>SUMIFS(ExpenseData[Amount],
ExpenseData[Category],$A7,
ExpenseData[Month],M$6,
ExpenseData[Date Group],IF($B$1="(All)","*",$B$1),
ExpenseData[Source],IF($B$2="(All)","*",$B$2),
ExpenseData[Source],IF($B$3="(All)","*",$B$3))</f>
        <v>0</v>
      </c>
      <c r="AD6" s="23" t="s">
        <v>68</v>
      </c>
      <c r="AE6" s="30">
        <f>IF(Q6&lt;&gt;0, (R6-Q6)/Q6,0)</f>
        <v>0</v>
      </c>
      <c r="AF6" s="30">
        <f t="shared" ref="AF6:AO6" si="0">IF(R6&lt;&gt;0, (S6-R6)/R6,0)</f>
        <v>-1</v>
      </c>
      <c r="AG6" s="30">
        <f t="shared" si="0"/>
        <v>0</v>
      </c>
      <c r="AH6" s="30">
        <f t="shared" si="0"/>
        <v>0</v>
      </c>
      <c r="AI6" s="30">
        <f t="shared" si="0"/>
        <v>0</v>
      </c>
      <c r="AJ6" s="30">
        <f t="shared" si="0"/>
        <v>0</v>
      </c>
      <c r="AK6" s="30">
        <f t="shared" si="0"/>
        <v>0</v>
      </c>
      <c r="AL6" s="30">
        <f t="shared" si="0"/>
        <v>0</v>
      </c>
      <c r="AM6" s="30">
        <f t="shared" si="0"/>
        <v>0</v>
      </c>
      <c r="AN6" s="30">
        <f t="shared" si="0"/>
        <v>0</v>
      </c>
      <c r="AO6" s="30">
        <f t="shared" si="0"/>
        <v>-1</v>
      </c>
    </row>
    <row r="7" spans="1:41" x14ac:dyDescent="0.2">
      <c r="A7" s="19" t="s">
        <v>132</v>
      </c>
      <c r="B7" s="20"/>
      <c r="C7" s="20">
        <v>125.98</v>
      </c>
      <c r="D7" s="20"/>
      <c r="E7" s="20"/>
      <c r="F7" s="20"/>
      <c r="G7" s="20"/>
      <c r="H7" s="20"/>
      <c r="I7" s="20"/>
      <c r="J7" s="20"/>
      <c r="K7" s="20"/>
      <c r="L7" s="20">
        <v>200</v>
      </c>
      <c r="M7" s="20"/>
      <c r="N7" s="20">
        <v>325.98</v>
      </c>
      <c r="P7" s="23" t="s">
        <v>68</v>
      </c>
      <c r="Q7" s="27">
        <f>SUMIFS(ExpenseData[Amount],
ExpenseData[Subcategory],$A8,
ExpenseData[Month],B$6,
ExpenseData[Date Group],IF($B$1="(All)","*",$B$1),
ExpenseData[Source],IF($B$2="(All)","*",$B$2),
ExpenseData[Source],IF($B$3="(All)","*",$B$3))</f>
        <v>0</v>
      </c>
      <c r="R7" s="27">
        <f>SUMIFS(ExpenseData[Amount],
ExpenseData[Subcategory],$A8,
ExpenseData[Month],C$6,
ExpenseData[Date Group],IF($B$1="(All)","*",$B$1),
ExpenseData[Source],IF($B$2="(All)","*",$B$2),
ExpenseData[Source],IF($B$3="(All)","*",$B$3))</f>
        <v>125.98</v>
      </c>
      <c r="S7" s="27">
        <f>SUMIFS(ExpenseData[Amount],
ExpenseData[Subcategory],$A8,
ExpenseData[Month],D$6,
ExpenseData[Date Group],IF($B$1="(All)","*",$B$1),
ExpenseData[Source],IF($B$2="(All)","*",$B$2),
ExpenseData[Source],IF($B$3="(All)","*",$B$3))</f>
        <v>0</v>
      </c>
      <c r="T7" s="27">
        <f>SUMIFS(ExpenseData[Amount],
ExpenseData[Subcategory],$A8,
ExpenseData[Month],E$6,
ExpenseData[Date Group],IF($B$1="(All)","*",$B$1),
ExpenseData[Source],IF($B$2="(All)","*",$B$2),
ExpenseData[Source],IF($B$3="(All)","*",$B$3))</f>
        <v>0</v>
      </c>
      <c r="U7" s="27">
        <f>SUMIFS(ExpenseData[Amount],
ExpenseData[Subcategory],$A8,
ExpenseData[Month],F$6,
ExpenseData[Date Group],IF($B$1="(All)","*",$B$1),
ExpenseData[Source],IF($B$2="(All)","*",$B$2),
ExpenseData[Source],IF($B$3="(All)","*",$B$3))</f>
        <v>0</v>
      </c>
      <c r="V7" s="27">
        <f>SUMIFS(ExpenseData[Amount],
ExpenseData[Subcategory],$A8,
ExpenseData[Month],G$6,
ExpenseData[Date Group],IF($B$1="(All)","*",$B$1),
ExpenseData[Source],IF($B$2="(All)","*",$B$2),
ExpenseData[Source],IF($B$3="(All)","*",$B$3))</f>
        <v>0</v>
      </c>
      <c r="W7" s="27">
        <f>SUMIFS(ExpenseData[Amount],
ExpenseData[Subcategory],$A8,
ExpenseData[Month],H$6,
ExpenseData[Date Group],IF($B$1="(All)","*",$B$1),
ExpenseData[Source],IF($B$2="(All)","*",$B$2),
ExpenseData[Source],IF($B$3="(All)","*",$B$3))</f>
        <v>0</v>
      </c>
      <c r="X7" s="27">
        <f>SUMIFS(ExpenseData[Amount],
ExpenseData[Subcategory],$A8,
ExpenseData[Month],I$6,
ExpenseData[Date Group],IF($B$1="(All)","*",$B$1),
ExpenseData[Source],IF($B$2="(All)","*",$B$2),
ExpenseData[Source],IF($B$3="(All)","*",$B$3))</f>
        <v>0</v>
      </c>
      <c r="Y7" s="27">
        <f>SUMIFS(ExpenseData[Amount],
ExpenseData[Subcategory],$A8,
ExpenseData[Month],J$6,
ExpenseData[Date Group],IF($B$1="(All)","*",$B$1),
ExpenseData[Source],IF($B$2="(All)","*",$B$2),
ExpenseData[Source],IF($B$3="(All)","*",$B$3))</f>
        <v>0</v>
      </c>
      <c r="Z7" s="27">
        <f>SUMIFS(ExpenseData[Amount],
ExpenseData[Subcategory],$A8,
ExpenseData[Month],K$6,
ExpenseData[Date Group],IF($B$1="(All)","*",$B$1),
ExpenseData[Source],IF($B$2="(All)","*",$B$2),
ExpenseData[Source],IF($B$3="(All)","*",$B$3))</f>
        <v>0</v>
      </c>
      <c r="AA7" s="27">
        <f>SUMIFS(ExpenseData[Amount],
ExpenseData[Subcategory],$A8,
ExpenseData[Month],L$6,
ExpenseData[Date Group],IF($B$1="(All)","*",$B$1),
ExpenseData[Source],IF($B$2="(All)","*",$B$2),
ExpenseData[Source],IF($B$3="(All)","*",$B$3))</f>
        <v>200</v>
      </c>
      <c r="AB7" s="27">
        <f>SUMIFS(ExpenseData[Amount],
ExpenseData[Subcategory],$A8,
ExpenseData[Month],M$6,
ExpenseData[Date Group],IF($B$1="(All)","*",$B$1),
ExpenseData[Source],IF($B$2="(All)","*",$B$2),
ExpenseData[Source],IF($B$3="(All)","*",$B$3))</f>
        <v>0</v>
      </c>
      <c r="AD7" s="25" t="s">
        <v>112</v>
      </c>
      <c r="AE7" s="30">
        <f t="shared" ref="AE7:AE46" si="1">IF(Q7&lt;&gt;0, (R7-Q7)/Q7,0)</f>
        <v>0</v>
      </c>
      <c r="AF7" s="30">
        <f t="shared" ref="AF7:AF47" si="2">IF(R7&lt;&gt;0, (S7-R7)/R7,0)</f>
        <v>-1</v>
      </c>
      <c r="AG7" s="30">
        <f t="shared" ref="AG7:AG47" si="3">IF(S7&lt;&gt;0, (T7-S7)/S7,0)</f>
        <v>0</v>
      </c>
      <c r="AH7" s="30">
        <f t="shared" ref="AH7:AH47" si="4">IF(T7&lt;&gt;0, (U7-T7)/T7,0)</f>
        <v>0</v>
      </c>
      <c r="AI7" s="30">
        <f t="shared" ref="AI7:AI47" si="5">IF(U7&lt;&gt;0, (V7-U7)/U7,0)</f>
        <v>0</v>
      </c>
      <c r="AJ7" s="30">
        <f t="shared" ref="AJ7:AJ47" si="6">IF(V7&lt;&gt;0, (W7-V7)/V7,0)</f>
        <v>0</v>
      </c>
      <c r="AK7" s="30">
        <f t="shared" ref="AK7:AK47" si="7">IF(W7&lt;&gt;0, (X7-W7)/W7,0)</f>
        <v>0</v>
      </c>
      <c r="AL7" s="30">
        <f t="shared" ref="AL7:AL47" si="8">IF(X7&lt;&gt;0, (Y7-X7)/X7,0)</f>
        <v>0</v>
      </c>
      <c r="AM7" s="30">
        <f t="shared" ref="AM7:AM47" si="9">IF(Y7&lt;&gt;0, (Z7-Y7)/Y7,0)</f>
        <v>0</v>
      </c>
      <c r="AN7" s="30">
        <f t="shared" ref="AN7:AN47" si="10">IF(Z7&lt;&gt;0, (AA7-Z7)/Z7,0)</f>
        <v>0</v>
      </c>
      <c r="AO7" s="30">
        <f t="shared" ref="AO7:AO47" si="11">IF(AA7&lt;&gt;0, (AB7-AA7)/AA7,0)</f>
        <v>-1</v>
      </c>
    </row>
    <row r="8" spans="1:41" x14ac:dyDescent="0.2">
      <c r="A8" s="15" t="s">
        <v>68</v>
      </c>
      <c r="B8" s="20"/>
      <c r="C8" s="20">
        <v>125.98</v>
      </c>
      <c r="D8" s="20"/>
      <c r="E8" s="20"/>
      <c r="F8" s="20"/>
      <c r="G8" s="20"/>
      <c r="H8" s="20"/>
      <c r="I8" s="20"/>
      <c r="J8" s="20"/>
      <c r="K8" s="20"/>
      <c r="L8" s="20">
        <v>200</v>
      </c>
      <c r="M8" s="20"/>
      <c r="N8" s="20">
        <v>325.98</v>
      </c>
      <c r="P8" s="25" t="s">
        <v>112</v>
      </c>
      <c r="Q8" s="26">
        <f>SUMIFS(ExpenseData[Amount],
ExpenseData[Category],$A9,
ExpenseData[Month],B$6,
ExpenseData[Date Group],IF($B$1="(All)","*",$B$1),
ExpenseData[Source],IF($B$2="(All)","*",$B$2),
ExpenseData[Source],IF($B$3="(All)","*",$B$3))</f>
        <v>104.56</v>
      </c>
      <c r="R8" s="26">
        <f>SUMIFS(ExpenseData[Amount],
ExpenseData[Category],$A9,
ExpenseData[Month],C$6,
ExpenseData[Date Group],IF($B$1="(All)","*",$B$1),
ExpenseData[Source],IF($B$2="(All)","*",$B$2),
ExpenseData[Source],IF($B$3="(All)","*",$B$3))</f>
        <v>107.72999999999999</v>
      </c>
      <c r="S8" s="26">
        <f>SUMIFS(ExpenseData[Amount],
ExpenseData[Category],$A9,
ExpenseData[Month],D$6,
ExpenseData[Date Group],IF($B$1="(All)","*",$B$1),
ExpenseData[Source],IF($B$2="(All)","*",$B$2),
ExpenseData[Source],IF($B$3="(All)","*",$B$3))</f>
        <v>108.09</v>
      </c>
      <c r="T8" s="26">
        <f>SUMIFS(ExpenseData[Amount],
ExpenseData[Category],$A9,
ExpenseData[Month],E$6,
ExpenseData[Date Group],IF($B$1="(All)","*",$B$1),
ExpenseData[Source],IF($B$2="(All)","*",$B$2),
ExpenseData[Source],IF($B$3="(All)","*",$B$3))</f>
        <v>142.84</v>
      </c>
      <c r="U8" s="26">
        <f>SUMIFS(ExpenseData[Amount],
ExpenseData[Category],$A9,
ExpenseData[Month],F$6,
ExpenseData[Date Group],IF($B$1="(All)","*",$B$1),
ExpenseData[Source],IF($B$2="(All)","*",$B$2),
ExpenseData[Source],IF($B$3="(All)","*",$B$3))</f>
        <v>146.74</v>
      </c>
      <c r="V8" s="26">
        <f>SUMIFS(ExpenseData[Amount],
ExpenseData[Category],$A9,
ExpenseData[Month],G$6,
ExpenseData[Date Group],IF($B$1="(All)","*",$B$1),
ExpenseData[Source],IF($B$2="(All)","*",$B$2),
ExpenseData[Source],IF($B$3="(All)","*",$B$3))</f>
        <v>742.83999999999992</v>
      </c>
      <c r="W8" s="26">
        <f>SUMIFS(ExpenseData[Amount],
ExpenseData[Category],$A9,
ExpenseData[Month],H$6,
ExpenseData[Date Group],IF($B$1="(All)","*",$B$1),
ExpenseData[Source],IF($B$2="(All)","*",$B$2),
ExpenseData[Source],IF($B$3="(All)","*",$B$3))</f>
        <v>271.72000000000003</v>
      </c>
      <c r="X8" s="26">
        <f>SUMIFS(ExpenseData[Amount],
ExpenseData[Category],$A9,
ExpenseData[Month],I$6,
ExpenseData[Date Group],IF($B$1="(All)","*",$B$1),
ExpenseData[Source],IF($B$2="(All)","*",$B$2),
ExpenseData[Source],IF($B$3="(All)","*",$B$3))</f>
        <v>105.28</v>
      </c>
      <c r="Y8" s="26">
        <f>SUMIFS(ExpenseData[Amount],
ExpenseData[Category],$A9,
ExpenseData[Month],J$6,
ExpenseData[Date Group],IF($B$1="(All)","*",$B$1),
ExpenseData[Source],IF($B$2="(All)","*",$B$2),
ExpenseData[Source],IF($B$3="(All)","*",$B$3))</f>
        <v>163.94</v>
      </c>
      <c r="Z8" s="26">
        <f>SUMIFS(ExpenseData[Amount],
ExpenseData[Category],$A9,
ExpenseData[Month],K$6,
ExpenseData[Date Group],IF($B$1="(All)","*",$B$1),
ExpenseData[Source],IF($B$2="(All)","*",$B$2),
ExpenseData[Source],IF($B$3="(All)","*",$B$3))</f>
        <v>145.84</v>
      </c>
      <c r="AA8" s="26">
        <f>SUMIFS(ExpenseData[Amount],
ExpenseData[Category],$A9,
ExpenseData[Month],L$6,
ExpenseData[Date Group],IF($B$1="(All)","*",$B$1),
ExpenseData[Source],IF($B$2="(All)","*",$B$2),
ExpenseData[Source],IF($B$3="(All)","*",$B$3))</f>
        <v>145.36799999999999</v>
      </c>
      <c r="AB8" s="26">
        <f>SUMIFS(ExpenseData[Amount],
ExpenseData[Category],$A9,
ExpenseData[Month],M$6,
ExpenseData[Date Group],IF($B$1="(All)","*",$B$1),
ExpenseData[Source],IF($B$2="(All)","*",$B$2),
ExpenseData[Source],IF($B$3="(All)","*",$B$3))</f>
        <v>178.92000000000002</v>
      </c>
      <c r="AD8" s="23" t="s">
        <v>97</v>
      </c>
      <c r="AE8" s="30">
        <f t="shared" si="1"/>
        <v>3.0317521040550761E-2</v>
      </c>
      <c r="AF8" s="30">
        <f t="shared" si="2"/>
        <v>3.3416875522139949E-3</v>
      </c>
      <c r="AG8" s="30">
        <f t="shared" si="3"/>
        <v>0.32149134980109167</v>
      </c>
      <c r="AH8" s="30">
        <f t="shared" si="4"/>
        <v>2.7303276393167219E-2</v>
      </c>
      <c r="AI8" s="30">
        <f t="shared" si="5"/>
        <v>4.062287038299031</v>
      </c>
      <c r="AJ8" s="30">
        <f t="shared" si="6"/>
        <v>-0.6342146357223627</v>
      </c>
      <c r="AK8" s="30">
        <f t="shared" si="7"/>
        <v>-0.61254232297953781</v>
      </c>
      <c r="AL8" s="30">
        <f t="shared" si="8"/>
        <v>0.55718085106382975</v>
      </c>
      <c r="AM8" s="30">
        <f t="shared" si="9"/>
        <v>-0.11040624618762959</v>
      </c>
      <c r="AN8" s="30">
        <f t="shared" si="10"/>
        <v>-3.2364234777839305E-3</v>
      </c>
      <c r="AO8" s="30">
        <f t="shared" si="11"/>
        <v>0.23080733036156528</v>
      </c>
    </row>
    <row r="9" spans="1:41" x14ac:dyDescent="0.2">
      <c r="A9" s="19" t="s">
        <v>112</v>
      </c>
      <c r="B9" s="20">
        <v>104.56</v>
      </c>
      <c r="C9" s="20">
        <v>107.72999999999999</v>
      </c>
      <c r="D9" s="20">
        <v>108.09</v>
      </c>
      <c r="E9" s="20">
        <v>142.84</v>
      </c>
      <c r="F9" s="20">
        <v>146.74</v>
      </c>
      <c r="G9" s="20">
        <v>153.62</v>
      </c>
      <c r="H9" s="20">
        <v>271.72000000000003</v>
      </c>
      <c r="I9" s="20">
        <v>105.28</v>
      </c>
      <c r="J9" s="20">
        <v>163.94</v>
      </c>
      <c r="K9" s="20">
        <v>145.84</v>
      </c>
      <c r="L9" s="20">
        <v>145.36799999999999</v>
      </c>
      <c r="M9" s="20">
        <v>178.92000000000002</v>
      </c>
      <c r="N9" s="20">
        <v>1774.6479999999999</v>
      </c>
      <c r="P9" s="23" t="s">
        <v>97</v>
      </c>
      <c r="Q9" s="27">
        <f>SUMIFS(ExpenseData[Amount],
ExpenseData[Subcategory],$A10,
ExpenseData[Month],B$6,
ExpenseData[Date Group],IF($B$1="(All)","*",$B$1),
ExpenseData[Source],IF($B$2="(All)","*",$B$2),
ExpenseData[Source],IF($B$3="(All)","*",$B$3))</f>
        <v>0</v>
      </c>
      <c r="R9" s="27">
        <f>SUMIFS(ExpenseData[Amount],
ExpenseData[Subcategory],$A10,
ExpenseData[Month],C$6,
ExpenseData[Date Group],IF($B$1="(All)","*",$B$1),
ExpenseData[Source],IF($B$2="(All)","*",$B$2),
ExpenseData[Source],IF($B$3="(All)","*",$B$3))</f>
        <v>0</v>
      </c>
      <c r="S9" s="27">
        <f>SUMIFS(ExpenseData[Amount],
ExpenseData[Subcategory],$A10,
ExpenseData[Month],D$6,
ExpenseData[Date Group],IF($B$1="(All)","*",$B$1),
ExpenseData[Source],IF($B$2="(All)","*",$B$2),
ExpenseData[Source],IF($B$3="(All)","*",$B$3))</f>
        <v>0</v>
      </c>
      <c r="T9" s="27">
        <f>SUMIFS(ExpenseData[Amount],
ExpenseData[Subcategory],$A10,
ExpenseData[Month],E$6,
ExpenseData[Date Group],IF($B$1="(All)","*",$B$1),
ExpenseData[Source],IF($B$2="(All)","*",$B$2),
ExpenseData[Source],IF($B$3="(All)","*",$B$3))</f>
        <v>0</v>
      </c>
      <c r="U9" s="27">
        <f>SUMIFS(ExpenseData[Amount],
ExpenseData[Subcategory],$A10,
ExpenseData[Month],F$6,
ExpenseData[Date Group],IF($B$1="(All)","*",$B$1),
ExpenseData[Source],IF($B$2="(All)","*",$B$2),
ExpenseData[Source],IF($B$3="(All)","*",$B$3))</f>
        <v>0</v>
      </c>
      <c r="V9" s="27">
        <f>SUMIFS(ExpenseData[Amount],
ExpenseData[Subcategory],$A10,
ExpenseData[Month],G$6,
ExpenseData[Date Group],IF($B$1="(All)","*",$B$1),
ExpenseData[Source],IF($B$2="(All)","*",$B$2),
ExpenseData[Source],IF($B$3="(All)","*",$B$3))</f>
        <v>600</v>
      </c>
      <c r="W9" s="27">
        <f>SUMIFS(ExpenseData[Amount],
ExpenseData[Subcategory],$A10,
ExpenseData[Month],H$6,
ExpenseData[Date Group],IF($B$1="(All)","*",$B$1),
ExpenseData[Source],IF($B$2="(All)","*",$B$2),
ExpenseData[Source],IF($B$3="(All)","*",$B$3))</f>
        <v>0</v>
      </c>
      <c r="X9" s="27">
        <f>SUMIFS(ExpenseData[Amount],
ExpenseData[Subcategory],$A10,
ExpenseData[Month],I$6,
ExpenseData[Date Group],IF($B$1="(All)","*",$B$1),
ExpenseData[Source],IF($B$2="(All)","*",$B$2),
ExpenseData[Source],IF($B$3="(All)","*",$B$3))</f>
        <v>0</v>
      </c>
      <c r="Y9" s="27">
        <f>SUMIFS(ExpenseData[Amount],
ExpenseData[Subcategory],$A10,
ExpenseData[Month],J$6,
ExpenseData[Date Group],IF($B$1="(All)","*",$B$1),
ExpenseData[Source],IF($B$2="(All)","*",$B$2),
ExpenseData[Source],IF($B$3="(All)","*",$B$3))</f>
        <v>0</v>
      </c>
      <c r="Z9" s="27">
        <f>SUMIFS(ExpenseData[Amount],
ExpenseData[Subcategory],$A10,
ExpenseData[Month],K$6,
ExpenseData[Date Group],IF($B$1="(All)","*",$B$1),
ExpenseData[Source],IF($B$2="(All)","*",$B$2),
ExpenseData[Source],IF($B$3="(All)","*",$B$3))</f>
        <v>0</v>
      </c>
      <c r="AA9" s="27">
        <f>SUMIFS(ExpenseData[Amount],
ExpenseData[Subcategory],$A10,
ExpenseData[Month],L$6,
ExpenseData[Date Group],IF($B$1="(All)","*",$B$1),
ExpenseData[Source],IF($B$2="(All)","*",$B$2),
ExpenseData[Source],IF($B$3="(All)","*",$B$3))</f>
        <v>0</v>
      </c>
      <c r="AB9" s="27">
        <f>SUMIFS(ExpenseData[Amount],
ExpenseData[Subcategory],$A10,
ExpenseData[Month],M$6,
ExpenseData[Date Group],IF($B$1="(All)","*",$B$1),
ExpenseData[Source],IF($B$2="(All)","*",$B$2),
ExpenseData[Source],IF($B$3="(All)","*",$B$3))</f>
        <v>0</v>
      </c>
      <c r="AD9" s="23" t="s">
        <v>106</v>
      </c>
      <c r="AE9" s="30">
        <f t="shared" si="1"/>
        <v>0</v>
      </c>
      <c r="AF9" s="30">
        <f t="shared" si="2"/>
        <v>0</v>
      </c>
      <c r="AG9" s="30">
        <f t="shared" si="3"/>
        <v>0</v>
      </c>
      <c r="AH9" s="30">
        <f t="shared" si="4"/>
        <v>0</v>
      </c>
      <c r="AI9" s="30">
        <f t="shared" si="5"/>
        <v>0</v>
      </c>
      <c r="AJ9" s="30">
        <f t="shared" si="6"/>
        <v>-1</v>
      </c>
      <c r="AK9" s="30">
        <f t="shared" si="7"/>
        <v>0</v>
      </c>
      <c r="AL9" s="30">
        <f t="shared" si="8"/>
        <v>0</v>
      </c>
      <c r="AM9" s="30">
        <f t="shared" si="9"/>
        <v>0</v>
      </c>
      <c r="AN9" s="30">
        <f t="shared" si="10"/>
        <v>0</v>
      </c>
      <c r="AO9" s="30">
        <f t="shared" si="11"/>
        <v>0</v>
      </c>
    </row>
    <row r="10" spans="1:41" x14ac:dyDescent="0.2">
      <c r="A10" s="15" t="s">
        <v>97</v>
      </c>
      <c r="B10" s="20"/>
      <c r="C10" s="20"/>
      <c r="D10" s="20"/>
      <c r="E10" s="20"/>
      <c r="F10" s="20"/>
      <c r="G10" s="20">
        <v>10.78</v>
      </c>
      <c r="H10" s="20"/>
      <c r="I10" s="20"/>
      <c r="J10" s="20"/>
      <c r="K10" s="20"/>
      <c r="L10" s="20"/>
      <c r="M10" s="20"/>
      <c r="N10" s="20">
        <v>10.78</v>
      </c>
      <c r="P10" s="23" t="s">
        <v>106</v>
      </c>
      <c r="Q10" s="27">
        <f>SUMIFS(ExpenseData[Amount],
ExpenseData[Subcategory],$A11,
ExpenseData[Month],B$6,
ExpenseData[Date Group],IF($B$1="(All)","*",$B$1),
ExpenseData[Source],IF($B$2="(All)","*",$B$2),
ExpenseData[Source],IF($B$3="(All)","*",$B$3))</f>
        <v>0</v>
      </c>
      <c r="R10" s="27">
        <f>SUMIFS(ExpenseData[Amount],
ExpenseData[Subcategory],$A11,
ExpenseData[Month],C$6,
ExpenseData[Date Group],IF($B$1="(All)","*",$B$1),
ExpenseData[Source],IF($B$2="(All)","*",$B$2),
ExpenseData[Source],IF($B$3="(All)","*",$B$3))</f>
        <v>0</v>
      </c>
      <c r="S10" s="27">
        <f>SUMIFS(ExpenseData[Amount],
ExpenseData[Subcategory],$A11,
ExpenseData[Month],D$6,
ExpenseData[Date Group],IF($B$1="(All)","*",$B$1),
ExpenseData[Source],IF($B$2="(All)","*",$B$2),
ExpenseData[Source],IF($B$3="(All)","*",$B$3))</f>
        <v>0</v>
      </c>
      <c r="T10" s="27">
        <f>SUMIFS(ExpenseData[Amount],
ExpenseData[Subcategory],$A11,
ExpenseData[Month],E$6,
ExpenseData[Date Group],IF($B$1="(All)","*",$B$1),
ExpenseData[Source],IF($B$2="(All)","*",$B$2),
ExpenseData[Source],IF($B$3="(All)","*",$B$3))</f>
        <v>0</v>
      </c>
      <c r="U10" s="27">
        <f>SUMIFS(ExpenseData[Amount],
ExpenseData[Subcategory],$A11,
ExpenseData[Month],F$6,
ExpenseData[Date Group],IF($B$1="(All)","*",$B$1),
ExpenseData[Source],IF($B$2="(All)","*",$B$2),
ExpenseData[Source],IF($B$3="(All)","*",$B$3))</f>
        <v>0</v>
      </c>
      <c r="V10" s="27">
        <f>SUMIFS(ExpenseData[Amount],
ExpenseData[Subcategory],$A11,
ExpenseData[Month],G$6,
ExpenseData[Date Group],IF($B$1="(All)","*",$B$1),
ExpenseData[Source],IF($B$2="(All)","*",$B$2),
ExpenseData[Source],IF($B$3="(All)","*",$B$3))</f>
        <v>0</v>
      </c>
      <c r="W10" s="27">
        <f>SUMIFS(ExpenseData[Amount],
ExpenseData[Subcategory],$A11,
ExpenseData[Month],H$6,
ExpenseData[Date Group],IF($B$1="(All)","*",$B$1),
ExpenseData[Source],IF($B$2="(All)","*",$B$2),
ExpenseData[Source],IF($B$3="(All)","*",$B$3))</f>
        <v>128</v>
      </c>
      <c r="X10" s="27">
        <f>SUMIFS(ExpenseData[Amount],
ExpenseData[Subcategory],$A11,
ExpenseData[Month],I$6,
ExpenseData[Date Group],IF($B$1="(All)","*",$B$1),
ExpenseData[Source],IF($B$2="(All)","*",$B$2),
ExpenseData[Source],IF($B$3="(All)","*",$B$3))</f>
        <v>0</v>
      </c>
      <c r="Y10" s="27">
        <f>SUMIFS(ExpenseData[Amount],
ExpenseData[Subcategory],$A11,
ExpenseData[Month],J$6,
ExpenseData[Date Group],IF($B$1="(All)","*",$B$1),
ExpenseData[Source],IF($B$2="(All)","*",$B$2),
ExpenseData[Source],IF($B$3="(All)","*",$B$3))</f>
        <v>0</v>
      </c>
      <c r="Z10" s="27">
        <f>SUMIFS(ExpenseData[Amount],
ExpenseData[Subcategory],$A11,
ExpenseData[Month],K$6,
ExpenseData[Date Group],IF($B$1="(All)","*",$B$1),
ExpenseData[Source],IF($B$2="(All)","*",$B$2),
ExpenseData[Source],IF($B$3="(All)","*",$B$3))</f>
        <v>0</v>
      </c>
      <c r="AA10" s="27">
        <f>SUMIFS(ExpenseData[Amount],
ExpenseData[Subcategory],$A11,
ExpenseData[Month],L$6,
ExpenseData[Date Group],IF($B$1="(All)","*",$B$1),
ExpenseData[Source],IF($B$2="(All)","*",$B$2),
ExpenseData[Source],IF($B$3="(All)","*",$B$3))</f>
        <v>0</v>
      </c>
      <c r="AB10" s="27">
        <f>SUMIFS(ExpenseData[Amount],
ExpenseData[Subcategory],$A11,
ExpenseData[Month],M$6,
ExpenseData[Date Group],IF($B$1="(All)","*",$B$1),
ExpenseData[Source],IF($B$2="(All)","*",$B$2),
ExpenseData[Source],IF($B$3="(All)","*",$B$3))</f>
        <v>0</v>
      </c>
      <c r="AD10" s="23" t="s">
        <v>42</v>
      </c>
      <c r="AE10" s="30">
        <f t="shared" si="1"/>
        <v>0</v>
      </c>
      <c r="AF10" s="30">
        <f t="shared" si="2"/>
        <v>0</v>
      </c>
      <c r="AG10" s="30">
        <f t="shared" si="3"/>
        <v>0</v>
      </c>
      <c r="AH10" s="30">
        <f t="shared" si="4"/>
        <v>0</v>
      </c>
      <c r="AI10" s="30">
        <f t="shared" si="5"/>
        <v>0</v>
      </c>
      <c r="AJ10" s="30">
        <f t="shared" si="6"/>
        <v>0</v>
      </c>
      <c r="AK10" s="30">
        <f t="shared" si="7"/>
        <v>-1</v>
      </c>
      <c r="AL10" s="30">
        <f t="shared" si="8"/>
        <v>0</v>
      </c>
      <c r="AM10" s="30">
        <f t="shared" si="9"/>
        <v>0</v>
      </c>
      <c r="AN10" s="30">
        <f t="shared" si="10"/>
        <v>0</v>
      </c>
      <c r="AO10" s="30">
        <f t="shared" si="11"/>
        <v>0</v>
      </c>
    </row>
    <row r="11" spans="1:41" x14ac:dyDescent="0.2">
      <c r="A11" s="15" t="s">
        <v>106</v>
      </c>
      <c r="B11" s="20"/>
      <c r="C11" s="20"/>
      <c r="D11" s="20"/>
      <c r="E11" s="20"/>
      <c r="F11" s="20"/>
      <c r="G11" s="20"/>
      <c r="H11" s="20">
        <v>128</v>
      </c>
      <c r="I11" s="20"/>
      <c r="J11" s="20"/>
      <c r="K11" s="20"/>
      <c r="L11" s="20"/>
      <c r="M11" s="20"/>
      <c r="N11" s="20">
        <v>128</v>
      </c>
      <c r="P11" s="23" t="s">
        <v>42</v>
      </c>
      <c r="Q11" s="27">
        <f>SUMIFS(ExpenseData[Amount],
ExpenseData[Subcategory],$A12,
ExpenseData[Month],B$6,
ExpenseData[Date Group],IF($B$1="(All)","*",$B$1),
ExpenseData[Source],IF($B$2="(All)","*",$B$2),
ExpenseData[Source],IF($B$3="(All)","*",$B$3))</f>
        <v>104.56</v>
      </c>
      <c r="R11" s="27">
        <f>SUMIFS(ExpenseData[Amount],
ExpenseData[Subcategory],$A12,
ExpenseData[Month],C$6,
ExpenseData[Date Group],IF($B$1="(All)","*",$B$1),
ExpenseData[Source],IF($B$2="(All)","*",$B$2),
ExpenseData[Source],IF($B$3="(All)","*",$B$3))</f>
        <v>107.72999999999999</v>
      </c>
      <c r="S11" s="27">
        <f>SUMIFS(ExpenseData[Amount],
ExpenseData[Subcategory],$A12,
ExpenseData[Month],D$6,
ExpenseData[Date Group],IF($B$1="(All)","*",$B$1),
ExpenseData[Source],IF($B$2="(All)","*",$B$2),
ExpenseData[Source],IF($B$3="(All)","*",$B$3))</f>
        <v>108.09</v>
      </c>
      <c r="T11" s="27">
        <f>SUMIFS(ExpenseData[Amount],
ExpenseData[Subcategory],$A12,
ExpenseData[Month],E$6,
ExpenseData[Date Group],IF($B$1="(All)","*",$B$1),
ExpenseData[Source],IF($B$2="(All)","*",$B$2),
ExpenseData[Source],IF($B$3="(All)","*",$B$3))</f>
        <v>142.84</v>
      </c>
      <c r="U11" s="27">
        <f>SUMIFS(ExpenseData[Amount],
ExpenseData[Subcategory],$A12,
ExpenseData[Month],F$6,
ExpenseData[Date Group],IF($B$1="(All)","*",$B$1),
ExpenseData[Source],IF($B$2="(All)","*",$B$2),
ExpenseData[Source],IF($B$3="(All)","*",$B$3))</f>
        <v>146.74</v>
      </c>
      <c r="V11" s="27">
        <f>SUMIFS(ExpenseData[Amount],
ExpenseData[Subcategory],$A12,
ExpenseData[Month],G$6,
ExpenseData[Date Group],IF($B$1="(All)","*",$B$1),
ExpenseData[Source],IF($B$2="(All)","*",$B$2),
ExpenseData[Source],IF($B$3="(All)","*",$B$3))</f>
        <v>142.84</v>
      </c>
      <c r="W11" s="27">
        <f>SUMIFS(ExpenseData[Amount],
ExpenseData[Subcategory],$A12,
ExpenseData[Month],H$6,
ExpenseData[Date Group],IF($B$1="(All)","*",$B$1),
ExpenseData[Source],IF($B$2="(All)","*",$B$2),
ExpenseData[Source],IF($B$3="(All)","*",$B$3))</f>
        <v>143.72</v>
      </c>
      <c r="X11" s="27">
        <f>SUMIFS(ExpenseData[Amount],
ExpenseData[Subcategory],$A12,
ExpenseData[Month],I$6,
ExpenseData[Date Group],IF($B$1="(All)","*",$B$1),
ExpenseData[Source],IF($B$2="(All)","*",$B$2),
ExpenseData[Source],IF($B$3="(All)","*",$B$3))</f>
        <v>105.28</v>
      </c>
      <c r="Y11" s="27">
        <f>SUMIFS(ExpenseData[Amount],
ExpenseData[Subcategory],$A12,
ExpenseData[Month],J$6,
ExpenseData[Date Group],IF($B$1="(All)","*",$B$1),
ExpenseData[Source],IF($B$2="(All)","*",$B$2),
ExpenseData[Source],IF($B$3="(All)","*",$B$3))</f>
        <v>163.94</v>
      </c>
      <c r="Z11" s="27">
        <f>SUMIFS(ExpenseData[Amount],
ExpenseData[Subcategory],$A12,
ExpenseData[Month],K$6,
ExpenseData[Date Group],IF($B$1="(All)","*",$B$1),
ExpenseData[Source],IF($B$2="(All)","*",$B$2),
ExpenseData[Source],IF($B$3="(All)","*",$B$3))</f>
        <v>145.84</v>
      </c>
      <c r="AA11" s="27">
        <f>SUMIFS(ExpenseData[Amount],
ExpenseData[Subcategory],$A12,
ExpenseData[Month],L$6,
ExpenseData[Date Group],IF($B$1="(All)","*",$B$1),
ExpenseData[Source],IF($B$2="(All)","*",$B$2),
ExpenseData[Source],IF($B$3="(All)","*",$B$3))</f>
        <v>145.36799999999999</v>
      </c>
      <c r="AB11" s="27">
        <f>SUMIFS(ExpenseData[Amount],
ExpenseData[Subcategory],$A12,
ExpenseData[Month],M$6,
ExpenseData[Date Group],IF($B$1="(All)","*",$B$1),
ExpenseData[Source],IF($B$2="(All)","*",$B$2),
ExpenseData[Source],IF($B$3="(All)","*",$B$3))</f>
        <v>178.92000000000002</v>
      </c>
      <c r="AD11" s="25" t="s">
        <v>45</v>
      </c>
      <c r="AE11" s="30">
        <f t="shared" si="1"/>
        <v>3.0317521040550761E-2</v>
      </c>
      <c r="AF11" s="30">
        <f t="shared" si="2"/>
        <v>3.3416875522139949E-3</v>
      </c>
      <c r="AG11" s="30">
        <f t="shared" si="3"/>
        <v>0.32149134980109167</v>
      </c>
      <c r="AH11" s="30">
        <f t="shared" si="4"/>
        <v>2.7303276393167219E-2</v>
      </c>
      <c r="AI11" s="30">
        <f t="shared" si="5"/>
        <v>-2.6577620280768745E-2</v>
      </c>
      <c r="AJ11" s="30">
        <f t="shared" si="6"/>
        <v>6.160739288714614E-3</v>
      </c>
      <c r="AK11" s="30">
        <f t="shared" si="7"/>
        <v>-0.26746451433342611</v>
      </c>
      <c r="AL11" s="30">
        <f t="shared" si="8"/>
        <v>0.55718085106382975</v>
      </c>
      <c r="AM11" s="30">
        <f t="shared" si="9"/>
        <v>-0.11040624618762959</v>
      </c>
      <c r="AN11" s="30">
        <f t="shared" si="10"/>
        <v>-3.2364234777839305E-3</v>
      </c>
      <c r="AO11" s="30">
        <f t="shared" si="11"/>
        <v>0.23080733036156528</v>
      </c>
    </row>
    <row r="12" spans="1:41" x14ac:dyDescent="0.2">
      <c r="A12" s="15" t="s">
        <v>42</v>
      </c>
      <c r="B12" s="20">
        <v>104.56</v>
      </c>
      <c r="C12" s="20">
        <v>107.72999999999999</v>
      </c>
      <c r="D12" s="20">
        <v>108.09</v>
      </c>
      <c r="E12" s="20">
        <v>142.84</v>
      </c>
      <c r="F12" s="20">
        <v>146.74</v>
      </c>
      <c r="G12" s="20">
        <v>142.84</v>
      </c>
      <c r="H12" s="20">
        <v>143.72</v>
      </c>
      <c r="I12" s="20">
        <v>105.28</v>
      </c>
      <c r="J12" s="20">
        <v>163.94</v>
      </c>
      <c r="K12" s="20">
        <v>145.84</v>
      </c>
      <c r="L12" s="20">
        <v>145.36799999999999</v>
      </c>
      <c r="M12" s="20">
        <v>178.92000000000002</v>
      </c>
      <c r="N12" s="20">
        <v>1635.8679999999999</v>
      </c>
      <c r="P12" s="25" t="s">
        <v>45</v>
      </c>
      <c r="Q12" s="26">
        <f>SUMIFS(ExpenseData[Amount],
ExpenseData[Category],$A13,
ExpenseData[Month],B$6,
ExpenseData[Date Group],IF($B$1="(All)","*",$B$1),
ExpenseData[Source],IF($B$2="(All)","*",$B$2),
ExpenseData[Source],IF($B$3="(All)","*",$B$3))</f>
        <v>26.58</v>
      </c>
      <c r="R12" s="26">
        <f>SUMIFS(ExpenseData[Amount],
ExpenseData[Category],$A13,
ExpenseData[Month],C$6,
ExpenseData[Date Group],IF($B$1="(All)","*",$B$1),
ExpenseData[Source],IF($B$2="(All)","*",$B$2),
ExpenseData[Source],IF($B$3="(All)","*",$B$3))</f>
        <v>132.58000000000001</v>
      </c>
      <c r="S12" s="26">
        <f>SUMIFS(ExpenseData[Amount],
ExpenseData[Category],$A13,
ExpenseData[Month],D$6,
ExpenseData[Date Group],IF($B$1="(All)","*",$B$1),
ExpenseData[Source],IF($B$2="(All)","*",$B$2),
ExpenseData[Source],IF($B$3="(All)","*",$B$3))</f>
        <v>0</v>
      </c>
      <c r="T12" s="26">
        <f>SUMIFS(ExpenseData[Amount],
ExpenseData[Category],$A13,
ExpenseData[Month],E$6,
ExpenseData[Date Group],IF($B$1="(All)","*",$B$1),
ExpenseData[Source],IF($B$2="(All)","*",$B$2),
ExpenseData[Source],IF($B$3="(All)","*",$B$3))</f>
        <v>0</v>
      </c>
      <c r="U12" s="26">
        <f>SUMIFS(ExpenseData[Amount],
ExpenseData[Category],$A13,
ExpenseData[Month],F$6,
ExpenseData[Date Group],IF($B$1="(All)","*",$B$1),
ExpenseData[Source],IF($B$2="(All)","*",$B$2),
ExpenseData[Source],IF($B$3="(All)","*",$B$3))</f>
        <v>187.7</v>
      </c>
      <c r="V12" s="26">
        <f>SUMIFS(ExpenseData[Amount],
ExpenseData[Category],$A13,
ExpenseData[Month],G$6,
ExpenseData[Date Group],IF($B$1="(All)","*",$B$1),
ExpenseData[Source],IF($B$2="(All)","*",$B$2),
ExpenseData[Source],IF($B$3="(All)","*",$B$3))</f>
        <v>186.64</v>
      </c>
      <c r="W12" s="26">
        <f>SUMIFS(ExpenseData[Amount],
ExpenseData[Category],$A13,
ExpenseData[Month],H$6,
ExpenseData[Date Group],IF($B$1="(All)","*",$B$1),
ExpenseData[Source],IF($B$2="(All)","*",$B$2),
ExpenseData[Source],IF($B$3="(All)","*",$B$3))</f>
        <v>85.28</v>
      </c>
      <c r="X12" s="26">
        <f>SUMIFS(ExpenseData[Amount],
ExpenseData[Category],$A13,
ExpenseData[Month],I$6,
ExpenseData[Date Group],IF($B$1="(All)","*",$B$1),
ExpenseData[Source],IF($B$2="(All)","*",$B$2),
ExpenseData[Source],IF($B$3="(All)","*",$B$3))</f>
        <v>9.7799999999999994</v>
      </c>
      <c r="Y12" s="26">
        <f>SUMIFS(ExpenseData[Amount],
ExpenseData[Category],$A13,
ExpenseData[Month],J$6,
ExpenseData[Date Group],IF($B$1="(All)","*",$B$1),
ExpenseData[Source],IF($B$2="(All)","*",$B$2),
ExpenseData[Source],IF($B$3="(All)","*",$B$3))</f>
        <v>39.979999999999997</v>
      </c>
      <c r="Z12" s="26">
        <f>SUMIFS(ExpenseData[Amount],
ExpenseData[Category],$A13,
ExpenseData[Month],K$6,
ExpenseData[Date Group],IF($B$1="(All)","*",$B$1),
ExpenseData[Source],IF($B$2="(All)","*",$B$2),
ExpenseData[Source],IF($B$3="(All)","*",$B$3))</f>
        <v>62.15</v>
      </c>
      <c r="AA12" s="26">
        <f>SUMIFS(ExpenseData[Amount],
ExpenseData[Category],$A13,
ExpenseData[Month],L$6,
ExpenseData[Date Group],IF($B$1="(All)","*",$B$1),
ExpenseData[Source],IF($B$2="(All)","*",$B$2),
ExpenseData[Source],IF($B$3="(All)","*",$B$3))</f>
        <v>118.59</v>
      </c>
      <c r="AB12" s="26">
        <f>SUMIFS(ExpenseData[Amount],
ExpenseData[Category],$A13,
ExpenseData[Month],M$6,
ExpenseData[Date Group],IF($B$1="(All)","*",$B$1),
ExpenseData[Source],IF($B$2="(All)","*",$B$2),
ExpenseData[Source],IF($B$3="(All)","*",$B$3))</f>
        <v>128.55000000000001</v>
      </c>
      <c r="AD12" s="23" t="s">
        <v>133</v>
      </c>
      <c r="AE12" s="30">
        <f t="shared" si="1"/>
        <v>3.98796087283672</v>
      </c>
      <c r="AF12" s="30">
        <f t="shared" si="2"/>
        <v>-1</v>
      </c>
      <c r="AG12" s="30">
        <f t="shared" si="3"/>
        <v>0</v>
      </c>
      <c r="AH12" s="30">
        <f t="shared" si="4"/>
        <v>0</v>
      </c>
      <c r="AI12" s="30">
        <f t="shared" si="5"/>
        <v>-5.647309536494418E-3</v>
      </c>
      <c r="AJ12" s="30">
        <f t="shared" si="6"/>
        <v>-0.54307758251178739</v>
      </c>
      <c r="AK12" s="30">
        <f t="shared" si="7"/>
        <v>-0.88531894934333955</v>
      </c>
      <c r="AL12" s="30">
        <f t="shared" si="8"/>
        <v>3.0879345603271982</v>
      </c>
      <c r="AM12" s="30">
        <f t="shared" si="9"/>
        <v>0.55452726363181604</v>
      </c>
      <c r="AN12" s="30">
        <f t="shared" si="10"/>
        <v>0.90812550281576843</v>
      </c>
      <c r="AO12" s="30">
        <f t="shared" si="11"/>
        <v>8.3986845433847782E-2</v>
      </c>
    </row>
    <row r="13" spans="1:41" x14ac:dyDescent="0.2">
      <c r="A13" s="19" t="s">
        <v>45</v>
      </c>
      <c r="B13" s="20">
        <v>26.58</v>
      </c>
      <c r="C13" s="20">
        <v>132.58000000000001</v>
      </c>
      <c r="D13" s="20"/>
      <c r="E13" s="20"/>
      <c r="F13" s="20">
        <v>187.7</v>
      </c>
      <c r="G13" s="20">
        <v>186.64</v>
      </c>
      <c r="H13" s="20">
        <v>85.28</v>
      </c>
      <c r="I13" s="20">
        <v>9.7799999999999994</v>
      </c>
      <c r="J13" s="20">
        <v>39.979999999999997</v>
      </c>
      <c r="K13" s="20">
        <v>62.15</v>
      </c>
      <c r="L13" s="20">
        <v>118.59</v>
      </c>
      <c r="M13" s="20">
        <v>128.55000000000001</v>
      </c>
      <c r="N13" s="20">
        <v>977.82999999999993</v>
      </c>
      <c r="P13" s="23" t="s">
        <v>133</v>
      </c>
      <c r="Q13" s="27">
        <f>SUMIFS(ExpenseData[Amount],
ExpenseData[Subcategory],$A14,
ExpenseData[Month],B$6,
ExpenseData[Date Group],IF($B$1="(All)","*",$B$1),
ExpenseData[Source],IF($B$2="(All)","*",$B$2),
ExpenseData[Source],IF($B$3="(All)","*",$B$3))</f>
        <v>26.58</v>
      </c>
      <c r="R13" s="27">
        <f>SUMIFS(ExpenseData[Amount],
ExpenseData[Subcategory],$A14,
ExpenseData[Month],C$6,
ExpenseData[Date Group],IF($B$1="(All)","*",$B$1),
ExpenseData[Source],IF($B$2="(All)","*",$B$2),
ExpenseData[Source],IF($B$3="(All)","*",$B$3))</f>
        <v>132.58000000000001</v>
      </c>
      <c r="S13" s="27">
        <f>SUMIFS(ExpenseData[Amount],
ExpenseData[Subcategory],$A14,
ExpenseData[Month],D$6,
ExpenseData[Date Group],IF($B$1="(All)","*",$B$1),
ExpenseData[Source],IF($B$2="(All)","*",$B$2),
ExpenseData[Source],IF($B$3="(All)","*",$B$3))</f>
        <v>0</v>
      </c>
      <c r="T13" s="27">
        <f>SUMIFS(ExpenseData[Amount],
ExpenseData[Subcategory],$A14,
ExpenseData[Month],E$6,
ExpenseData[Date Group],IF($B$1="(All)","*",$B$1),
ExpenseData[Source],IF($B$2="(All)","*",$B$2),
ExpenseData[Source],IF($B$3="(All)","*",$B$3))</f>
        <v>0</v>
      </c>
      <c r="U13" s="27">
        <f>SUMIFS(ExpenseData[Amount],
ExpenseData[Subcategory],$A14,
ExpenseData[Month],F$6,
ExpenseData[Date Group],IF($B$1="(All)","*",$B$1),
ExpenseData[Source],IF($B$2="(All)","*",$B$2),
ExpenseData[Source],IF($B$3="(All)","*",$B$3))</f>
        <v>187.7</v>
      </c>
      <c r="V13" s="27">
        <f>SUMIFS(ExpenseData[Amount],
ExpenseData[Subcategory],$A14,
ExpenseData[Month],G$6,
ExpenseData[Date Group],IF($B$1="(All)","*",$B$1),
ExpenseData[Source],IF($B$2="(All)","*",$B$2),
ExpenseData[Source],IF($B$3="(All)","*",$B$3))</f>
        <v>186.64</v>
      </c>
      <c r="W13" s="27">
        <f>SUMIFS(ExpenseData[Amount],
ExpenseData[Subcategory],$A14,
ExpenseData[Month],H$6,
ExpenseData[Date Group],IF($B$1="(All)","*",$B$1),
ExpenseData[Source],IF($B$2="(All)","*",$B$2),
ExpenseData[Source],IF($B$3="(All)","*",$B$3))</f>
        <v>28</v>
      </c>
      <c r="X13" s="27">
        <f>SUMIFS(ExpenseData[Amount],
ExpenseData[Subcategory],$A14,
ExpenseData[Month],I$6,
ExpenseData[Date Group],IF($B$1="(All)","*",$B$1),
ExpenseData[Source],IF($B$2="(All)","*",$B$2),
ExpenseData[Source],IF($B$3="(All)","*",$B$3))</f>
        <v>9.7799999999999994</v>
      </c>
      <c r="Y13" s="27">
        <f>SUMIFS(ExpenseData[Amount],
ExpenseData[Subcategory],$A14,
ExpenseData[Month],J$6,
ExpenseData[Date Group],IF($B$1="(All)","*",$B$1),
ExpenseData[Source],IF($B$2="(All)","*",$B$2),
ExpenseData[Source],IF($B$3="(All)","*",$B$3))</f>
        <v>0</v>
      </c>
      <c r="Z13" s="27">
        <f>SUMIFS(ExpenseData[Amount],
ExpenseData[Subcategory],$A14,
ExpenseData[Month],K$6,
ExpenseData[Date Group],IF($B$1="(All)","*",$B$1),
ExpenseData[Source],IF($B$2="(All)","*",$B$2),
ExpenseData[Source],IF($B$3="(All)","*",$B$3))</f>
        <v>62.15</v>
      </c>
      <c r="AA13" s="27">
        <f>SUMIFS(ExpenseData[Amount],
ExpenseData[Subcategory],$A14,
ExpenseData[Month],L$6,
ExpenseData[Date Group],IF($B$1="(All)","*",$B$1),
ExpenseData[Source],IF($B$2="(All)","*",$B$2),
ExpenseData[Source],IF($B$3="(All)","*",$B$3))</f>
        <v>118.59</v>
      </c>
      <c r="AB13" s="27">
        <f>SUMIFS(ExpenseData[Amount],
ExpenseData[Subcategory],$A14,
ExpenseData[Month],M$6,
ExpenseData[Date Group],IF($B$1="(All)","*",$B$1),
ExpenseData[Source],IF($B$2="(All)","*",$B$2),
ExpenseData[Source],IF($B$3="(All)","*",$B$3))</f>
        <v>128.55000000000001</v>
      </c>
      <c r="AD13" s="23" t="s">
        <v>137</v>
      </c>
      <c r="AE13" s="30">
        <f t="shared" si="1"/>
        <v>3.98796087283672</v>
      </c>
      <c r="AF13" s="30">
        <f t="shared" si="2"/>
        <v>-1</v>
      </c>
      <c r="AG13" s="30">
        <f t="shared" si="3"/>
        <v>0</v>
      </c>
      <c r="AH13" s="30">
        <f t="shared" si="4"/>
        <v>0</v>
      </c>
      <c r="AI13" s="30">
        <f t="shared" si="5"/>
        <v>-5.647309536494418E-3</v>
      </c>
      <c r="AJ13" s="30">
        <f t="shared" si="6"/>
        <v>-0.84997856836690955</v>
      </c>
      <c r="AK13" s="30">
        <f t="shared" si="7"/>
        <v>-0.65071428571428569</v>
      </c>
      <c r="AL13" s="30">
        <f t="shared" si="8"/>
        <v>-1</v>
      </c>
      <c r="AM13" s="30">
        <f t="shared" si="9"/>
        <v>0</v>
      </c>
      <c r="AN13" s="30">
        <f t="shared" si="10"/>
        <v>0.90812550281576843</v>
      </c>
      <c r="AO13" s="30">
        <f t="shared" si="11"/>
        <v>8.3986845433847782E-2</v>
      </c>
    </row>
    <row r="14" spans="1:41" x14ac:dyDescent="0.2">
      <c r="A14" s="15" t="s">
        <v>133</v>
      </c>
      <c r="B14" s="20">
        <v>26.58</v>
      </c>
      <c r="C14" s="20">
        <v>132.58000000000001</v>
      </c>
      <c r="D14" s="20"/>
      <c r="E14" s="20"/>
      <c r="F14" s="20">
        <v>187.7</v>
      </c>
      <c r="G14" s="20">
        <v>186.64</v>
      </c>
      <c r="H14" s="20">
        <v>28</v>
      </c>
      <c r="I14" s="20">
        <v>9.7799999999999994</v>
      </c>
      <c r="J14" s="20"/>
      <c r="K14" s="20">
        <v>62.15</v>
      </c>
      <c r="L14" s="20">
        <v>118.59</v>
      </c>
      <c r="M14" s="20">
        <v>128.55000000000001</v>
      </c>
      <c r="N14" s="20">
        <v>880.56999999999994</v>
      </c>
      <c r="P14" s="23" t="s">
        <v>137</v>
      </c>
      <c r="Q14" s="27">
        <f>SUMIFS(ExpenseData[Amount],
ExpenseData[Subcategory],$A15,
ExpenseData[Month],B$6,
ExpenseData[Date Group],IF($B$1="(All)","*",$B$1),
ExpenseData[Source],IF($B$2="(All)","*",$B$2),
ExpenseData[Source],IF($B$3="(All)","*",$B$3))</f>
        <v>0</v>
      </c>
      <c r="R14" s="27">
        <f>SUMIFS(ExpenseData[Amount],
ExpenseData[Subcategory],$A15,
ExpenseData[Month],C$6,
ExpenseData[Date Group],IF($B$1="(All)","*",$B$1),
ExpenseData[Source],IF($B$2="(All)","*",$B$2),
ExpenseData[Source],IF($B$3="(All)","*",$B$3))</f>
        <v>0</v>
      </c>
      <c r="S14" s="27">
        <f>SUMIFS(ExpenseData[Amount],
ExpenseData[Subcategory],$A15,
ExpenseData[Month],D$6,
ExpenseData[Date Group],IF($B$1="(All)","*",$B$1),
ExpenseData[Source],IF($B$2="(All)","*",$B$2),
ExpenseData[Source],IF($B$3="(All)","*",$B$3))</f>
        <v>0</v>
      </c>
      <c r="T14" s="27">
        <f>SUMIFS(ExpenseData[Amount],
ExpenseData[Subcategory],$A15,
ExpenseData[Month],E$6,
ExpenseData[Date Group],IF($B$1="(All)","*",$B$1),
ExpenseData[Source],IF($B$2="(All)","*",$B$2),
ExpenseData[Source],IF($B$3="(All)","*",$B$3))</f>
        <v>0</v>
      </c>
      <c r="U14" s="27">
        <f>SUMIFS(ExpenseData[Amount],
ExpenseData[Subcategory],$A15,
ExpenseData[Month],F$6,
ExpenseData[Date Group],IF($B$1="(All)","*",$B$1),
ExpenseData[Source],IF($B$2="(All)","*",$B$2),
ExpenseData[Source],IF($B$3="(All)","*",$B$3))</f>
        <v>0</v>
      </c>
      <c r="V14" s="27">
        <f>SUMIFS(ExpenseData[Amount],
ExpenseData[Subcategory],$A15,
ExpenseData[Month],G$6,
ExpenseData[Date Group],IF($B$1="(All)","*",$B$1),
ExpenseData[Source],IF($B$2="(All)","*",$B$2),
ExpenseData[Source],IF($B$3="(All)","*",$B$3))</f>
        <v>0</v>
      </c>
      <c r="W14" s="27">
        <f>SUMIFS(ExpenseData[Amount],
ExpenseData[Subcategory],$A15,
ExpenseData[Month],H$6,
ExpenseData[Date Group],IF($B$1="(All)","*",$B$1),
ExpenseData[Source],IF($B$2="(All)","*",$B$2),
ExpenseData[Source],IF($B$3="(All)","*",$B$3))</f>
        <v>57.28</v>
      </c>
      <c r="X14" s="27">
        <f>SUMIFS(ExpenseData[Amount],
ExpenseData[Subcategory],$A15,
ExpenseData[Month],I$6,
ExpenseData[Date Group],IF($B$1="(All)","*",$B$1),
ExpenseData[Source],IF($B$2="(All)","*",$B$2),
ExpenseData[Source],IF($B$3="(All)","*",$B$3))</f>
        <v>0</v>
      </c>
      <c r="Y14" s="27">
        <f>SUMIFS(ExpenseData[Amount],
ExpenseData[Subcategory],$A15,
ExpenseData[Month],J$6,
ExpenseData[Date Group],IF($B$1="(All)","*",$B$1),
ExpenseData[Source],IF($B$2="(All)","*",$B$2),
ExpenseData[Source],IF($B$3="(All)","*",$B$3))</f>
        <v>39.979999999999997</v>
      </c>
      <c r="Z14" s="27">
        <f>SUMIFS(ExpenseData[Amount],
ExpenseData[Subcategory],$A15,
ExpenseData[Month],K$6,
ExpenseData[Date Group],IF($B$1="(All)","*",$B$1),
ExpenseData[Source],IF($B$2="(All)","*",$B$2),
ExpenseData[Source],IF($B$3="(All)","*",$B$3))</f>
        <v>0</v>
      </c>
      <c r="AA14" s="27">
        <f>SUMIFS(ExpenseData[Amount],
ExpenseData[Subcategory],$A15,
ExpenseData[Month],L$6,
ExpenseData[Date Group],IF($B$1="(All)","*",$B$1),
ExpenseData[Source],IF($B$2="(All)","*",$B$2),
ExpenseData[Source],IF($B$3="(All)","*",$B$3))</f>
        <v>0</v>
      </c>
      <c r="AB14" s="27">
        <f>SUMIFS(ExpenseData[Amount],
ExpenseData[Subcategory],$A15,
ExpenseData[Month],M$6,
ExpenseData[Date Group],IF($B$1="(All)","*",$B$1),
ExpenseData[Source],IF($B$2="(All)","*",$B$2),
ExpenseData[Source],IF($B$3="(All)","*",$B$3))</f>
        <v>0</v>
      </c>
      <c r="AD14" s="25" t="s">
        <v>37</v>
      </c>
      <c r="AE14" s="30">
        <f t="shared" si="1"/>
        <v>0</v>
      </c>
      <c r="AF14" s="30">
        <f t="shared" si="2"/>
        <v>0</v>
      </c>
      <c r="AG14" s="30">
        <f t="shared" si="3"/>
        <v>0</v>
      </c>
      <c r="AH14" s="30">
        <f t="shared" si="4"/>
        <v>0</v>
      </c>
      <c r="AI14" s="30">
        <f t="shared" si="5"/>
        <v>0</v>
      </c>
      <c r="AJ14" s="30">
        <f t="shared" si="6"/>
        <v>0</v>
      </c>
      <c r="AK14" s="30">
        <f t="shared" si="7"/>
        <v>-1</v>
      </c>
      <c r="AL14" s="30">
        <f t="shared" si="8"/>
        <v>0</v>
      </c>
      <c r="AM14" s="30">
        <f t="shared" si="9"/>
        <v>-1</v>
      </c>
      <c r="AN14" s="30">
        <f t="shared" si="10"/>
        <v>0</v>
      </c>
      <c r="AO14" s="30">
        <f t="shared" si="11"/>
        <v>0</v>
      </c>
    </row>
    <row r="15" spans="1:41" x14ac:dyDescent="0.2">
      <c r="A15" s="15" t="s">
        <v>137</v>
      </c>
      <c r="B15" s="20"/>
      <c r="C15" s="20"/>
      <c r="D15" s="20"/>
      <c r="E15" s="20"/>
      <c r="F15" s="20"/>
      <c r="G15" s="20"/>
      <c r="H15" s="20">
        <v>57.28</v>
      </c>
      <c r="I15" s="20"/>
      <c r="J15" s="20">
        <v>39.979999999999997</v>
      </c>
      <c r="K15" s="20"/>
      <c r="L15" s="20"/>
      <c r="M15" s="20"/>
      <c r="N15" s="20">
        <v>97.259999999999991</v>
      </c>
      <c r="P15" s="25" t="s">
        <v>37</v>
      </c>
      <c r="Q15" s="26">
        <f>SUMIFS(ExpenseData[Amount],
ExpenseData[Category],$A16,
ExpenseData[Month],B$6,
ExpenseData[Date Group],IF($B$1="(All)","*",$B$1),
ExpenseData[Source],IF($B$2="(All)","*",$B$2),
ExpenseData[Source],IF($B$3="(All)","*",$B$3))</f>
        <v>3</v>
      </c>
      <c r="R15" s="26">
        <f>SUMIFS(ExpenseData[Amount],
ExpenseData[Category],$A16,
ExpenseData[Month],C$6,
ExpenseData[Date Group],IF($B$1="(All)","*",$B$1),
ExpenseData[Source],IF($B$2="(All)","*",$B$2),
ExpenseData[Source],IF($B$3="(All)","*",$B$3))</f>
        <v>0</v>
      </c>
      <c r="S15" s="26">
        <f>SUMIFS(ExpenseData[Amount],
ExpenseData[Category],$A16,
ExpenseData[Month],D$6,
ExpenseData[Date Group],IF($B$1="(All)","*",$B$1),
ExpenseData[Source],IF($B$2="(All)","*",$B$2),
ExpenseData[Source],IF($B$3="(All)","*",$B$3))</f>
        <v>0</v>
      </c>
      <c r="T15" s="26">
        <f>SUMIFS(ExpenseData[Amount],
ExpenseData[Category],$A16,
ExpenseData[Month],E$6,
ExpenseData[Date Group],IF($B$1="(All)","*",$B$1),
ExpenseData[Source],IF($B$2="(All)","*",$B$2),
ExpenseData[Source],IF($B$3="(All)","*",$B$3))</f>
        <v>0</v>
      </c>
      <c r="U15" s="26">
        <f>SUMIFS(ExpenseData[Amount],
ExpenseData[Category],$A16,
ExpenseData[Month],F$6,
ExpenseData[Date Group],IF($B$1="(All)","*",$B$1),
ExpenseData[Source],IF($B$2="(All)","*",$B$2),
ExpenseData[Source],IF($B$3="(All)","*",$B$3))</f>
        <v>40</v>
      </c>
      <c r="V15" s="26">
        <f>SUMIFS(ExpenseData[Amount],
ExpenseData[Category],$A16,
ExpenseData[Month],G$6,
ExpenseData[Date Group],IF($B$1="(All)","*",$B$1),
ExpenseData[Source],IF($B$2="(All)","*",$B$2),
ExpenseData[Source],IF($B$3="(All)","*",$B$3))</f>
        <v>280</v>
      </c>
      <c r="W15" s="26">
        <f>SUMIFS(ExpenseData[Amount],
ExpenseData[Category],$A16,
ExpenseData[Month],H$6,
ExpenseData[Date Group],IF($B$1="(All)","*",$B$1),
ExpenseData[Source],IF($B$2="(All)","*",$B$2),
ExpenseData[Source],IF($B$3="(All)","*",$B$3))</f>
        <v>0</v>
      </c>
      <c r="X15" s="26">
        <f>SUMIFS(ExpenseData[Amount],
ExpenseData[Category],$A16,
ExpenseData[Month],I$6,
ExpenseData[Date Group],IF($B$1="(All)","*",$B$1),
ExpenseData[Source],IF($B$2="(All)","*",$B$2),
ExpenseData[Source],IF($B$3="(All)","*",$B$3))</f>
        <v>0</v>
      </c>
      <c r="Y15" s="26">
        <f>SUMIFS(ExpenseData[Amount],
ExpenseData[Category],$A16,
ExpenseData[Month],J$6,
ExpenseData[Date Group],IF($B$1="(All)","*",$B$1),
ExpenseData[Source],IF($B$2="(All)","*",$B$2),
ExpenseData[Source],IF($B$3="(All)","*",$B$3))</f>
        <v>0</v>
      </c>
      <c r="Z15" s="26">
        <f>SUMIFS(ExpenseData[Amount],
ExpenseData[Category],$A16,
ExpenseData[Month],K$6,
ExpenseData[Date Group],IF($B$1="(All)","*",$B$1),
ExpenseData[Source],IF($B$2="(All)","*",$B$2),
ExpenseData[Source],IF($B$3="(All)","*",$B$3))</f>
        <v>0</v>
      </c>
      <c r="AA15" s="26">
        <f>SUMIFS(ExpenseData[Amount],
ExpenseData[Category],$A16,
ExpenseData[Month],L$6,
ExpenseData[Date Group],IF($B$1="(All)","*",$B$1),
ExpenseData[Source],IF($B$2="(All)","*",$B$2),
ExpenseData[Source],IF($B$3="(All)","*",$B$3))</f>
        <v>0</v>
      </c>
      <c r="AB15" s="26">
        <f>SUMIFS(ExpenseData[Amount],
ExpenseData[Category],$A16,
ExpenseData[Month],M$6,
ExpenseData[Date Group],IF($B$1="(All)","*",$B$1),
ExpenseData[Source],IF($B$2="(All)","*",$B$2),
ExpenseData[Source],IF($B$3="(All)","*",$B$3))</f>
        <v>0</v>
      </c>
      <c r="AD15" s="23" t="s">
        <v>90</v>
      </c>
      <c r="AE15" s="30">
        <f t="shared" si="1"/>
        <v>-1</v>
      </c>
      <c r="AF15" s="30">
        <f t="shared" si="2"/>
        <v>0</v>
      </c>
      <c r="AG15" s="30">
        <f t="shared" si="3"/>
        <v>0</v>
      </c>
      <c r="AH15" s="30">
        <f t="shared" si="4"/>
        <v>0</v>
      </c>
      <c r="AI15" s="30">
        <f t="shared" si="5"/>
        <v>6</v>
      </c>
      <c r="AJ15" s="30">
        <f t="shared" si="6"/>
        <v>-1</v>
      </c>
      <c r="AK15" s="30">
        <f t="shared" si="7"/>
        <v>0</v>
      </c>
      <c r="AL15" s="30">
        <f t="shared" si="8"/>
        <v>0</v>
      </c>
      <c r="AM15" s="30">
        <f t="shared" si="9"/>
        <v>0</v>
      </c>
      <c r="AN15" s="30">
        <f t="shared" si="10"/>
        <v>0</v>
      </c>
      <c r="AO15" s="30">
        <f t="shared" si="11"/>
        <v>0</v>
      </c>
    </row>
    <row r="16" spans="1:41" x14ac:dyDescent="0.2">
      <c r="A16" s="19" t="s">
        <v>37</v>
      </c>
      <c r="B16" s="20">
        <v>3</v>
      </c>
      <c r="C16" s="20"/>
      <c r="D16" s="20"/>
      <c r="E16" s="20"/>
      <c r="F16" s="20">
        <v>40</v>
      </c>
      <c r="G16" s="20">
        <v>280</v>
      </c>
      <c r="H16" s="20"/>
      <c r="I16" s="20"/>
      <c r="J16" s="20"/>
      <c r="K16" s="20"/>
      <c r="L16" s="20"/>
      <c r="M16" s="20"/>
      <c r="N16" s="20">
        <v>323</v>
      </c>
      <c r="P16" s="23" t="s">
        <v>90</v>
      </c>
      <c r="Q16" s="27">
        <f>SUMIFS(ExpenseData[Amount],
ExpenseData[Subcategory],$A17,
ExpenseData[Month],B$6,
ExpenseData[Date Group],IF($B$1="(All)","*",$B$1),
ExpenseData[Source],IF($B$2="(All)","*",$B$2),
ExpenseData[Source],IF($B$3="(All)","*",$B$3))</f>
        <v>0</v>
      </c>
      <c r="R16" s="27">
        <f>SUMIFS(ExpenseData[Amount],
ExpenseData[Subcategory],$A17,
ExpenseData[Month],C$6,
ExpenseData[Date Group],IF($B$1="(All)","*",$B$1),
ExpenseData[Source],IF($B$2="(All)","*",$B$2),
ExpenseData[Source],IF($B$3="(All)","*",$B$3))</f>
        <v>0</v>
      </c>
      <c r="S16" s="27">
        <f>SUMIFS(ExpenseData[Amount],
ExpenseData[Subcategory],$A17,
ExpenseData[Month],D$6,
ExpenseData[Date Group],IF($B$1="(All)","*",$B$1),
ExpenseData[Source],IF($B$2="(All)","*",$B$2),
ExpenseData[Source],IF($B$3="(All)","*",$B$3))</f>
        <v>0</v>
      </c>
      <c r="T16" s="27">
        <f>SUMIFS(ExpenseData[Amount],
ExpenseData[Subcategory],$A17,
ExpenseData[Month],E$6,
ExpenseData[Date Group],IF($B$1="(All)","*",$B$1),
ExpenseData[Source],IF($B$2="(All)","*",$B$2),
ExpenseData[Source],IF($B$3="(All)","*",$B$3))</f>
        <v>0</v>
      </c>
      <c r="U16" s="27">
        <f>SUMIFS(ExpenseData[Amount],
ExpenseData[Subcategory],$A17,
ExpenseData[Month],F$6,
ExpenseData[Date Group],IF($B$1="(All)","*",$B$1),
ExpenseData[Source],IF($B$2="(All)","*",$B$2),
ExpenseData[Source],IF($B$3="(All)","*",$B$3))</f>
        <v>0</v>
      </c>
      <c r="V16" s="27">
        <f>SUMIFS(ExpenseData[Amount],
ExpenseData[Subcategory],$A17,
ExpenseData[Month],G$6,
ExpenseData[Date Group],IF($B$1="(All)","*",$B$1),
ExpenseData[Source],IF($B$2="(All)","*",$B$2),
ExpenseData[Source],IF($B$3="(All)","*",$B$3))</f>
        <v>280</v>
      </c>
      <c r="W16" s="27">
        <f>SUMIFS(ExpenseData[Amount],
ExpenseData[Subcategory],$A17,
ExpenseData[Month],H$6,
ExpenseData[Date Group],IF($B$1="(All)","*",$B$1),
ExpenseData[Source],IF($B$2="(All)","*",$B$2),
ExpenseData[Source],IF($B$3="(All)","*",$B$3))</f>
        <v>0</v>
      </c>
      <c r="X16" s="27">
        <f>SUMIFS(ExpenseData[Amount],
ExpenseData[Subcategory],$A17,
ExpenseData[Month],I$6,
ExpenseData[Date Group],IF($B$1="(All)","*",$B$1),
ExpenseData[Source],IF($B$2="(All)","*",$B$2),
ExpenseData[Source],IF($B$3="(All)","*",$B$3))</f>
        <v>0</v>
      </c>
      <c r="Y16" s="27">
        <f>SUMIFS(ExpenseData[Amount],
ExpenseData[Subcategory],$A17,
ExpenseData[Month],J$6,
ExpenseData[Date Group],IF($B$1="(All)","*",$B$1),
ExpenseData[Source],IF($B$2="(All)","*",$B$2),
ExpenseData[Source],IF($B$3="(All)","*",$B$3))</f>
        <v>0</v>
      </c>
      <c r="Z16" s="27">
        <f>SUMIFS(ExpenseData[Amount],
ExpenseData[Subcategory],$A17,
ExpenseData[Month],K$6,
ExpenseData[Date Group],IF($B$1="(All)","*",$B$1),
ExpenseData[Source],IF($B$2="(All)","*",$B$2),
ExpenseData[Source],IF($B$3="(All)","*",$B$3))</f>
        <v>0</v>
      </c>
      <c r="AA16" s="27">
        <f>SUMIFS(ExpenseData[Amount],
ExpenseData[Subcategory],$A17,
ExpenseData[Month],L$6,
ExpenseData[Date Group],IF($B$1="(All)","*",$B$1),
ExpenseData[Source],IF($B$2="(All)","*",$B$2),
ExpenseData[Source],IF($B$3="(All)","*",$B$3))</f>
        <v>0</v>
      </c>
      <c r="AB16" s="27">
        <f>SUMIFS(ExpenseData[Amount],
ExpenseData[Subcategory],$A17,
ExpenseData[Month],M$6,
ExpenseData[Date Group],IF($B$1="(All)","*",$B$1),
ExpenseData[Source],IF($B$2="(All)","*",$B$2),
ExpenseData[Source],IF($B$3="(All)","*",$B$3))</f>
        <v>0</v>
      </c>
      <c r="AD16" s="23" t="s">
        <v>114</v>
      </c>
      <c r="AE16" s="30">
        <f t="shared" si="1"/>
        <v>0</v>
      </c>
      <c r="AF16" s="30">
        <f t="shared" si="2"/>
        <v>0</v>
      </c>
      <c r="AG16" s="30">
        <f t="shared" si="3"/>
        <v>0</v>
      </c>
      <c r="AH16" s="30">
        <f t="shared" si="4"/>
        <v>0</v>
      </c>
      <c r="AI16" s="30">
        <f t="shared" si="5"/>
        <v>0</v>
      </c>
      <c r="AJ16" s="30">
        <f t="shared" si="6"/>
        <v>-1</v>
      </c>
      <c r="AK16" s="30">
        <f t="shared" si="7"/>
        <v>0</v>
      </c>
      <c r="AL16" s="30">
        <f t="shared" si="8"/>
        <v>0</v>
      </c>
      <c r="AM16" s="30">
        <f t="shared" si="9"/>
        <v>0</v>
      </c>
      <c r="AN16" s="30">
        <f t="shared" si="10"/>
        <v>0</v>
      </c>
      <c r="AO16" s="30">
        <f t="shared" si="11"/>
        <v>0</v>
      </c>
    </row>
    <row r="17" spans="1:41" x14ac:dyDescent="0.2">
      <c r="A17" s="15" t="s">
        <v>90</v>
      </c>
      <c r="B17" s="20"/>
      <c r="C17" s="20"/>
      <c r="D17" s="20"/>
      <c r="E17" s="20"/>
      <c r="F17" s="20"/>
      <c r="G17" s="20">
        <v>280</v>
      </c>
      <c r="H17" s="20"/>
      <c r="I17" s="20"/>
      <c r="J17" s="20"/>
      <c r="K17" s="20"/>
      <c r="L17" s="20"/>
      <c r="M17" s="20"/>
      <c r="N17" s="20">
        <v>280</v>
      </c>
      <c r="P17" s="23" t="s">
        <v>114</v>
      </c>
      <c r="Q17" s="27">
        <f>SUMIFS(ExpenseData[Amount],
ExpenseData[Subcategory],$A18,
ExpenseData[Month],B$6,
ExpenseData[Date Group],IF($B$1="(All)","*",$B$1),
ExpenseData[Source],IF($B$2="(All)","*",$B$2),
ExpenseData[Source],IF($B$3="(All)","*",$B$3))</f>
        <v>3</v>
      </c>
      <c r="R17" s="27">
        <f>SUMIFS(ExpenseData[Amount],
ExpenseData[Subcategory],$A18,
ExpenseData[Month],C$6,
ExpenseData[Date Group],IF($B$1="(All)","*",$B$1),
ExpenseData[Source],IF($B$2="(All)","*",$B$2),
ExpenseData[Source],IF($B$3="(All)","*",$B$3))</f>
        <v>0</v>
      </c>
      <c r="S17" s="27">
        <f>SUMIFS(ExpenseData[Amount],
ExpenseData[Subcategory],$A18,
ExpenseData[Month],D$6,
ExpenseData[Date Group],IF($B$1="(All)","*",$B$1),
ExpenseData[Source],IF($B$2="(All)","*",$B$2),
ExpenseData[Source],IF($B$3="(All)","*",$B$3))</f>
        <v>0</v>
      </c>
      <c r="T17" s="27">
        <f>SUMIFS(ExpenseData[Amount],
ExpenseData[Subcategory],$A18,
ExpenseData[Month],E$6,
ExpenseData[Date Group],IF($B$1="(All)","*",$B$1),
ExpenseData[Source],IF($B$2="(All)","*",$B$2),
ExpenseData[Source],IF($B$3="(All)","*",$B$3))</f>
        <v>0</v>
      </c>
      <c r="U17" s="27">
        <f>SUMIFS(ExpenseData[Amount],
ExpenseData[Subcategory],$A18,
ExpenseData[Month],F$6,
ExpenseData[Date Group],IF($B$1="(All)","*",$B$1),
ExpenseData[Source],IF($B$2="(All)","*",$B$2),
ExpenseData[Source],IF($B$3="(All)","*",$B$3))</f>
        <v>40</v>
      </c>
      <c r="V17" s="27">
        <f>SUMIFS(ExpenseData[Amount],
ExpenseData[Subcategory],$A18,
ExpenseData[Month],G$6,
ExpenseData[Date Group],IF($B$1="(All)","*",$B$1),
ExpenseData[Source],IF($B$2="(All)","*",$B$2),
ExpenseData[Source],IF($B$3="(All)","*",$B$3))</f>
        <v>0</v>
      </c>
      <c r="W17" s="27">
        <f>SUMIFS(ExpenseData[Amount],
ExpenseData[Subcategory],$A18,
ExpenseData[Month],H$6,
ExpenseData[Date Group],IF($B$1="(All)","*",$B$1),
ExpenseData[Source],IF($B$2="(All)","*",$B$2),
ExpenseData[Source],IF($B$3="(All)","*",$B$3))</f>
        <v>0</v>
      </c>
      <c r="X17" s="27">
        <f>SUMIFS(ExpenseData[Amount],
ExpenseData[Subcategory],$A18,
ExpenseData[Month],I$6,
ExpenseData[Date Group],IF($B$1="(All)","*",$B$1),
ExpenseData[Source],IF($B$2="(All)","*",$B$2),
ExpenseData[Source],IF($B$3="(All)","*",$B$3))</f>
        <v>0</v>
      </c>
      <c r="Y17" s="27">
        <f>SUMIFS(ExpenseData[Amount],
ExpenseData[Subcategory],$A18,
ExpenseData[Month],J$6,
ExpenseData[Date Group],IF($B$1="(All)","*",$B$1),
ExpenseData[Source],IF($B$2="(All)","*",$B$2),
ExpenseData[Source],IF($B$3="(All)","*",$B$3))</f>
        <v>0</v>
      </c>
      <c r="Z17" s="27">
        <f>SUMIFS(ExpenseData[Amount],
ExpenseData[Subcategory],$A18,
ExpenseData[Month],K$6,
ExpenseData[Date Group],IF($B$1="(All)","*",$B$1),
ExpenseData[Source],IF($B$2="(All)","*",$B$2),
ExpenseData[Source],IF($B$3="(All)","*",$B$3))</f>
        <v>0</v>
      </c>
      <c r="AA17" s="27">
        <f>SUMIFS(ExpenseData[Amount],
ExpenseData[Subcategory],$A18,
ExpenseData[Month],L$6,
ExpenseData[Date Group],IF($B$1="(All)","*",$B$1),
ExpenseData[Source],IF($B$2="(All)","*",$B$2),
ExpenseData[Source],IF($B$3="(All)","*",$B$3))</f>
        <v>0</v>
      </c>
      <c r="AB17" s="27">
        <f>SUMIFS(ExpenseData[Amount],
ExpenseData[Subcategory],$A18,
ExpenseData[Month],M$6,
ExpenseData[Date Group],IF($B$1="(All)","*",$B$1),
ExpenseData[Source],IF($B$2="(All)","*",$B$2),
ExpenseData[Source],IF($B$3="(All)","*",$B$3))</f>
        <v>0</v>
      </c>
      <c r="AD17" s="25" t="s">
        <v>129</v>
      </c>
      <c r="AE17" s="30">
        <f t="shared" si="1"/>
        <v>-1</v>
      </c>
      <c r="AF17" s="30">
        <f t="shared" si="2"/>
        <v>0</v>
      </c>
      <c r="AG17" s="30">
        <f t="shared" si="3"/>
        <v>0</v>
      </c>
      <c r="AH17" s="30">
        <f t="shared" si="4"/>
        <v>0</v>
      </c>
      <c r="AI17" s="30">
        <f t="shared" si="5"/>
        <v>-1</v>
      </c>
      <c r="AJ17" s="30">
        <f t="shared" si="6"/>
        <v>0</v>
      </c>
      <c r="AK17" s="30">
        <f t="shared" si="7"/>
        <v>0</v>
      </c>
      <c r="AL17" s="30">
        <f t="shared" si="8"/>
        <v>0</v>
      </c>
      <c r="AM17" s="30">
        <f t="shared" si="9"/>
        <v>0</v>
      </c>
      <c r="AN17" s="30">
        <f t="shared" si="10"/>
        <v>0</v>
      </c>
      <c r="AO17" s="30">
        <f t="shared" si="11"/>
        <v>0</v>
      </c>
    </row>
    <row r="18" spans="1:41" x14ac:dyDescent="0.2">
      <c r="A18" s="15" t="s">
        <v>114</v>
      </c>
      <c r="B18" s="20">
        <v>3</v>
      </c>
      <c r="C18" s="20"/>
      <c r="D18" s="20"/>
      <c r="E18" s="20"/>
      <c r="F18" s="20">
        <v>40</v>
      </c>
      <c r="G18" s="20"/>
      <c r="H18" s="20"/>
      <c r="I18" s="20"/>
      <c r="J18" s="20"/>
      <c r="K18" s="20"/>
      <c r="L18" s="20"/>
      <c r="M18" s="20"/>
      <c r="N18" s="20">
        <v>43</v>
      </c>
      <c r="P18" s="25" t="s">
        <v>129</v>
      </c>
      <c r="Q18" s="26">
        <f>SUMIFS(ExpenseData[Amount],
ExpenseData[Category],$A19,
ExpenseData[Month],B$6,
ExpenseData[Date Group],IF($B$1="(All)","*",$B$1),
ExpenseData[Source],IF($B$2="(All)","*",$B$2),
ExpenseData[Source],IF($B$3="(All)","*",$B$3))</f>
        <v>40</v>
      </c>
      <c r="R18" s="26">
        <f>SUMIFS(ExpenseData[Amount],
ExpenseData[Category],$A19,
ExpenseData[Month],C$6,
ExpenseData[Date Group],IF($B$1="(All)","*",$B$1),
ExpenseData[Source],IF($B$2="(All)","*",$B$2),
ExpenseData[Source],IF($B$3="(All)","*",$B$3))</f>
        <v>40</v>
      </c>
      <c r="S18" s="26">
        <f>SUMIFS(ExpenseData[Amount],
ExpenseData[Category],$A19,
ExpenseData[Month],D$6,
ExpenseData[Date Group],IF($B$1="(All)","*",$B$1),
ExpenseData[Source],IF($B$2="(All)","*",$B$2),
ExpenseData[Source],IF($B$3="(All)","*",$B$3))</f>
        <v>40</v>
      </c>
      <c r="T18" s="26">
        <f>SUMIFS(ExpenseData[Amount],
ExpenseData[Category],$A19,
ExpenseData[Month],E$6,
ExpenseData[Date Group],IF($B$1="(All)","*",$B$1),
ExpenseData[Source],IF($B$2="(All)","*",$B$2),
ExpenseData[Source],IF($B$3="(All)","*",$B$3))</f>
        <v>40</v>
      </c>
      <c r="U18" s="26">
        <f>SUMIFS(ExpenseData[Amount],
ExpenseData[Category],$A19,
ExpenseData[Month],F$6,
ExpenseData[Date Group],IF($B$1="(All)","*",$B$1),
ExpenseData[Source],IF($B$2="(All)","*",$B$2),
ExpenseData[Source],IF($B$3="(All)","*",$B$3))</f>
        <v>40</v>
      </c>
      <c r="V18" s="26">
        <f>SUMIFS(ExpenseData[Amount],
ExpenseData[Category],$A19,
ExpenseData[Month],G$6,
ExpenseData[Date Group],IF($B$1="(All)","*",$B$1),
ExpenseData[Source],IF($B$2="(All)","*",$B$2),
ExpenseData[Source],IF($B$3="(All)","*",$B$3))</f>
        <v>40</v>
      </c>
      <c r="W18" s="26">
        <f>SUMIFS(ExpenseData[Amount],
ExpenseData[Category],$A19,
ExpenseData[Month],H$6,
ExpenseData[Date Group],IF($B$1="(All)","*",$B$1),
ExpenseData[Source],IF($B$2="(All)","*",$B$2),
ExpenseData[Source],IF($B$3="(All)","*",$B$3))</f>
        <v>40</v>
      </c>
      <c r="X18" s="26">
        <f>SUMIFS(ExpenseData[Amount],
ExpenseData[Category],$A19,
ExpenseData[Month],I$6,
ExpenseData[Date Group],IF($B$1="(All)","*",$B$1),
ExpenseData[Source],IF($B$2="(All)","*",$B$2),
ExpenseData[Source],IF($B$3="(All)","*",$B$3))</f>
        <v>40</v>
      </c>
      <c r="Y18" s="26">
        <f>SUMIFS(ExpenseData[Amount],
ExpenseData[Category],$A19,
ExpenseData[Month],J$6,
ExpenseData[Date Group],IF($B$1="(All)","*",$B$1),
ExpenseData[Source],IF($B$2="(All)","*",$B$2),
ExpenseData[Source],IF($B$3="(All)","*",$B$3))</f>
        <v>40</v>
      </c>
      <c r="Z18" s="26">
        <f>SUMIFS(ExpenseData[Amount],
ExpenseData[Category],$A19,
ExpenseData[Month],K$6,
ExpenseData[Date Group],IF($B$1="(All)","*",$B$1),
ExpenseData[Source],IF($B$2="(All)","*",$B$2),
ExpenseData[Source],IF($B$3="(All)","*",$B$3))</f>
        <v>40</v>
      </c>
      <c r="AA18" s="26">
        <f>SUMIFS(ExpenseData[Amount],
ExpenseData[Category],$A19,
ExpenseData[Month],L$6,
ExpenseData[Date Group],IF($B$1="(All)","*",$B$1),
ExpenseData[Source],IF($B$2="(All)","*",$B$2),
ExpenseData[Source],IF($B$3="(All)","*",$B$3))</f>
        <v>40</v>
      </c>
      <c r="AB18" s="26">
        <f>SUMIFS(ExpenseData[Amount],
ExpenseData[Category],$A19,
ExpenseData[Month],M$6,
ExpenseData[Date Group],IF($B$1="(All)","*",$B$1),
ExpenseData[Source],IF($B$2="(All)","*",$B$2),
ExpenseData[Source],IF($B$3="(All)","*",$B$3))</f>
        <v>40</v>
      </c>
      <c r="AD18" s="23" t="s">
        <v>130</v>
      </c>
      <c r="AE18" s="30">
        <f t="shared" si="1"/>
        <v>0</v>
      </c>
      <c r="AF18" s="30">
        <f t="shared" si="2"/>
        <v>0</v>
      </c>
      <c r="AG18" s="30">
        <f t="shared" si="3"/>
        <v>0</v>
      </c>
      <c r="AH18" s="30">
        <f t="shared" si="4"/>
        <v>0</v>
      </c>
      <c r="AI18" s="30">
        <f t="shared" si="5"/>
        <v>0</v>
      </c>
      <c r="AJ18" s="30">
        <f t="shared" si="6"/>
        <v>0</v>
      </c>
      <c r="AK18" s="30">
        <f t="shared" si="7"/>
        <v>0</v>
      </c>
      <c r="AL18" s="30">
        <f t="shared" si="8"/>
        <v>0</v>
      </c>
      <c r="AM18" s="30">
        <f t="shared" si="9"/>
        <v>0</v>
      </c>
      <c r="AN18" s="30">
        <f t="shared" si="10"/>
        <v>0</v>
      </c>
      <c r="AO18" s="30">
        <f t="shared" si="11"/>
        <v>0</v>
      </c>
    </row>
    <row r="19" spans="1:41" x14ac:dyDescent="0.2">
      <c r="A19" s="19" t="s">
        <v>129</v>
      </c>
      <c r="B19" s="20">
        <v>40</v>
      </c>
      <c r="C19" s="20">
        <v>40</v>
      </c>
      <c r="D19" s="20">
        <v>40</v>
      </c>
      <c r="E19" s="20">
        <v>40</v>
      </c>
      <c r="F19" s="20">
        <v>40</v>
      </c>
      <c r="G19" s="20">
        <v>40</v>
      </c>
      <c r="H19" s="20">
        <v>40</v>
      </c>
      <c r="I19" s="20">
        <v>40</v>
      </c>
      <c r="J19" s="20">
        <v>40</v>
      </c>
      <c r="K19" s="20">
        <v>40</v>
      </c>
      <c r="L19" s="20">
        <v>40</v>
      </c>
      <c r="M19" s="20">
        <v>40</v>
      </c>
      <c r="N19" s="20">
        <v>480</v>
      </c>
      <c r="P19" s="23" t="s">
        <v>130</v>
      </c>
      <c r="Q19" s="27">
        <f>SUMIFS(ExpenseData[Amount],
ExpenseData[Subcategory],$A20,
ExpenseData[Month],B$6,
ExpenseData[Date Group],IF($B$1="(All)","*",$B$1),
ExpenseData[Source],IF($B$2="(All)","*",$B$2),
ExpenseData[Source],IF($B$3="(All)","*",$B$3))</f>
        <v>40</v>
      </c>
      <c r="R19" s="27">
        <f>SUMIFS(ExpenseData[Amount],
ExpenseData[Subcategory],$A20,
ExpenseData[Month],C$6,
ExpenseData[Date Group],IF($B$1="(All)","*",$B$1),
ExpenseData[Source],IF($B$2="(All)","*",$B$2),
ExpenseData[Source],IF($B$3="(All)","*",$B$3))</f>
        <v>40</v>
      </c>
      <c r="S19" s="27">
        <f>SUMIFS(ExpenseData[Amount],
ExpenseData[Subcategory],$A20,
ExpenseData[Month],D$6,
ExpenseData[Date Group],IF($B$1="(All)","*",$B$1),
ExpenseData[Source],IF($B$2="(All)","*",$B$2),
ExpenseData[Source],IF($B$3="(All)","*",$B$3))</f>
        <v>40</v>
      </c>
      <c r="T19" s="27">
        <f>SUMIFS(ExpenseData[Amount],
ExpenseData[Subcategory],$A20,
ExpenseData[Month],E$6,
ExpenseData[Date Group],IF($B$1="(All)","*",$B$1),
ExpenseData[Source],IF($B$2="(All)","*",$B$2),
ExpenseData[Source],IF($B$3="(All)","*",$B$3))</f>
        <v>40</v>
      </c>
      <c r="U19" s="27">
        <f>SUMIFS(ExpenseData[Amount],
ExpenseData[Subcategory],$A20,
ExpenseData[Month],F$6,
ExpenseData[Date Group],IF($B$1="(All)","*",$B$1),
ExpenseData[Source],IF($B$2="(All)","*",$B$2),
ExpenseData[Source],IF($B$3="(All)","*",$B$3))</f>
        <v>40</v>
      </c>
      <c r="V19" s="27">
        <f>SUMIFS(ExpenseData[Amount],
ExpenseData[Subcategory],$A20,
ExpenseData[Month],G$6,
ExpenseData[Date Group],IF($B$1="(All)","*",$B$1),
ExpenseData[Source],IF($B$2="(All)","*",$B$2),
ExpenseData[Source],IF($B$3="(All)","*",$B$3))</f>
        <v>40</v>
      </c>
      <c r="W19" s="27">
        <f>SUMIFS(ExpenseData[Amount],
ExpenseData[Subcategory],$A20,
ExpenseData[Month],H$6,
ExpenseData[Date Group],IF($B$1="(All)","*",$B$1),
ExpenseData[Source],IF($B$2="(All)","*",$B$2),
ExpenseData[Source],IF($B$3="(All)","*",$B$3))</f>
        <v>40</v>
      </c>
      <c r="X19" s="27">
        <f>SUMIFS(ExpenseData[Amount],
ExpenseData[Subcategory],$A20,
ExpenseData[Month],I$6,
ExpenseData[Date Group],IF($B$1="(All)","*",$B$1),
ExpenseData[Source],IF($B$2="(All)","*",$B$2),
ExpenseData[Source],IF($B$3="(All)","*",$B$3))</f>
        <v>40</v>
      </c>
      <c r="Y19" s="27">
        <f>SUMIFS(ExpenseData[Amount],
ExpenseData[Subcategory],$A20,
ExpenseData[Month],J$6,
ExpenseData[Date Group],IF($B$1="(All)","*",$B$1),
ExpenseData[Source],IF($B$2="(All)","*",$B$2),
ExpenseData[Source],IF($B$3="(All)","*",$B$3))</f>
        <v>40</v>
      </c>
      <c r="Z19" s="27">
        <f>SUMIFS(ExpenseData[Amount],
ExpenseData[Subcategory],$A20,
ExpenseData[Month],K$6,
ExpenseData[Date Group],IF($B$1="(All)","*",$B$1),
ExpenseData[Source],IF($B$2="(All)","*",$B$2),
ExpenseData[Source],IF($B$3="(All)","*",$B$3))</f>
        <v>40</v>
      </c>
      <c r="AA19" s="27">
        <f>SUMIFS(ExpenseData[Amount],
ExpenseData[Subcategory],$A20,
ExpenseData[Month],L$6,
ExpenseData[Date Group],IF($B$1="(All)","*",$B$1),
ExpenseData[Source],IF($B$2="(All)","*",$B$2),
ExpenseData[Source],IF($B$3="(All)","*",$B$3))</f>
        <v>40</v>
      </c>
      <c r="AB19" s="27">
        <f>SUMIFS(ExpenseData[Amount],
ExpenseData[Subcategory],$A20,
ExpenseData[Month],M$6,
ExpenseData[Date Group],IF($B$1="(All)","*",$B$1),
ExpenseData[Source],IF($B$2="(All)","*",$B$2),
ExpenseData[Source],IF($B$3="(All)","*",$B$3))</f>
        <v>40</v>
      </c>
      <c r="AD19" s="25" t="s">
        <v>113</v>
      </c>
      <c r="AE19" s="30">
        <f t="shared" si="1"/>
        <v>0</v>
      </c>
      <c r="AF19" s="30">
        <f t="shared" si="2"/>
        <v>0</v>
      </c>
      <c r="AG19" s="30">
        <f t="shared" si="3"/>
        <v>0</v>
      </c>
      <c r="AH19" s="30">
        <f t="shared" si="4"/>
        <v>0</v>
      </c>
      <c r="AI19" s="30">
        <f t="shared" si="5"/>
        <v>0</v>
      </c>
      <c r="AJ19" s="30">
        <f t="shared" si="6"/>
        <v>0</v>
      </c>
      <c r="AK19" s="30">
        <f t="shared" si="7"/>
        <v>0</v>
      </c>
      <c r="AL19" s="30">
        <f t="shared" si="8"/>
        <v>0</v>
      </c>
      <c r="AM19" s="30">
        <f t="shared" si="9"/>
        <v>0</v>
      </c>
      <c r="AN19" s="30">
        <f t="shared" si="10"/>
        <v>0</v>
      </c>
      <c r="AO19" s="30">
        <f t="shared" si="11"/>
        <v>0</v>
      </c>
    </row>
    <row r="20" spans="1:41" x14ac:dyDescent="0.2">
      <c r="A20" s="15" t="s">
        <v>130</v>
      </c>
      <c r="B20" s="20">
        <v>40</v>
      </c>
      <c r="C20" s="20">
        <v>40</v>
      </c>
      <c r="D20" s="20">
        <v>40</v>
      </c>
      <c r="E20" s="20">
        <v>40</v>
      </c>
      <c r="F20" s="20">
        <v>40</v>
      </c>
      <c r="G20" s="20">
        <v>40</v>
      </c>
      <c r="H20" s="20">
        <v>40</v>
      </c>
      <c r="I20" s="20">
        <v>40</v>
      </c>
      <c r="J20" s="20">
        <v>40</v>
      </c>
      <c r="K20" s="20">
        <v>40</v>
      </c>
      <c r="L20" s="20">
        <v>40</v>
      </c>
      <c r="M20" s="20">
        <v>40</v>
      </c>
      <c r="N20" s="20">
        <v>480</v>
      </c>
      <c r="P20" s="25" t="s">
        <v>113</v>
      </c>
      <c r="Q20" s="26">
        <f>SUMIFS(ExpenseData[Amount],
ExpenseData[Category],$A21,
ExpenseData[Month],B$6,
ExpenseData[Date Group],IF($B$1="(All)","*",$B$1),
ExpenseData[Source],IF($B$2="(All)","*",$B$2),
ExpenseData[Source],IF($B$3="(All)","*",$B$3))</f>
        <v>329.71000000000004</v>
      </c>
      <c r="R20" s="26">
        <f>SUMIFS(ExpenseData[Amount],
ExpenseData[Category],$A21,
ExpenseData[Month],C$6,
ExpenseData[Date Group],IF($B$1="(All)","*",$B$1),
ExpenseData[Source],IF($B$2="(All)","*",$B$2),
ExpenseData[Source],IF($B$3="(All)","*",$B$3))</f>
        <v>304.36</v>
      </c>
      <c r="S20" s="26">
        <f>SUMIFS(ExpenseData[Amount],
ExpenseData[Category],$A21,
ExpenseData[Month],D$6,
ExpenseData[Date Group],IF($B$1="(All)","*",$B$1),
ExpenseData[Source],IF($B$2="(All)","*",$B$2),
ExpenseData[Source],IF($B$3="(All)","*",$B$3))</f>
        <v>323.77999999999997</v>
      </c>
      <c r="T20" s="26">
        <f>SUMIFS(ExpenseData[Amount],
ExpenseData[Category],$A21,
ExpenseData[Month],E$6,
ExpenseData[Date Group],IF($B$1="(All)","*",$B$1),
ExpenseData[Source],IF($B$2="(All)","*",$B$2),
ExpenseData[Source],IF($B$3="(All)","*",$B$3))</f>
        <v>234.58999999999997</v>
      </c>
      <c r="U20" s="26">
        <f>SUMIFS(ExpenseData[Amount],
ExpenseData[Category],$A21,
ExpenseData[Month],F$6,
ExpenseData[Date Group],IF($B$1="(All)","*",$B$1),
ExpenseData[Source],IF($B$2="(All)","*",$B$2),
ExpenseData[Source],IF($B$3="(All)","*",$B$3))</f>
        <v>370.72</v>
      </c>
      <c r="V20" s="26">
        <f>SUMIFS(ExpenseData[Amount],
ExpenseData[Category],$A21,
ExpenseData[Month],G$6,
ExpenseData[Date Group],IF($B$1="(All)","*",$B$1),
ExpenseData[Source],IF($B$2="(All)","*",$B$2),
ExpenseData[Source],IF($B$3="(All)","*",$B$3))</f>
        <v>338.73999999999995</v>
      </c>
      <c r="W20" s="26">
        <f>SUMIFS(ExpenseData[Amount],
ExpenseData[Category],$A21,
ExpenseData[Month],H$6,
ExpenseData[Date Group],IF($B$1="(All)","*",$B$1),
ExpenseData[Source],IF($B$2="(All)","*",$B$2),
ExpenseData[Source],IF($B$3="(All)","*",$B$3))</f>
        <v>474.33</v>
      </c>
      <c r="X20" s="26">
        <f>SUMIFS(ExpenseData[Amount],
ExpenseData[Category],$A21,
ExpenseData[Month],I$6,
ExpenseData[Date Group],IF($B$1="(All)","*",$B$1),
ExpenseData[Source],IF($B$2="(All)","*",$B$2),
ExpenseData[Source],IF($B$3="(All)","*",$B$3))</f>
        <v>189.85</v>
      </c>
      <c r="Y20" s="26">
        <f>SUMIFS(ExpenseData[Amount],
ExpenseData[Category],$A21,
ExpenseData[Month],J$6,
ExpenseData[Date Group],IF($B$1="(All)","*",$B$1),
ExpenseData[Source],IF($B$2="(All)","*",$B$2),
ExpenseData[Source],IF($B$3="(All)","*",$B$3))</f>
        <v>320.35999999999996</v>
      </c>
      <c r="Z20" s="26">
        <f>SUMIFS(ExpenseData[Amount],
ExpenseData[Category],$A21,
ExpenseData[Month],K$6,
ExpenseData[Date Group],IF($B$1="(All)","*",$B$1),
ExpenseData[Source],IF($B$2="(All)","*",$B$2),
ExpenseData[Source],IF($B$3="(All)","*",$B$3))</f>
        <v>332.65999999999997</v>
      </c>
      <c r="AA20" s="26">
        <f>SUMIFS(ExpenseData[Amount],
ExpenseData[Category],$A21,
ExpenseData[Month],L$6,
ExpenseData[Date Group],IF($B$1="(All)","*",$B$1),
ExpenseData[Source],IF($B$2="(All)","*",$B$2),
ExpenseData[Source],IF($B$3="(All)","*",$B$3))</f>
        <v>692.4799999999999</v>
      </c>
      <c r="AB20" s="26">
        <f>SUMIFS(ExpenseData[Amount],
ExpenseData[Category],$A21,
ExpenseData[Month],M$6,
ExpenseData[Date Group],IF($B$1="(All)","*",$B$1),
ExpenseData[Source],IF($B$2="(All)","*",$B$2),
ExpenseData[Source],IF($B$3="(All)","*",$B$3))</f>
        <v>656.68500000000006</v>
      </c>
      <c r="AD20" s="23" t="s">
        <v>38</v>
      </c>
      <c r="AE20" s="30">
        <f t="shared" si="1"/>
        <v>-7.6885748081647567E-2</v>
      </c>
      <c r="AF20" s="30">
        <f t="shared" si="2"/>
        <v>6.3806019187803778E-2</v>
      </c>
      <c r="AG20" s="30">
        <f t="shared" si="3"/>
        <v>-0.2754648217925752</v>
      </c>
      <c r="AH20" s="30">
        <f t="shared" si="4"/>
        <v>0.58028901487701978</v>
      </c>
      <c r="AI20" s="30">
        <f t="shared" si="5"/>
        <v>-8.6264566249460703E-2</v>
      </c>
      <c r="AJ20" s="30">
        <f t="shared" si="6"/>
        <v>0.40027749896675929</v>
      </c>
      <c r="AK20" s="30">
        <f t="shared" si="7"/>
        <v>-0.59975122804798353</v>
      </c>
      <c r="AL20" s="30">
        <f t="shared" si="8"/>
        <v>0.68743745061890948</v>
      </c>
      <c r="AM20" s="30">
        <f t="shared" si="9"/>
        <v>3.8394306405294086E-2</v>
      </c>
      <c r="AN20" s="30">
        <f t="shared" si="10"/>
        <v>1.0816449227439426</v>
      </c>
      <c r="AO20" s="30">
        <f t="shared" si="11"/>
        <v>-5.1691023567467437E-2</v>
      </c>
    </row>
    <row r="21" spans="1:41" x14ac:dyDescent="0.2">
      <c r="A21" s="19" t="s">
        <v>113</v>
      </c>
      <c r="B21" s="20">
        <v>329.71000000000004</v>
      </c>
      <c r="C21" s="20">
        <v>304.36</v>
      </c>
      <c r="D21" s="20">
        <v>323.77999999999997</v>
      </c>
      <c r="E21" s="20">
        <v>234.58999999999997</v>
      </c>
      <c r="F21" s="20">
        <v>370.71999999999997</v>
      </c>
      <c r="G21" s="20">
        <v>338.74</v>
      </c>
      <c r="H21" s="20">
        <v>474.33000000000004</v>
      </c>
      <c r="I21" s="20">
        <v>189.85</v>
      </c>
      <c r="J21" s="20">
        <v>320.35999999999996</v>
      </c>
      <c r="K21" s="20">
        <v>332.65999999999997</v>
      </c>
      <c r="L21" s="20">
        <v>692.4799999999999</v>
      </c>
      <c r="M21" s="20">
        <v>656.68500000000006</v>
      </c>
      <c r="N21" s="20">
        <v>4568.2649999999994</v>
      </c>
      <c r="P21" s="23" t="s">
        <v>38</v>
      </c>
      <c r="Q21" s="27">
        <f>SUMIFS(ExpenseData[Amount],
ExpenseData[Subcategory],$A22,
ExpenseData[Month],B$6,
ExpenseData[Date Group],IF($B$1="(All)","*",$B$1),
ExpenseData[Source],IF($B$2="(All)","*",$B$2),
ExpenseData[Source],IF($B$3="(All)","*",$B$3))</f>
        <v>11.89</v>
      </c>
      <c r="R21" s="27">
        <f>SUMIFS(ExpenseData[Amount],
ExpenseData[Subcategory],$A22,
ExpenseData[Month],C$6,
ExpenseData[Date Group],IF($B$1="(All)","*",$B$1),
ExpenseData[Source],IF($B$2="(All)","*",$B$2),
ExpenseData[Source],IF($B$3="(All)","*",$B$3))</f>
        <v>0</v>
      </c>
      <c r="S21" s="27">
        <f>SUMIFS(ExpenseData[Amount],
ExpenseData[Subcategory],$A22,
ExpenseData[Month],D$6,
ExpenseData[Date Group],IF($B$1="(All)","*",$B$1),
ExpenseData[Source],IF($B$2="(All)","*",$B$2),
ExpenseData[Source],IF($B$3="(All)","*",$B$3))</f>
        <v>0</v>
      </c>
      <c r="T21" s="27">
        <f>SUMIFS(ExpenseData[Amount],
ExpenseData[Subcategory],$A22,
ExpenseData[Month],E$6,
ExpenseData[Date Group],IF($B$1="(All)","*",$B$1),
ExpenseData[Source],IF($B$2="(All)","*",$B$2),
ExpenseData[Source],IF($B$3="(All)","*",$B$3))</f>
        <v>0</v>
      </c>
      <c r="U21" s="27">
        <f>SUMIFS(ExpenseData[Amount],
ExpenseData[Subcategory],$A22,
ExpenseData[Month],F$6,
ExpenseData[Date Group],IF($B$1="(All)","*",$B$1),
ExpenseData[Source],IF($B$2="(All)","*",$B$2),
ExpenseData[Source],IF($B$3="(All)","*",$B$3))</f>
        <v>130.97999999999999</v>
      </c>
      <c r="V21" s="27">
        <f>SUMIFS(ExpenseData[Amount],
ExpenseData[Subcategory],$A22,
ExpenseData[Month],G$6,
ExpenseData[Date Group],IF($B$1="(All)","*",$B$1),
ExpenseData[Source],IF($B$2="(All)","*",$B$2),
ExpenseData[Source],IF($B$3="(All)","*",$B$3))</f>
        <v>109.78</v>
      </c>
      <c r="W21" s="27">
        <f>SUMIFS(ExpenseData[Amount],
ExpenseData[Subcategory],$A22,
ExpenseData[Month],H$6,
ExpenseData[Date Group],IF($B$1="(All)","*",$B$1),
ExpenseData[Source],IF($B$2="(All)","*",$B$2),
ExpenseData[Source],IF($B$3="(All)","*",$B$3))</f>
        <v>70.98</v>
      </c>
      <c r="X21" s="27">
        <f>SUMIFS(ExpenseData[Amount],
ExpenseData[Subcategory],$A22,
ExpenseData[Month],I$6,
ExpenseData[Date Group],IF($B$1="(All)","*",$B$1),
ExpenseData[Source],IF($B$2="(All)","*",$B$2),
ExpenseData[Source],IF($B$3="(All)","*",$B$3))</f>
        <v>0</v>
      </c>
      <c r="Y21" s="27">
        <f>SUMIFS(ExpenseData[Amount],
ExpenseData[Subcategory],$A22,
ExpenseData[Month],J$6,
ExpenseData[Date Group],IF($B$1="(All)","*",$B$1),
ExpenseData[Source],IF($B$2="(All)","*",$B$2),
ExpenseData[Source],IF($B$3="(All)","*",$B$3))</f>
        <v>0</v>
      </c>
      <c r="Z21" s="27">
        <f>SUMIFS(ExpenseData[Amount],
ExpenseData[Subcategory],$A22,
ExpenseData[Month],K$6,
ExpenseData[Date Group],IF($B$1="(All)","*",$B$1),
ExpenseData[Source],IF($B$2="(All)","*",$B$2),
ExpenseData[Source],IF($B$3="(All)","*",$B$3))</f>
        <v>24.06</v>
      </c>
      <c r="AA21" s="27">
        <f>SUMIFS(ExpenseData[Amount],
ExpenseData[Subcategory],$A22,
ExpenseData[Month],L$6,
ExpenseData[Date Group],IF($B$1="(All)","*",$B$1),
ExpenseData[Source],IF($B$2="(All)","*",$B$2),
ExpenseData[Source],IF($B$3="(All)","*",$B$3))</f>
        <v>120</v>
      </c>
      <c r="AB21" s="27">
        <f>SUMIFS(ExpenseData[Amount],
ExpenseData[Subcategory],$A22,
ExpenseData[Month],M$6,
ExpenseData[Date Group],IF($B$1="(All)","*",$B$1),
ExpenseData[Source],IF($B$2="(All)","*",$B$2),
ExpenseData[Source],IF($B$3="(All)","*",$B$3))</f>
        <v>60.029999999999994</v>
      </c>
      <c r="AD21" s="23" t="s">
        <v>40</v>
      </c>
      <c r="AE21" s="30">
        <f t="shared" si="1"/>
        <v>-1</v>
      </c>
      <c r="AF21" s="30">
        <f t="shared" si="2"/>
        <v>0</v>
      </c>
      <c r="AG21" s="30">
        <f t="shared" si="3"/>
        <v>0</v>
      </c>
      <c r="AH21" s="30">
        <f t="shared" si="4"/>
        <v>0</v>
      </c>
      <c r="AI21" s="30">
        <f t="shared" si="5"/>
        <v>-0.16185677202626347</v>
      </c>
      <c r="AJ21" s="30">
        <f t="shared" si="6"/>
        <v>-0.35343414100929127</v>
      </c>
      <c r="AK21" s="30">
        <f t="shared" si="7"/>
        <v>-1</v>
      </c>
      <c r="AL21" s="30">
        <f t="shared" si="8"/>
        <v>0</v>
      </c>
      <c r="AM21" s="30">
        <f t="shared" si="9"/>
        <v>0</v>
      </c>
      <c r="AN21" s="30">
        <f t="shared" si="10"/>
        <v>3.9875311720698257</v>
      </c>
      <c r="AO21" s="30">
        <f t="shared" si="11"/>
        <v>-0.49975000000000003</v>
      </c>
    </row>
    <row r="22" spans="1:41" x14ac:dyDescent="0.2">
      <c r="A22" s="15" t="s">
        <v>38</v>
      </c>
      <c r="B22" s="20">
        <v>11.89</v>
      </c>
      <c r="C22" s="20"/>
      <c r="D22" s="20"/>
      <c r="E22" s="20"/>
      <c r="F22" s="20">
        <v>130.97999999999999</v>
      </c>
      <c r="G22" s="20">
        <v>109.78</v>
      </c>
      <c r="H22" s="20">
        <v>70.98</v>
      </c>
      <c r="I22" s="20"/>
      <c r="J22" s="20"/>
      <c r="K22" s="20">
        <v>24.06</v>
      </c>
      <c r="L22" s="20">
        <v>120</v>
      </c>
      <c r="M22" s="20">
        <v>60.029999999999994</v>
      </c>
      <c r="N22" s="20">
        <v>527.72</v>
      </c>
      <c r="P22" s="23" t="s">
        <v>40</v>
      </c>
      <c r="Q22" s="27">
        <f>SUMIFS(ExpenseData[Amount],
ExpenseData[Subcategory],$A23,
ExpenseData[Month],B$6,
ExpenseData[Date Group],IF($B$1="(All)","*",$B$1),
ExpenseData[Source],IF($B$2="(All)","*",$B$2),
ExpenseData[Source],IF($B$3="(All)","*",$B$3))</f>
        <v>280.23</v>
      </c>
      <c r="R22" s="27">
        <f>SUMIFS(ExpenseData[Amount],
ExpenseData[Subcategory],$A23,
ExpenseData[Month],C$6,
ExpenseData[Date Group],IF($B$1="(All)","*",$B$1),
ExpenseData[Source],IF($B$2="(All)","*",$B$2),
ExpenseData[Source],IF($B$3="(All)","*",$B$3))</f>
        <v>246.09</v>
      </c>
      <c r="S22" s="27">
        <f>SUMIFS(ExpenseData[Amount],
ExpenseData[Subcategory],$A23,
ExpenseData[Month],D$6,
ExpenseData[Date Group],IF($B$1="(All)","*",$B$1),
ExpenseData[Source],IF($B$2="(All)","*",$B$2),
ExpenseData[Source],IF($B$3="(All)","*",$B$3))</f>
        <v>323.77999999999997</v>
      </c>
      <c r="T22" s="27">
        <f>SUMIFS(ExpenseData[Amount],
ExpenseData[Subcategory],$A23,
ExpenseData[Month],E$6,
ExpenseData[Date Group],IF($B$1="(All)","*",$B$1),
ExpenseData[Source],IF($B$2="(All)","*",$B$2),
ExpenseData[Source],IF($B$3="(All)","*",$B$3))</f>
        <v>216.29999999999998</v>
      </c>
      <c r="U22" s="27">
        <f>SUMIFS(ExpenseData[Amount],
ExpenseData[Subcategory],$A23,
ExpenseData[Month],F$6,
ExpenseData[Date Group],IF($B$1="(All)","*",$B$1),
ExpenseData[Source],IF($B$2="(All)","*",$B$2),
ExpenseData[Source],IF($B$3="(All)","*",$B$3))</f>
        <v>224.35</v>
      </c>
      <c r="V22" s="27">
        <f>SUMIFS(ExpenseData[Amount],
ExpenseData[Subcategory],$A23,
ExpenseData[Month],G$6,
ExpenseData[Date Group],IF($B$1="(All)","*",$B$1),
ExpenseData[Source],IF($B$2="(All)","*",$B$2),
ExpenseData[Source],IF($B$3="(All)","*",$B$3))</f>
        <v>228.95999999999998</v>
      </c>
      <c r="W22" s="27">
        <f>SUMIFS(ExpenseData[Amount],
ExpenseData[Subcategory],$A23,
ExpenseData[Month],H$6,
ExpenseData[Date Group],IF($B$1="(All)","*",$B$1),
ExpenseData[Source],IF($B$2="(All)","*",$B$2),
ExpenseData[Source],IF($B$3="(All)","*",$B$3))</f>
        <v>368.88</v>
      </c>
      <c r="X22" s="27">
        <f>SUMIFS(ExpenseData[Amount],
ExpenseData[Subcategory],$A23,
ExpenseData[Month],I$6,
ExpenseData[Date Group],IF($B$1="(All)","*",$B$1),
ExpenseData[Source],IF($B$2="(All)","*",$B$2),
ExpenseData[Source],IF($B$3="(All)","*",$B$3))</f>
        <v>153.79</v>
      </c>
      <c r="Y22" s="27">
        <f>SUMIFS(ExpenseData[Amount],
ExpenseData[Subcategory],$A23,
ExpenseData[Month],J$6,
ExpenseData[Date Group],IF($B$1="(All)","*",$B$1),
ExpenseData[Source],IF($B$2="(All)","*",$B$2),
ExpenseData[Source],IF($B$3="(All)","*",$B$3))</f>
        <v>304.58</v>
      </c>
      <c r="Z22" s="27">
        <f>SUMIFS(ExpenseData[Amount],
ExpenseData[Subcategory],$A23,
ExpenseData[Month],K$6,
ExpenseData[Date Group],IF($B$1="(All)","*",$B$1),
ExpenseData[Source],IF($B$2="(All)","*",$B$2),
ExpenseData[Source],IF($B$3="(All)","*",$B$3))</f>
        <v>293.53999999999996</v>
      </c>
      <c r="AA22" s="27">
        <f>SUMIFS(ExpenseData[Amount],
ExpenseData[Subcategory],$A23,
ExpenseData[Month],L$6,
ExpenseData[Date Group],IF($B$1="(All)","*",$B$1),
ExpenseData[Source],IF($B$2="(All)","*",$B$2),
ExpenseData[Source],IF($B$3="(All)","*",$B$3))</f>
        <v>529.1099999999999</v>
      </c>
      <c r="AB22" s="27">
        <f>SUMIFS(ExpenseData[Amount],
ExpenseData[Subcategory],$A23,
ExpenseData[Month],M$6,
ExpenseData[Date Group],IF($B$1="(All)","*",$B$1),
ExpenseData[Source],IF($B$2="(All)","*",$B$2),
ExpenseData[Source],IF($B$3="(All)","*",$B$3))</f>
        <v>596.65500000000009</v>
      </c>
      <c r="AD22" s="23" t="s">
        <v>39</v>
      </c>
      <c r="AE22" s="30">
        <f t="shared" si="1"/>
        <v>-0.12182849801948405</v>
      </c>
      <c r="AF22" s="30">
        <f t="shared" si="2"/>
        <v>0.31569750904140748</v>
      </c>
      <c r="AG22" s="30">
        <f t="shared" si="3"/>
        <v>-0.33195379578726297</v>
      </c>
      <c r="AH22" s="30">
        <f t="shared" si="4"/>
        <v>3.7216828478964459E-2</v>
      </c>
      <c r="AI22" s="30">
        <f t="shared" si="5"/>
        <v>2.0548250501448564E-2</v>
      </c>
      <c r="AJ22" s="30">
        <f t="shared" si="6"/>
        <v>0.61111111111111127</v>
      </c>
      <c r="AK22" s="30">
        <f t="shared" si="7"/>
        <v>-0.58308935155063979</v>
      </c>
      <c r="AL22" s="30">
        <f t="shared" si="8"/>
        <v>0.98049287990116396</v>
      </c>
      <c r="AM22" s="30">
        <f t="shared" si="9"/>
        <v>-3.6246634710092658E-2</v>
      </c>
      <c r="AN22" s="30">
        <f t="shared" si="10"/>
        <v>0.80251413776657343</v>
      </c>
      <c r="AO22" s="30">
        <f t="shared" si="11"/>
        <v>0.12765776492600819</v>
      </c>
    </row>
    <row r="23" spans="1:41" x14ac:dyDescent="0.2">
      <c r="A23" s="15" t="s">
        <v>40</v>
      </c>
      <c r="B23" s="20">
        <v>280.23</v>
      </c>
      <c r="C23" s="20">
        <v>246.09</v>
      </c>
      <c r="D23" s="20">
        <v>323.77999999999997</v>
      </c>
      <c r="E23" s="20">
        <v>216.29999999999998</v>
      </c>
      <c r="F23" s="20">
        <v>224.35</v>
      </c>
      <c r="G23" s="20">
        <v>228.95999999999998</v>
      </c>
      <c r="H23" s="20">
        <v>368.88</v>
      </c>
      <c r="I23" s="20">
        <v>153.79</v>
      </c>
      <c r="J23" s="20">
        <v>304.58</v>
      </c>
      <c r="K23" s="20">
        <v>293.53999999999996</v>
      </c>
      <c r="L23" s="20">
        <v>529.1099999999999</v>
      </c>
      <c r="M23" s="20">
        <v>596.65500000000009</v>
      </c>
      <c r="N23" s="20">
        <v>3766.2649999999999</v>
      </c>
      <c r="P23" s="23" t="s">
        <v>39</v>
      </c>
      <c r="Q23" s="27">
        <f>SUMIFS(ExpenseData[Amount],
ExpenseData[Subcategory],$A24,
ExpenseData[Month],B$6,
ExpenseData[Date Group],IF($B$1="(All)","*",$B$1),
ExpenseData[Source],IF($B$2="(All)","*",$B$2),
ExpenseData[Source],IF($B$3="(All)","*",$B$3))</f>
        <v>37.590000000000003</v>
      </c>
      <c r="R23" s="27">
        <f>SUMIFS(ExpenseData[Amount],
ExpenseData[Subcategory],$A24,
ExpenseData[Month],C$6,
ExpenseData[Date Group],IF($B$1="(All)","*",$B$1),
ExpenseData[Source],IF($B$2="(All)","*",$B$2),
ExpenseData[Source],IF($B$3="(All)","*",$B$3))</f>
        <v>58.27</v>
      </c>
      <c r="S23" s="27">
        <f>SUMIFS(ExpenseData[Amount],
ExpenseData[Subcategory],$A24,
ExpenseData[Month],D$6,
ExpenseData[Date Group],IF($B$1="(All)","*",$B$1),
ExpenseData[Source],IF($B$2="(All)","*",$B$2),
ExpenseData[Source],IF($B$3="(All)","*",$B$3))</f>
        <v>0</v>
      </c>
      <c r="T23" s="27">
        <f>SUMIFS(ExpenseData[Amount],
ExpenseData[Subcategory],$A24,
ExpenseData[Month],E$6,
ExpenseData[Date Group],IF($B$1="(All)","*",$B$1),
ExpenseData[Source],IF($B$2="(All)","*",$B$2),
ExpenseData[Source],IF($B$3="(All)","*",$B$3))</f>
        <v>18.29</v>
      </c>
      <c r="U23" s="27">
        <f>SUMIFS(ExpenseData[Amount],
ExpenseData[Subcategory],$A24,
ExpenseData[Month],F$6,
ExpenseData[Date Group],IF($B$1="(All)","*",$B$1),
ExpenseData[Source],IF($B$2="(All)","*",$B$2),
ExpenseData[Source],IF($B$3="(All)","*",$B$3))</f>
        <v>15.39</v>
      </c>
      <c r="V23" s="27">
        <f>SUMIFS(ExpenseData[Amount],
ExpenseData[Subcategory],$A24,
ExpenseData[Month],G$6,
ExpenseData[Date Group],IF($B$1="(All)","*",$B$1),
ExpenseData[Source],IF($B$2="(All)","*",$B$2),
ExpenseData[Source],IF($B$3="(All)","*",$B$3))</f>
        <v>0</v>
      </c>
      <c r="W23" s="27">
        <f>SUMIFS(ExpenseData[Amount],
ExpenseData[Subcategory],$A24,
ExpenseData[Month],H$6,
ExpenseData[Date Group],IF($B$1="(All)","*",$B$1),
ExpenseData[Source],IF($B$2="(All)","*",$B$2),
ExpenseData[Source],IF($B$3="(All)","*",$B$3))</f>
        <v>34.47</v>
      </c>
      <c r="X23" s="27">
        <f>SUMIFS(ExpenseData[Amount],
ExpenseData[Subcategory],$A24,
ExpenseData[Month],I$6,
ExpenseData[Date Group],IF($B$1="(All)","*",$B$1),
ExpenseData[Source],IF($B$2="(All)","*",$B$2),
ExpenseData[Source],IF($B$3="(All)","*",$B$3))</f>
        <v>36.06</v>
      </c>
      <c r="Y23" s="27">
        <f>SUMIFS(ExpenseData[Amount],
ExpenseData[Subcategory],$A24,
ExpenseData[Month],J$6,
ExpenseData[Date Group],IF($B$1="(All)","*",$B$1),
ExpenseData[Source],IF($B$2="(All)","*",$B$2),
ExpenseData[Source],IF($B$3="(All)","*",$B$3))</f>
        <v>15.78</v>
      </c>
      <c r="Z23" s="27">
        <f>SUMIFS(ExpenseData[Amount],
ExpenseData[Subcategory],$A24,
ExpenseData[Month],K$6,
ExpenseData[Date Group],IF($B$1="(All)","*",$B$1),
ExpenseData[Source],IF($B$2="(All)","*",$B$2),
ExpenseData[Source],IF($B$3="(All)","*",$B$3))</f>
        <v>15.06</v>
      </c>
      <c r="AA23" s="27">
        <f>SUMIFS(ExpenseData[Amount],
ExpenseData[Subcategory],$A24,
ExpenseData[Month],L$6,
ExpenseData[Date Group],IF($B$1="(All)","*",$B$1),
ExpenseData[Source],IF($B$2="(All)","*",$B$2),
ExpenseData[Source],IF($B$3="(All)","*",$B$3))</f>
        <v>43.370000000000005</v>
      </c>
      <c r="AB23" s="27">
        <f>SUMIFS(ExpenseData[Amount],
ExpenseData[Subcategory],$A24,
ExpenseData[Month],M$6,
ExpenseData[Date Group],IF($B$1="(All)","*",$B$1),
ExpenseData[Source],IF($B$2="(All)","*",$B$2),
ExpenseData[Source],IF($B$3="(All)","*",$B$3))</f>
        <v>0</v>
      </c>
      <c r="AD23" s="25" t="s">
        <v>110</v>
      </c>
      <c r="AE23" s="30">
        <f t="shared" si="1"/>
        <v>0.55014631550944393</v>
      </c>
      <c r="AF23" s="30">
        <f t="shared" si="2"/>
        <v>-1</v>
      </c>
      <c r="AG23" s="30">
        <f t="shared" si="3"/>
        <v>0</v>
      </c>
      <c r="AH23" s="30">
        <f t="shared" si="4"/>
        <v>-0.15855658829961722</v>
      </c>
      <c r="AI23" s="30">
        <f t="shared" si="5"/>
        <v>-1</v>
      </c>
      <c r="AJ23" s="30">
        <f t="shared" si="6"/>
        <v>0</v>
      </c>
      <c r="AK23" s="30">
        <f t="shared" si="7"/>
        <v>4.6127067014795575E-2</v>
      </c>
      <c r="AL23" s="30">
        <f t="shared" si="8"/>
        <v>-0.56239600665557399</v>
      </c>
      <c r="AM23" s="30">
        <f t="shared" si="9"/>
        <v>-4.5627376425855445E-2</v>
      </c>
      <c r="AN23" s="30">
        <f t="shared" si="10"/>
        <v>1.8798140770252325</v>
      </c>
      <c r="AO23" s="30">
        <f t="shared" si="11"/>
        <v>-1</v>
      </c>
    </row>
    <row r="24" spans="1:41" x14ac:dyDescent="0.2">
      <c r="A24" s="15" t="s">
        <v>39</v>
      </c>
      <c r="B24" s="20">
        <v>37.590000000000003</v>
      </c>
      <c r="C24" s="20">
        <v>58.27</v>
      </c>
      <c r="D24" s="20"/>
      <c r="E24" s="20">
        <v>18.29</v>
      </c>
      <c r="F24" s="20">
        <v>15.39</v>
      </c>
      <c r="G24" s="20"/>
      <c r="H24" s="20">
        <v>34.47</v>
      </c>
      <c r="I24" s="20">
        <v>36.06</v>
      </c>
      <c r="J24" s="20">
        <v>15.78</v>
      </c>
      <c r="K24" s="20">
        <v>15.06</v>
      </c>
      <c r="L24" s="20">
        <v>43.370000000000005</v>
      </c>
      <c r="M24" s="20"/>
      <c r="N24" s="20">
        <v>274.28000000000003</v>
      </c>
      <c r="P24" s="25" t="s">
        <v>110</v>
      </c>
      <c r="Q24" s="26">
        <f>SUMIFS(ExpenseData[Amount],
ExpenseData[Category],$A25,
ExpenseData[Month],B$6,
ExpenseData[Date Group],IF($B$1="(All)","*",$B$1),
ExpenseData[Source],IF($B$2="(All)","*",$B$2),
ExpenseData[Source],IF($B$3="(All)","*",$B$3))</f>
        <v>5700</v>
      </c>
      <c r="R24" s="26">
        <f>SUMIFS(ExpenseData[Amount],
ExpenseData[Category],$A25,
ExpenseData[Month],C$6,
ExpenseData[Date Group],IF($B$1="(All)","*",$B$1),
ExpenseData[Source],IF($B$2="(All)","*",$B$2),
ExpenseData[Source],IF($B$3="(All)","*",$B$3))</f>
        <v>2500</v>
      </c>
      <c r="S24" s="26">
        <f>SUMIFS(ExpenseData[Amount],
ExpenseData[Category],$A25,
ExpenseData[Month],D$6,
ExpenseData[Date Group],IF($B$1="(All)","*",$B$1),
ExpenseData[Source],IF($B$2="(All)","*",$B$2),
ExpenseData[Source],IF($B$3="(All)","*",$B$3))</f>
        <v>2500</v>
      </c>
      <c r="T24" s="26">
        <f>SUMIFS(ExpenseData[Amount],
ExpenseData[Category],$A25,
ExpenseData[Month],E$6,
ExpenseData[Date Group],IF($B$1="(All)","*",$B$1),
ExpenseData[Source],IF($B$2="(All)","*",$B$2),
ExpenseData[Source],IF($B$3="(All)","*",$B$3))</f>
        <v>2500</v>
      </c>
      <c r="U24" s="26">
        <f>SUMIFS(ExpenseData[Amount],
ExpenseData[Category],$A25,
ExpenseData[Month],F$6,
ExpenseData[Date Group],IF($B$1="(All)","*",$B$1),
ExpenseData[Source],IF($B$2="(All)","*",$B$2),
ExpenseData[Source],IF($B$3="(All)","*",$B$3))</f>
        <v>2500</v>
      </c>
      <c r="V24" s="26">
        <f>SUMIFS(ExpenseData[Amount],
ExpenseData[Category],$A25,
ExpenseData[Month],G$6,
ExpenseData[Date Group],IF($B$1="(All)","*",$B$1),
ExpenseData[Source],IF($B$2="(All)","*",$B$2),
ExpenseData[Source],IF($B$3="(All)","*",$B$3))</f>
        <v>2500</v>
      </c>
      <c r="W24" s="26">
        <f>SUMIFS(ExpenseData[Amount],
ExpenseData[Category],$A25,
ExpenseData[Month],H$6,
ExpenseData[Date Group],IF($B$1="(All)","*",$B$1),
ExpenseData[Source],IF($B$2="(All)","*",$B$2),
ExpenseData[Source],IF($B$3="(All)","*",$B$3))</f>
        <v>5000</v>
      </c>
      <c r="X24" s="26">
        <f>SUMIFS(ExpenseData[Amount],
ExpenseData[Category],$A25,
ExpenseData[Month],I$6,
ExpenseData[Date Group],IF($B$1="(All)","*",$B$1),
ExpenseData[Source],IF($B$2="(All)","*",$B$2),
ExpenseData[Source],IF($B$3="(All)","*",$B$3))</f>
        <v>2500</v>
      </c>
      <c r="Y24" s="26">
        <f>SUMIFS(ExpenseData[Amount],
ExpenseData[Category],$A25,
ExpenseData[Month],J$6,
ExpenseData[Date Group],IF($B$1="(All)","*",$B$1),
ExpenseData[Source],IF($B$2="(All)","*",$B$2),
ExpenseData[Source],IF($B$3="(All)","*",$B$3))</f>
        <v>2500</v>
      </c>
      <c r="Z24" s="26">
        <f>SUMIFS(ExpenseData[Amount],
ExpenseData[Category],$A25,
ExpenseData[Month],K$6,
ExpenseData[Date Group],IF($B$1="(All)","*",$B$1),
ExpenseData[Source],IF($B$2="(All)","*",$B$2),
ExpenseData[Source],IF($B$3="(All)","*",$B$3))</f>
        <v>2500</v>
      </c>
      <c r="AA24" s="26">
        <f>SUMIFS(ExpenseData[Amount],
ExpenseData[Category],$A25,
ExpenseData[Month],L$6,
ExpenseData[Date Group],IF($B$1="(All)","*",$B$1),
ExpenseData[Source],IF($B$2="(All)","*",$B$2),
ExpenseData[Source],IF($B$3="(All)","*",$B$3))</f>
        <v>2500</v>
      </c>
      <c r="AB24" s="26">
        <f>SUMIFS(ExpenseData[Amount],
ExpenseData[Category],$A25,
ExpenseData[Month],M$6,
ExpenseData[Date Group],IF($B$1="(All)","*",$B$1),
ExpenseData[Source],IF($B$2="(All)","*",$B$2),
ExpenseData[Source],IF($B$3="(All)","*",$B$3))</f>
        <v>2500</v>
      </c>
      <c r="AD24" s="23" t="s">
        <v>58</v>
      </c>
      <c r="AE24" s="30">
        <f t="shared" si="1"/>
        <v>-0.56140350877192979</v>
      </c>
      <c r="AF24" s="30">
        <f t="shared" si="2"/>
        <v>0</v>
      </c>
      <c r="AG24" s="30">
        <f t="shared" si="3"/>
        <v>0</v>
      </c>
      <c r="AH24" s="30">
        <f t="shared" si="4"/>
        <v>0</v>
      </c>
      <c r="AI24" s="30">
        <f t="shared" si="5"/>
        <v>0</v>
      </c>
      <c r="AJ24" s="30">
        <f t="shared" si="6"/>
        <v>1</v>
      </c>
      <c r="AK24" s="30">
        <f t="shared" si="7"/>
        <v>-0.5</v>
      </c>
      <c r="AL24" s="30">
        <f t="shared" si="8"/>
        <v>0</v>
      </c>
      <c r="AM24" s="30">
        <f t="shared" si="9"/>
        <v>0</v>
      </c>
      <c r="AN24" s="30">
        <f t="shared" si="10"/>
        <v>0</v>
      </c>
      <c r="AO24" s="30">
        <f t="shared" si="11"/>
        <v>0</v>
      </c>
    </row>
    <row r="25" spans="1:41" x14ac:dyDescent="0.2">
      <c r="A25" s="19" t="s">
        <v>110</v>
      </c>
      <c r="B25" s="20">
        <v>5700</v>
      </c>
      <c r="C25" s="20">
        <v>2500</v>
      </c>
      <c r="D25" s="20">
        <v>2500</v>
      </c>
      <c r="E25" s="20">
        <v>2500</v>
      </c>
      <c r="F25" s="20">
        <v>2500</v>
      </c>
      <c r="G25" s="20">
        <v>2500</v>
      </c>
      <c r="H25" s="20">
        <v>5000</v>
      </c>
      <c r="I25" s="20">
        <v>2500</v>
      </c>
      <c r="J25" s="20">
        <v>2500</v>
      </c>
      <c r="K25" s="20">
        <v>2500</v>
      </c>
      <c r="L25" s="20">
        <v>2500</v>
      </c>
      <c r="M25" s="20">
        <v>2500</v>
      </c>
      <c r="N25" s="20">
        <v>35700</v>
      </c>
      <c r="P25" s="23" t="s">
        <v>58</v>
      </c>
      <c r="Q25" s="27">
        <f>SUMIFS(ExpenseData[Amount],
ExpenseData[Subcategory],$A26,
ExpenseData[Month],B$6,
ExpenseData[Date Group],IF($B$1="(All)","*",$B$1),
ExpenseData[Source],IF($B$2="(All)","*",$B$2),
ExpenseData[Source],IF($B$3="(All)","*",$B$3))</f>
        <v>700</v>
      </c>
      <c r="R25" s="27">
        <f>SUMIFS(ExpenseData[Amount],
ExpenseData[Subcategory],$A26,
ExpenseData[Month],C$6,
ExpenseData[Date Group],IF($B$1="(All)","*",$B$1),
ExpenseData[Source],IF($B$2="(All)","*",$B$2),
ExpenseData[Source],IF($B$3="(All)","*",$B$3))</f>
        <v>0</v>
      </c>
      <c r="S25" s="27">
        <f>SUMIFS(ExpenseData[Amount],
ExpenseData[Subcategory],$A26,
ExpenseData[Month],D$6,
ExpenseData[Date Group],IF($B$1="(All)","*",$B$1),
ExpenseData[Source],IF($B$2="(All)","*",$B$2),
ExpenseData[Source],IF($B$3="(All)","*",$B$3))</f>
        <v>0</v>
      </c>
      <c r="T25" s="27">
        <f>SUMIFS(ExpenseData[Amount],
ExpenseData[Subcategory],$A26,
ExpenseData[Month],E$6,
ExpenseData[Date Group],IF($B$1="(All)","*",$B$1),
ExpenseData[Source],IF($B$2="(All)","*",$B$2),
ExpenseData[Source],IF($B$3="(All)","*",$B$3))</f>
        <v>0</v>
      </c>
      <c r="U25" s="27">
        <f>SUMIFS(ExpenseData[Amount],
ExpenseData[Subcategory],$A26,
ExpenseData[Month],F$6,
ExpenseData[Date Group],IF($B$1="(All)","*",$B$1),
ExpenseData[Source],IF($B$2="(All)","*",$B$2),
ExpenseData[Source],IF($B$3="(All)","*",$B$3))</f>
        <v>0</v>
      </c>
      <c r="V25" s="27">
        <f>SUMIFS(ExpenseData[Amount],
ExpenseData[Subcategory],$A26,
ExpenseData[Month],G$6,
ExpenseData[Date Group],IF($B$1="(All)","*",$B$1),
ExpenseData[Source],IF($B$2="(All)","*",$B$2),
ExpenseData[Source],IF($B$3="(All)","*",$B$3))</f>
        <v>0</v>
      </c>
      <c r="W25" s="27">
        <f>SUMIFS(ExpenseData[Amount],
ExpenseData[Subcategory],$A26,
ExpenseData[Month],H$6,
ExpenseData[Date Group],IF($B$1="(All)","*",$B$1),
ExpenseData[Source],IF($B$2="(All)","*",$B$2),
ExpenseData[Source],IF($B$3="(All)","*",$B$3))</f>
        <v>0</v>
      </c>
      <c r="X25" s="27">
        <f>SUMIFS(ExpenseData[Amount],
ExpenseData[Subcategory],$A26,
ExpenseData[Month],I$6,
ExpenseData[Date Group],IF($B$1="(All)","*",$B$1),
ExpenseData[Source],IF($B$2="(All)","*",$B$2),
ExpenseData[Source],IF($B$3="(All)","*",$B$3))</f>
        <v>0</v>
      </c>
      <c r="Y25" s="27">
        <f>SUMIFS(ExpenseData[Amount],
ExpenseData[Subcategory],$A26,
ExpenseData[Month],J$6,
ExpenseData[Date Group],IF($B$1="(All)","*",$B$1),
ExpenseData[Source],IF($B$2="(All)","*",$B$2),
ExpenseData[Source],IF($B$3="(All)","*",$B$3))</f>
        <v>0</v>
      </c>
      <c r="Z25" s="27">
        <f>SUMIFS(ExpenseData[Amount],
ExpenseData[Subcategory],$A26,
ExpenseData[Month],K$6,
ExpenseData[Date Group],IF($B$1="(All)","*",$B$1),
ExpenseData[Source],IF($B$2="(All)","*",$B$2),
ExpenseData[Source],IF($B$3="(All)","*",$B$3))</f>
        <v>0</v>
      </c>
      <c r="AA25" s="27">
        <f>SUMIFS(ExpenseData[Amount],
ExpenseData[Subcategory],$A26,
ExpenseData[Month],L$6,
ExpenseData[Date Group],IF($B$1="(All)","*",$B$1),
ExpenseData[Source],IF($B$2="(All)","*",$B$2),
ExpenseData[Source],IF($B$3="(All)","*",$B$3))</f>
        <v>0</v>
      </c>
      <c r="AB25" s="27">
        <f>SUMIFS(ExpenseData[Amount],
ExpenseData[Subcategory],$A26,
ExpenseData[Month],M$6,
ExpenseData[Date Group],IF($B$1="(All)","*",$B$1),
ExpenseData[Source],IF($B$2="(All)","*",$B$2),
ExpenseData[Source],IF($B$3="(All)","*",$B$3))</f>
        <v>0</v>
      </c>
      <c r="AD25" s="23" t="s">
        <v>34</v>
      </c>
      <c r="AE25" s="30">
        <f t="shared" si="1"/>
        <v>-1</v>
      </c>
      <c r="AF25" s="30">
        <f t="shared" si="2"/>
        <v>0</v>
      </c>
      <c r="AG25" s="30">
        <f t="shared" si="3"/>
        <v>0</v>
      </c>
      <c r="AH25" s="30">
        <f t="shared" si="4"/>
        <v>0</v>
      </c>
      <c r="AI25" s="30">
        <f t="shared" si="5"/>
        <v>0</v>
      </c>
      <c r="AJ25" s="30">
        <f t="shared" si="6"/>
        <v>0</v>
      </c>
      <c r="AK25" s="30">
        <f t="shared" si="7"/>
        <v>0</v>
      </c>
      <c r="AL25" s="30">
        <f t="shared" si="8"/>
        <v>0</v>
      </c>
      <c r="AM25" s="30">
        <f t="shared" si="9"/>
        <v>0</v>
      </c>
      <c r="AN25" s="30">
        <f t="shared" si="10"/>
        <v>0</v>
      </c>
      <c r="AO25" s="30">
        <f t="shared" si="11"/>
        <v>0</v>
      </c>
    </row>
    <row r="26" spans="1:41" x14ac:dyDescent="0.2">
      <c r="A26" s="15" t="s">
        <v>58</v>
      </c>
      <c r="B26" s="20">
        <v>700</v>
      </c>
      <c r="C26" s="20"/>
      <c r="D26" s="20"/>
      <c r="E26" s="20"/>
      <c r="F26" s="20"/>
      <c r="G26" s="20"/>
      <c r="H26" s="20"/>
      <c r="I26" s="20"/>
      <c r="J26" s="20"/>
      <c r="K26" s="20"/>
      <c r="L26" s="20"/>
      <c r="M26" s="20"/>
      <c r="N26" s="20">
        <v>700</v>
      </c>
      <c r="P26" s="23" t="s">
        <v>34</v>
      </c>
      <c r="Q26" s="27">
        <f>SUMIFS(ExpenseData[Amount],
ExpenseData[Subcategory],$A27,
ExpenseData[Month],B$6,
ExpenseData[Date Group],IF($B$1="(All)","*",$B$1),
ExpenseData[Source],IF($B$2="(All)","*",$B$2),
ExpenseData[Source],IF($B$3="(All)","*",$B$3))</f>
        <v>2500</v>
      </c>
      <c r="R26" s="27">
        <f>SUMIFS(ExpenseData[Amount],
ExpenseData[Subcategory],$A27,
ExpenseData[Month],C$6,
ExpenseData[Date Group],IF($B$1="(All)","*",$B$1),
ExpenseData[Source],IF($B$2="(All)","*",$B$2),
ExpenseData[Source],IF($B$3="(All)","*",$B$3))</f>
        <v>2500</v>
      </c>
      <c r="S26" s="27">
        <f>SUMIFS(ExpenseData[Amount],
ExpenseData[Subcategory],$A27,
ExpenseData[Month],D$6,
ExpenseData[Date Group],IF($B$1="(All)","*",$B$1),
ExpenseData[Source],IF($B$2="(All)","*",$B$2),
ExpenseData[Source],IF($B$3="(All)","*",$B$3))</f>
        <v>2500</v>
      </c>
      <c r="T26" s="27">
        <f>SUMIFS(ExpenseData[Amount],
ExpenseData[Subcategory],$A27,
ExpenseData[Month],E$6,
ExpenseData[Date Group],IF($B$1="(All)","*",$B$1),
ExpenseData[Source],IF($B$2="(All)","*",$B$2),
ExpenseData[Source],IF($B$3="(All)","*",$B$3))</f>
        <v>2500</v>
      </c>
      <c r="U26" s="27">
        <f>SUMIFS(ExpenseData[Amount],
ExpenseData[Subcategory],$A27,
ExpenseData[Month],F$6,
ExpenseData[Date Group],IF($B$1="(All)","*",$B$1),
ExpenseData[Source],IF($B$2="(All)","*",$B$2),
ExpenseData[Source],IF($B$3="(All)","*",$B$3))</f>
        <v>2500</v>
      </c>
      <c r="V26" s="27">
        <f>SUMIFS(ExpenseData[Amount],
ExpenseData[Subcategory],$A27,
ExpenseData[Month],G$6,
ExpenseData[Date Group],IF($B$1="(All)","*",$B$1),
ExpenseData[Source],IF($B$2="(All)","*",$B$2),
ExpenseData[Source],IF($B$3="(All)","*",$B$3))</f>
        <v>2500</v>
      </c>
      <c r="W26" s="27">
        <f>SUMIFS(ExpenseData[Amount],
ExpenseData[Subcategory],$A27,
ExpenseData[Month],H$6,
ExpenseData[Date Group],IF($B$1="(All)","*",$B$1),
ExpenseData[Source],IF($B$2="(All)","*",$B$2),
ExpenseData[Source],IF($B$3="(All)","*",$B$3))</f>
        <v>2500</v>
      </c>
      <c r="X26" s="27">
        <f>SUMIFS(ExpenseData[Amount],
ExpenseData[Subcategory],$A27,
ExpenseData[Month],I$6,
ExpenseData[Date Group],IF($B$1="(All)","*",$B$1),
ExpenseData[Source],IF($B$2="(All)","*",$B$2),
ExpenseData[Source],IF($B$3="(All)","*",$B$3))</f>
        <v>2500</v>
      </c>
      <c r="Y26" s="27">
        <f>SUMIFS(ExpenseData[Amount],
ExpenseData[Subcategory],$A27,
ExpenseData[Month],J$6,
ExpenseData[Date Group],IF($B$1="(All)","*",$B$1),
ExpenseData[Source],IF($B$2="(All)","*",$B$2),
ExpenseData[Source],IF($B$3="(All)","*",$B$3))</f>
        <v>2500</v>
      </c>
      <c r="Z26" s="27">
        <f>SUMIFS(ExpenseData[Amount],
ExpenseData[Subcategory],$A27,
ExpenseData[Month],K$6,
ExpenseData[Date Group],IF($B$1="(All)","*",$B$1),
ExpenseData[Source],IF($B$2="(All)","*",$B$2),
ExpenseData[Source],IF($B$3="(All)","*",$B$3))</f>
        <v>2500</v>
      </c>
      <c r="AA26" s="27">
        <f>SUMIFS(ExpenseData[Amount],
ExpenseData[Subcategory],$A27,
ExpenseData[Month],L$6,
ExpenseData[Date Group],IF($B$1="(All)","*",$B$1),
ExpenseData[Source],IF($B$2="(All)","*",$B$2),
ExpenseData[Source],IF($B$3="(All)","*",$B$3))</f>
        <v>2500</v>
      </c>
      <c r="AB26" s="27">
        <f>SUMIFS(ExpenseData[Amount],
ExpenseData[Subcategory],$A27,
ExpenseData[Month],M$6,
ExpenseData[Date Group],IF($B$1="(All)","*",$B$1),
ExpenseData[Source],IF($B$2="(All)","*",$B$2),
ExpenseData[Source],IF($B$3="(All)","*",$B$3))</f>
        <v>2500</v>
      </c>
      <c r="AD26" s="23" t="s">
        <v>56</v>
      </c>
      <c r="AE26" s="30">
        <f t="shared" si="1"/>
        <v>0</v>
      </c>
      <c r="AF26" s="30">
        <f t="shared" si="2"/>
        <v>0</v>
      </c>
      <c r="AG26" s="30">
        <f t="shared" si="3"/>
        <v>0</v>
      </c>
      <c r="AH26" s="30">
        <f t="shared" si="4"/>
        <v>0</v>
      </c>
      <c r="AI26" s="30">
        <f t="shared" si="5"/>
        <v>0</v>
      </c>
      <c r="AJ26" s="30">
        <f t="shared" si="6"/>
        <v>0</v>
      </c>
      <c r="AK26" s="30">
        <f t="shared" si="7"/>
        <v>0</v>
      </c>
      <c r="AL26" s="30">
        <f t="shared" si="8"/>
        <v>0</v>
      </c>
      <c r="AM26" s="30">
        <f t="shared" si="9"/>
        <v>0</v>
      </c>
      <c r="AN26" s="30">
        <f t="shared" si="10"/>
        <v>0</v>
      </c>
      <c r="AO26" s="30">
        <f t="shared" si="11"/>
        <v>0</v>
      </c>
    </row>
    <row r="27" spans="1:41" x14ac:dyDescent="0.2">
      <c r="A27" s="15" t="s">
        <v>34</v>
      </c>
      <c r="B27" s="20">
        <v>2500</v>
      </c>
      <c r="C27" s="20">
        <v>2500</v>
      </c>
      <c r="D27" s="20">
        <v>2500</v>
      </c>
      <c r="E27" s="20">
        <v>2500</v>
      </c>
      <c r="F27" s="20">
        <v>2500</v>
      </c>
      <c r="G27" s="20">
        <v>2500</v>
      </c>
      <c r="H27" s="20">
        <v>2500</v>
      </c>
      <c r="I27" s="20">
        <v>2500</v>
      </c>
      <c r="J27" s="20">
        <v>2500</v>
      </c>
      <c r="K27" s="20">
        <v>2500</v>
      </c>
      <c r="L27" s="20">
        <v>2500</v>
      </c>
      <c r="M27" s="20">
        <v>2500</v>
      </c>
      <c r="N27" s="20">
        <v>30000</v>
      </c>
      <c r="P27" s="23" t="s">
        <v>56</v>
      </c>
      <c r="Q27" s="27">
        <f>SUMIFS(ExpenseData[Amount],
ExpenseData[Subcategory],$A28,
ExpenseData[Month],B$6,
ExpenseData[Date Group],IF($B$1="(All)","*",$B$1),
ExpenseData[Source],IF($B$2="(All)","*",$B$2),
ExpenseData[Source],IF($B$3="(All)","*",$B$3))</f>
        <v>2500</v>
      </c>
      <c r="R27" s="27">
        <f>SUMIFS(ExpenseData[Amount],
ExpenseData[Subcategory],$A28,
ExpenseData[Month],C$6,
ExpenseData[Date Group],IF($B$1="(All)","*",$B$1),
ExpenseData[Source],IF($B$2="(All)","*",$B$2),
ExpenseData[Source],IF($B$3="(All)","*",$B$3))</f>
        <v>0</v>
      </c>
      <c r="S27" s="27">
        <f>SUMIFS(ExpenseData[Amount],
ExpenseData[Subcategory],$A28,
ExpenseData[Month],D$6,
ExpenseData[Date Group],IF($B$1="(All)","*",$B$1),
ExpenseData[Source],IF($B$2="(All)","*",$B$2),
ExpenseData[Source],IF($B$3="(All)","*",$B$3))</f>
        <v>0</v>
      </c>
      <c r="T27" s="27">
        <f>SUMIFS(ExpenseData[Amount],
ExpenseData[Subcategory],$A28,
ExpenseData[Month],E$6,
ExpenseData[Date Group],IF($B$1="(All)","*",$B$1),
ExpenseData[Source],IF($B$2="(All)","*",$B$2),
ExpenseData[Source],IF($B$3="(All)","*",$B$3))</f>
        <v>0</v>
      </c>
      <c r="U27" s="27">
        <f>SUMIFS(ExpenseData[Amount],
ExpenseData[Subcategory],$A28,
ExpenseData[Month],F$6,
ExpenseData[Date Group],IF($B$1="(All)","*",$B$1),
ExpenseData[Source],IF($B$2="(All)","*",$B$2),
ExpenseData[Source],IF($B$3="(All)","*",$B$3))</f>
        <v>0</v>
      </c>
      <c r="V27" s="27">
        <f>SUMIFS(ExpenseData[Amount],
ExpenseData[Subcategory],$A28,
ExpenseData[Month],G$6,
ExpenseData[Date Group],IF($B$1="(All)","*",$B$1),
ExpenseData[Source],IF($B$2="(All)","*",$B$2),
ExpenseData[Source],IF($B$3="(All)","*",$B$3))</f>
        <v>0</v>
      </c>
      <c r="W27" s="27">
        <f>SUMIFS(ExpenseData[Amount],
ExpenseData[Subcategory],$A28,
ExpenseData[Month],H$6,
ExpenseData[Date Group],IF($B$1="(All)","*",$B$1),
ExpenseData[Source],IF($B$2="(All)","*",$B$2),
ExpenseData[Source],IF($B$3="(All)","*",$B$3))</f>
        <v>2500</v>
      </c>
      <c r="X27" s="27">
        <f>SUMIFS(ExpenseData[Amount],
ExpenseData[Subcategory],$A28,
ExpenseData[Month],I$6,
ExpenseData[Date Group],IF($B$1="(All)","*",$B$1),
ExpenseData[Source],IF($B$2="(All)","*",$B$2),
ExpenseData[Source],IF($B$3="(All)","*",$B$3))</f>
        <v>0</v>
      </c>
      <c r="Y27" s="27">
        <f>SUMIFS(ExpenseData[Amount],
ExpenseData[Subcategory],$A28,
ExpenseData[Month],J$6,
ExpenseData[Date Group],IF($B$1="(All)","*",$B$1),
ExpenseData[Source],IF($B$2="(All)","*",$B$2),
ExpenseData[Source],IF($B$3="(All)","*",$B$3))</f>
        <v>0</v>
      </c>
      <c r="Z27" s="27">
        <f>SUMIFS(ExpenseData[Amount],
ExpenseData[Subcategory],$A28,
ExpenseData[Month],K$6,
ExpenseData[Date Group],IF($B$1="(All)","*",$B$1),
ExpenseData[Source],IF($B$2="(All)","*",$B$2),
ExpenseData[Source],IF($B$3="(All)","*",$B$3))</f>
        <v>0</v>
      </c>
      <c r="AA27" s="27">
        <f>SUMIFS(ExpenseData[Amount],
ExpenseData[Subcategory],$A28,
ExpenseData[Month],L$6,
ExpenseData[Date Group],IF($B$1="(All)","*",$B$1),
ExpenseData[Source],IF($B$2="(All)","*",$B$2),
ExpenseData[Source],IF($B$3="(All)","*",$B$3))</f>
        <v>0</v>
      </c>
      <c r="AB27" s="27">
        <f>SUMIFS(ExpenseData[Amount],
ExpenseData[Subcategory],$A28,
ExpenseData[Month],M$6,
ExpenseData[Date Group],IF($B$1="(All)","*",$B$1),
ExpenseData[Source],IF($B$2="(All)","*",$B$2),
ExpenseData[Source],IF($B$3="(All)","*",$B$3))</f>
        <v>0</v>
      </c>
      <c r="AD27" s="25" t="s">
        <v>111</v>
      </c>
      <c r="AE27" s="30">
        <f t="shared" si="1"/>
        <v>-1</v>
      </c>
      <c r="AF27" s="30">
        <f t="shared" si="2"/>
        <v>0</v>
      </c>
      <c r="AG27" s="30">
        <f t="shared" si="3"/>
        <v>0</v>
      </c>
      <c r="AH27" s="30">
        <f t="shared" si="4"/>
        <v>0</v>
      </c>
      <c r="AI27" s="30">
        <f t="shared" si="5"/>
        <v>0</v>
      </c>
      <c r="AJ27" s="30">
        <f t="shared" si="6"/>
        <v>0</v>
      </c>
      <c r="AK27" s="30">
        <f t="shared" si="7"/>
        <v>-1</v>
      </c>
      <c r="AL27" s="30">
        <f t="shared" si="8"/>
        <v>0</v>
      </c>
      <c r="AM27" s="30">
        <f t="shared" si="9"/>
        <v>0</v>
      </c>
      <c r="AN27" s="30">
        <f t="shared" si="10"/>
        <v>0</v>
      </c>
      <c r="AO27" s="30">
        <f t="shared" si="11"/>
        <v>0</v>
      </c>
    </row>
    <row r="28" spans="1:41" x14ac:dyDescent="0.2">
      <c r="A28" s="15" t="s">
        <v>56</v>
      </c>
      <c r="B28" s="20">
        <v>2500</v>
      </c>
      <c r="C28" s="20"/>
      <c r="D28" s="20"/>
      <c r="E28" s="20"/>
      <c r="F28" s="20"/>
      <c r="G28" s="20"/>
      <c r="H28" s="20">
        <v>2500</v>
      </c>
      <c r="I28" s="20"/>
      <c r="J28" s="20"/>
      <c r="K28" s="20"/>
      <c r="L28" s="20"/>
      <c r="M28" s="20"/>
      <c r="N28" s="20">
        <v>5000</v>
      </c>
      <c r="P28" s="25" t="s">
        <v>111</v>
      </c>
      <c r="Q28" s="26">
        <f>SUMIFS(ExpenseData[Amount],
ExpenseData[Category],$A29,
ExpenseData[Month],B$6,
ExpenseData[Date Group],IF($B$1="(All)","*",$B$1),
ExpenseData[Source],IF($B$2="(All)","*",$B$2),
ExpenseData[Source],IF($B$3="(All)","*",$B$3))</f>
        <v>548</v>
      </c>
      <c r="R28" s="26">
        <f>SUMIFS(ExpenseData[Amount],
ExpenseData[Category],$A29,
ExpenseData[Month],C$6,
ExpenseData[Date Group],IF($B$1="(All)","*",$B$1),
ExpenseData[Source],IF($B$2="(All)","*",$B$2),
ExpenseData[Source],IF($B$3="(All)","*",$B$3))</f>
        <v>529</v>
      </c>
      <c r="S28" s="26">
        <f>SUMIFS(ExpenseData[Amount],
ExpenseData[Category],$A29,
ExpenseData[Month],D$6,
ExpenseData[Date Group],IF($B$1="(All)","*",$B$1),
ExpenseData[Source],IF($B$2="(All)","*",$B$2),
ExpenseData[Source],IF($B$3="(All)","*",$B$3))</f>
        <v>523</v>
      </c>
      <c r="T28" s="26">
        <f>SUMIFS(ExpenseData[Amount],
ExpenseData[Category],$A29,
ExpenseData[Month],E$6,
ExpenseData[Date Group],IF($B$1="(All)","*",$B$1),
ExpenseData[Source],IF($B$2="(All)","*",$B$2),
ExpenseData[Source],IF($B$3="(All)","*",$B$3))</f>
        <v>485</v>
      </c>
      <c r="U28" s="26">
        <f>SUMIFS(ExpenseData[Amount],
ExpenseData[Category],$A29,
ExpenseData[Month],F$6,
ExpenseData[Date Group],IF($B$1="(All)","*",$B$1),
ExpenseData[Source],IF($B$2="(All)","*",$B$2),
ExpenseData[Source],IF($B$3="(All)","*",$B$3))</f>
        <v>535</v>
      </c>
      <c r="V28" s="26">
        <f>SUMIFS(ExpenseData[Amount],
ExpenseData[Category],$A29,
ExpenseData[Month],G$6,
ExpenseData[Date Group],IF($B$1="(All)","*",$B$1),
ExpenseData[Source],IF($B$2="(All)","*",$B$2),
ExpenseData[Source],IF($B$3="(All)","*",$B$3))</f>
        <v>543</v>
      </c>
      <c r="W28" s="26">
        <f>SUMIFS(ExpenseData[Amount],
ExpenseData[Category],$A29,
ExpenseData[Month],H$6,
ExpenseData[Date Group],IF($B$1="(All)","*",$B$1),
ExpenseData[Source],IF($B$2="(All)","*",$B$2),
ExpenseData[Source],IF($B$3="(All)","*",$B$3))</f>
        <v>569</v>
      </c>
      <c r="X28" s="26">
        <f>SUMIFS(ExpenseData[Amount],
ExpenseData[Category],$A29,
ExpenseData[Month],I$6,
ExpenseData[Date Group],IF($B$1="(All)","*",$B$1),
ExpenseData[Source],IF($B$2="(All)","*",$B$2),
ExpenseData[Source],IF($B$3="(All)","*",$B$3))</f>
        <v>566</v>
      </c>
      <c r="Y28" s="26">
        <f>SUMIFS(ExpenseData[Amount],
ExpenseData[Category],$A29,
ExpenseData[Month],J$6,
ExpenseData[Date Group],IF($B$1="(All)","*",$B$1),
ExpenseData[Source],IF($B$2="(All)","*",$B$2),
ExpenseData[Source],IF($B$3="(All)","*",$B$3))</f>
        <v>613</v>
      </c>
      <c r="Z28" s="26">
        <f>SUMIFS(ExpenseData[Amount],
ExpenseData[Category],$A29,
ExpenseData[Month],K$6,
ExpenseData[Date Group],IF($B$1="(All)","*",$B$1),
ExpenseData[Source],IF($B$2="(All)","*",$B$2),
ExpenseData[Source],IF($B$3="(All)","*",$B$3))</f>
        <v>563</v>
      </c>
      <c r="AA28" s="26">
        <f>SUMIFS(ExpenseData[Amount],
ExpenseData[Category],$A29,
ExpenseData[Month],L$6,
ExpenseData[Date Group],IF($B$1="(All)","*",$B$1),
ExpenseData[Source],IF($B$2="(All)","*",$B$2),
ExpenseData[Source],IF($B$3="(All)","*",$B$3))</f>
        <v>529</v>
      </c>
      <c r="AB28" s="26">
        <f>SUMIFS(ExpenseData[Amount],
ExpenseData[Category],$A29,
ExpenseData[Month],M$6,
ExpenseData[Date Group],IF($B$1="(All)","*",$B$1),
ExpenseData[Source],IF($B$2="(All)","*",$B$2),
ExpenseData[Source],IF($B$3="(All)","*",$B$3))</f>
        <v>529</v>
      </c>
      <c r="AD28" s="23" t="s">
        <v>51</v>
      </c>
      <c r="AE28" s="30">
        <f t="shared" si="1"/>
        <v>-3.4671532846715328E-2</v>
      </c>
      <c r="AF28" s="30">
        <f t="shared" si="2"/>
        <v>-1.1342155009451797E-2</v>
      </c>
      <c r="AG28" s="30">
        <f t="shared" si="3"/>
        <v>-7.2657743785850867E-2</v>
      </c>
      <c r="AH28" s="30">
        <f t="shared" si="4"/>
        <v>0.10309278350515463</v>
      </c>
      <c r="AI28" s="30">
        <f t="shared" si="5"/>
        <v>1.4953271028037384E-2</v>
      </c>
      <c r="AJ28" s="30">
        <f t="shared" si="6"/>
        <v>4.7882136279926338E-2</v>
      </c>
      <c r="AK28" s="30">
        <f t="shared" si="7"/>
        <v>-5.272407732864675E-3</v>
      </c>
      <c r="AL28" s="30">
        <f t="shared" si="8"/>
        <v>8.3038869257950523E-2</v>
      </c>
      <c r="AM28" s="30">
        <f t="shared" si="9"/>
        <v>-8.1566068515497553E-2</v>
      </c>
      <c r="AN28" s="30">
        <f t="shared" si="10"/>
        <v>-6.0390763765541741E-2</v>
      </c>
      <c r="AO28" s="30">
        <f t="shared" si="11"/>
        <v>0</v>
      </c>
    </row>
    <row r="29" spans="1:41" x14ac:dyDescent="0.2">
      <c r="A29" s="19" t="s">
        <v>111</v>
      </c>
      <c r="B29" s="20">
        <v>548</v>
      </c>
      <c r="C29" s="20">
        <v>529</v>
      </c>
      <c r="D29" s="20">
        <v>523</v>
      </c>
      <c r="E29" s="20">
        <v>485</v>
      </c>
      <c r="F29" s="20">
        <v>535</v>
      </c>
      <c r="G29" s="20">
        <v>543</v>
      </c>
      <c r="H29" s="20">
        <v>569</v>
      </c>
      <c r="I29" s="20">
        <v>566</v>
      </c>
      <c r="J29" s="20">
        <v>613</v>
      </c>
      <c r="K29" s="20">
        <v>563</v>
      </c>
      <c r="L29" s="20">
        <v>529</v>
      </c>
      <c r="M29" s="20">
        <v>529</v>
      </c>
      <c r="N29" s="20">
        <v>6532</v>
      </c>
      <c r="P29" s="23" t="s">
        <v>51</v>
      </c>
      <c r="Q29" s="27">
        <f>SUMIFS(ExpenseData[Amount],
ExpenseData[Subcategory],$A30,
ExpenseData[Month],B$6,
ExpenseData[Date Group],IF($B$1="(All)","*",$B$1),
ExpenseData[Source],IF($B$2="(All)","*",$B$2),
ExpenseData[Source],IF($B$3="(All)","*",$B$3))</f>
        <v>80</v>
      </c>
      <c r="R29" s="27">
        <f>SUMIFS(ExpenseData[Amount],
ExpenseData[Subcategory],$A30,
ExpenseData[Month],C$6,
ExpenseData[Date Group],IF($B$1="(All)","*",$B$1),
ExpenseData[Source],IF($B$2="(All)","*",$B$2),
ExpenseData[Source],IF($B$3="(All)","*",$B$3))</f>
        <v>80</v>
      </c>
      <c r="S29" s="27">
        <f>SUMIFS(ExpenseData[Amount],
ExpenseData[Subcategory],$A30,
ExpenseData[Month],D$6,
ExpenseData[Date Group],IF($B$1="(All)","*",$B$1),
ExpenseData[Source],IF($B$2="(All)","*",$B$2),
ExpenseData[Source],IF($B$3="(All)","*",$B$3))</f>
        <v>80</v>
      </c>
      <c r="T29" s="27">
        <f>SUMIFS(ExpenseData[Amount],
ExpenseData[Subcategory],$A30,
ExpenseData[Month],E$6,
ExpenseData[Date Group],IF($B$1="(All)","*",$B$1),
ExpenseData[Source],IF($B$2="(All)","*",$B$2),
ExpenseData[Source],IF($B$3="(All)","*",$B$3))</f>
        <v>80</v>
      </c>
      <c r="U29" s="27">
        <f>SUMIFS(ExpenseData[Amount],
ExpenseData[Subcategory],$A30,
ExpenseData[Month],F$6,
ExpenseData[Date Group],IF($B$1="(All)","*",$B$1),
ExpenseData[Source],IF($B$2="(All)","*",$B$2),
ExpenseData[Source],IF($B$3="(All)","*",$B$3))</f>
        <v>80</v>
      </c>
      <c r="V29" s="27">
        <f>SUMIFS(ExpenseData[Amount],
ExpenseData[Subcategory],$A30,
ExpenseData[Month],G$6,
ExpenseData[Date Group],IF($B$1="(All)","*",$B$1),
ExpenseData[Source],IF($B$2="(All)","*",$B$2),
ExpenseData[Source],IF($B$3="(All)","*",$B$3))</f>
        <v>80</v>
      </c>
      <c r="W29" s="27">
        <f>SUMIFS(ExpenseData[Amount],
ExpenseData[Subcategory],$A30,
ExpenseData[Month],H$6,
ExpenseData[Date Group],IF($B$1="(All)","*",$B$1),
ExpenseData[Source],IF($B$2="(All)","*",$B$2),
ExpenseData[Source],IF($B$3="(All)","*",$B$3))</f>
        <v>80</v>
      </c>
      <c r="X29" s="27">
        <f>SUMIFS(ExpenseData[Amount],
ExpenseData[Subcategory],$A30,
ExpenseData[Month],I$6,
ExpenseData[Date Group],IF($B$1="(All)","*",$B$1),
ExpenseData[Source],IF($B$2="(All)","*",$B$2),
ExpenseData[Source],IF($B$3="(All)","*",$B$3))</f>
        <v>80</v>
      </c>
      <c r="Y29" s="27">
        <f>SUMIFS(ExpenseData[Amount],
ExpenseData[Subcategory],$A30,
ExpenseData[Month],J$6,
ExpenseData[Date Group],IF($B$1="(All)","*",$B$1),
ExpenseData[Source],IF($B$2="(All)","*",$B$2),
ExpenseData[Source],IF($B$3="(All)","*",$B$3))</f>
        <v>80</v>
      </c>
      <c r="Z29" s="27">
        <f>SUMIFS(ExpenseData[Amount],
ExpenseData[Subcategory],$A30,
ExpenseData[Month],K$6,
ExpenseData[Date Group],IF($B$1="(All)","*",$B$1),
ExpenseData[Source],IF($B$2="(All)","*",$B$2),
ExpenseData[Source],IF($B$3="(All)","*",$B$3))</f>
        <v>80</v>
      </c>
      <c r="AA29" s="27">
        <f>SUMIFS(ExpenseData[Amount],
ExpenseData[Subcategory],$A30,
ExpenseData[Month],L$6,
ExpenseData[Date Group],IF($B$1="(All)","*",$B$1),
ExpenseData[Source],IF($B$2="(All)","*",$B$2),
ExpenseData[Source],IF($B$3="(All)","*",$B$3))</f>
        <v>80</v>
      </c>
      <c r="AB29" s="27">
        <f>SUMIFS(ExpenseData[Amount],
ExpenseData[Subcategory],$A30,
ExpenseData[Month],M$6,
ExpenseData[Date Group],IF($B$1="(All)","*",$B$1),
ExpenseData[Source],IF($B$2="(All)","*",$B$2),
ExpenseData[Source],IF($B$3="(All)","*",$B$3))</f>
        <v>80</v>
      </c>
      <c r="AD29" s="23" t="s">
        <v>145</v>
      </c>
      <c r="AE29" s="30">
        <f t="shared" si="1"/>
        <v>0</v>
      </c>
      <c r="AF29" s="30">
        <f t="shared" si="2"/>
        <v>0</v>
      </c>
      <c r="AG29" s="30">
        <f t="shared" si="3"/>
        <v>0</v>
      </c>
      <c r="AH29" s="30">
        <f t="shared" si="4"/>
        <v>0</v>
      </c>
      <c r="AI29" s="30">
        <f t="shared" si="5"/>
        <v>0</v>
      </c>
      <c r="AJ29" s="30">
        <f t="shared" si="6"/>
        <v>0</v>
      </c>
      <c r="AK29" s="30">
        <f t="shared" si="7"/>
        <v>0</v>
      </c>
      <c r="AL29" s="30">
        <f t="shared" si="8"/>
        <v>0</v>
      </c>
      <c r="AM29" s="30">
        <f t="shared" si="9"/>
        <v>0</v>
      </c>
      <c r="AN29" s="30">
        <f t="shared" si="10"/>
        <v>0</v>
      </c>
      <c r="AO29" s="30">
        <f t="shared" si="11"/>
        <v>0</v>
      </c>
    </row>
    <row r="30" spans="1:41" x14ac:dyDescent="0.2">
      <c r="A30" s="15" t="s">
        <v>51</v>
      </c>
      <c r="B30" s="20">
        <v>80</v>
      </c>
      <c r="C30" s="20">
        <v>80</v>
      </c>
      <c r="D30" s="20">
        <v>80</v>
      </c>
      <c r="E30" s="20">
        <v>80</v>
      </c>
      <c r="F30" s="20">
        <v>80</v>
      </c>
      <c r="G30" s="20">
        <v>80</v>
      </c>
      <c r="H30" s="20">
        <v>80</v>
      </c>
      <c r="I30" s="20">
        <v>80</v>
      </c>
      <c r="J30" s="20">
        <v>80</v>
      </c>
      <c r="K30" s="20">
        <v>80</v>
      </c>
      <c r="L30" s="20">
        <v>80</v>
      </c>
      <c r="M30" s="20">
        <v>80</v>
      </c>
      <c r="N30" s="20">
        <v>960</v>
      </c>
      <c r="P30" s="23" t="s">
        <v>145</v>
      </c>
      <c r="Q30" s="27">
        <f>SUMIFS(ExpenseData[Amount],
ExpenseData[Subcategory],$A31,
ExpenseData[Month],B$6,
ExpenseData[Date Group],IF($B$1="(All)","*",$B$1),
ExpenseData[Source],IF($B$2="(All)","*",$B$2),
ExpenseData[Source],IF($B$3="(All)","*",$B$3))</f>
        <v>20</v>
      </c>
      <c r="R30" s="27">
        <f>SUMIFS(ExpenseData[Amount],
ExpenseData[Subcategory],$A31,
ExpenseData[Month],C$6,
ExpenseData[Date Group],IF($B$1="(All)","*",$B$1),
ExpenseData[Source],IF($B$2="(All)","*",$B$2),
ExpenseData[Source],IF($B$3="(All)","*",$B$3))</f>
        <v>20</v>
      </c>
      <c r="S30" s="27">
        <f>SUMIFS(ExpenseData[Amount],
ExpenseData[Subcategory],$A31,
ExpenseData[Month],D$6,
ExpenseData[Date Group],IF($B$1="(All)","*",$B$1),
ExpenseData[Source],IF($B$2="(All)","*",$B$2),
ExpenseData[Source],IF($B$3="(All)","*",$B$3))</f>
        <v>20</v>
      </c>
      <c r="T30" s="27">
        <f>SUMIFS(ExpenseData[Amount],
ExpenseData[Subcategory],$A31,
ExpenseData[Month],E$6,
ExpenseData[Date Group],IF($B$1="(All)","*",$B$1),
ExpenseData[Source],IF($B$2="(All)","*",$B$2),
ExpenseData[Source],IF($B$3="(All)","*",$B$3))</f>
        <v>20</v>
      </c>
      <c r="U30" s="27">
        <f>SUMIFS(ExpenseData[Amount],
ExpenseData[Subcategory],$A31,
ExpenseData[Month],F$6,
ExpenseData[Date Group],IF($B$1="(All)","*",$B$1),
ExpenseData[Source],IF($B$2="(All)","*",$B$2),
ExpenseData[Source],IF($B$3="(All)","*",$B$3))</f>
        <v>20</v>
      </c>
      <c r="V30" s="27">
        <f>SUMIFS(ExpenseData[Amount],
ExpenseData[Subcategory],$A31,
ExpenseData[Month],G$6,
ExpenseData[Date Group],IF($B$1="(All)","*",$B$1),
ExpenseData[Source],IF($B$2="(All)","*",$B$2),
ExpenseData[Source],IF($B$3="(All)","*",$B$3))</f>
        <v>20</v>
      </c>
      <c r="W30" s="27">
        <f>SUMIFS(ExpenseData[Amount],
ExpenseData[Subcategory],$A31,
ExpenseData[Month],H$6,
ExpenseData[Date Group],IF($B$1="(All)","*",$B$1),
ExpenseData[Source],IF($B$2="(All)","*",$B$2),
ExpenseData[Source],IF($B$3="(All)","*",$B$3))</f>
        <v>98</v>
      </c>
      <c r="X30" s="27">
        <f>SUMIFS(ExpenseData[Amount],
ExpenseData[Subcategory],$A31,
ExpenseData[Month],I$6,
ExpenseData[Date Group],IF($B$1="(All)","*",$B$1),
ExpenseData[Source],IF($B$2="(All)","*",$B$2),
ExpenseData[Source],IF($B$3="(All)","*",$B$3))</f>
        <v>20</v>
      </c>
      <c r="Y30" s="27">
        <f>SUMIFS(ExpenseData[Amount],
ExpenseData[Subcategory],$A31,
ExpenseData[Month],J$6,
ExpenseData[Date Group],IF($B$1="(All)","*",$B$1),
ExpenseData[Source],IF($B$2="(All)","*",$B$2),
ExpenseData[Source],IF($B$3="(All)","*",$B$3))</f>
        <v>20</v>
      </c>
      <c r="Z30" s="27">
        <f>SUMIFS(ExpenseData[Amount],
ExpenseData[Subcategory],$A31,
ExpenseData[Month],K$6,
ExpenseData[Date Group],IF($B$1="(All)","*",$B$1),
ExpenseData[Source],IF($B$2="(All)","*",$B$2),
ExpenseData[Source],IF($B$3="(All)","*",$B$3))</f>
        <v>20</v>
      </c>
      <c r="AA30" s="27">
        <f>SUMIFS(ExpenseData[Amount],
ExpenseData[Subcategory],$A31,
ExpenseData[Month],L$6,
ExpenseData[Date Group],IF($B$1="(All)","*",$B$1),
ExpenseData[Source],IF($B$2="(All)","*",$B$2),
ExpenseData[Source],IF($B$3="(All)","*",$B$3))</f>
        <v>20</v>
      </c>
      <c r="AB30" s="27">
        <f>SUMIFS(ExpenseData[Amount],
ExpenseData[Subcategory],$A31,
ExpenseData[Month],M$6,
ExpenseData[Date Group],IF($B$1="(All)","*",$B$1),
ExpenseData[Source],IF($B$2="(All)","*",$B$2),
ExpenseData[Source],IF($B$3="(All)","*",$B$3))</f>
        <v>20</v>
      </c>
      <c r="AD30" s="23" t="s">
        <v>47</v>
      </c>
      <c r="AE30" s="30">
        <f t="shared" si="1"/>
        <v>0</v>
      </c>
      <c r="AF30" s="30">
        <f t="shared" si="2"/>
        <v>0</v>
      </c>
      <c r="AG30" s="30">
        <f t="shared" si="3"/>
        <v>0</v>
      </c>
      <c r="AH30" s="30">
        <f t="shared" si="4"/>
        <v>0</v>
      </c>
      <c r="AI30" s="30">
        <f t="shared" si="5"/>
        <v>0</v>
      </c>
      <c r="AJ30" s="30">
        <f t="shared" si="6"/>
        <v>3.9</v>
      </c>
      <c r="AK30" s="30">
        <f t="shared" si="7"/>
        <v>-0.79591836734693877</v>
      </c>
      <c r="AL30" s="30">
        <f t="shared" si="8"/>
        <v>0</v>
      </c>
      <c r="AM30" s="30">
        <f t="shared" si="9"/>
        <v>0</v>
      </c>
      <c r="AN30" s="30">
        <f t="shared" si="10"/>
        <v>0</v>
      </c>
      <c r="AO30" s="30">
        <f t="shared" si="11"/>
        <v>0</v>
      </c>
    </row>
    <row r="31" spans="1:41" x14ac:dyDescent="0.2">
      <c r="A31" s="15" t="s">
        <v>145</v>
      </c>
      <c r="B31" s="20">
        <v>20</v>
      </c>
      <c r="C31" s="20">
        <v>20</v>
      </c>
      <c r="D31" s="20">
        <v>20</v>
      </c>
      <c r="E31" s="20">
        <v>20</v>
      </c>
      <c r="F31" s="20">
        <v>20</v>
      </c>
      <c r="G31" s="20">
        <v>20</v>
      </c>
      <c r="H31" s="20">
        <v>98</v>
      </c>
      <c r="I31" s="20">
        <v>20</v>
      </c>
      <c r="J31" s="20">
        <v>20</v>
      </c>
      <c r="K31" s="20">
        <v>20</v>
      </c>
      <c r="L31" s="20">
        <v>20</v>
      </c>
      <c r="M31" s="20">
        <v>20</v>
      </c>
      <c r="N31" s="20">
        <v>318</v>
      </c>
      <c r="P31" s="23" t="s">
        <v>47</v>
      </c>
      <c r="Q31" s="27">
        <f>SUMIFS(ExpenseData[Amount],
ExpenseData[Subcategory],$A32,
ExpenseData[Month],B$6,
ExpenseData[Date Group],IF($B$1="(All)","*",$B$1),
ExpenseData[Source],IF($B$2="(All)","*",$B$2),
ExpenseData[Source],IF($B$3="(All)","*",$B$3))</f>
        <v>248</v>
      </c>
      <c r="R31" s="27">
        <f>SUMIFS(ExpenseData[Amount],
ExpenseData[Subcategory],$A32,
ExpenseData[Month],C$6,
ExpenseData[Date Group],IF($B$1="(All)","*",$B$1),
ExpenseData[Source],IF($B$2="(All)","*",$B$2),
ExpenseData[Source],IF($B$3="(All)","*",$B$3))</f>
        <v>229</v>
      </c>
      <c r="S31" s="27">
        <f>SUMIFS(ExpenseData[Amount],
ExpenseData[Subcategory],$A32,
ExpenseData[Month],D$6,
ExpenseData[Date Group],IF($B$1="(All)","*",$B$1),
ExpenseData[Source],IF($B$2="(All)","*",$B$2),
ExpenseData[Source],IF($B$3="(All)","*",$B$3))</f>
        <v>223</v>
      </c>
      <c r="T31" s="27">
        <f>SUMIFS(ExpenseData[Amount],
ExpenseData[Subcategory],$A32,
ExpenseData[Month],E$6,
ExpenseData[Date Group],IF($B$1="(All)","*",$B$1),
ExpenseData[Source],IF($B$2="(All)","*",$B$2),
ExpenseData[Source],IF($B$3="(All)","*",$B$3))</f>
        <v>185</v>
      </c>
      <c r="U31" s="27">
        <f>SUMIFS(ExpenseData[Amount],
ExpenseData[Subcategory],$A32,
ExpenseData[Month],F$6,
ExpenseData[Date Group],IF($B$1="(All)","*",$B$1),
ExpenseData[Source],IF($B$2="(All)","*",$B$2),
ExpenseData[Source],IF($B$3="(All)","*",$B$3))</f>
        <v>235</v>
      </c>
      <c r="V31" s="27">
        <f>SUMIFS(ExpenseData[Amount],
ExpenseData[Subcategory],$A32,
ExpenseData[Month],G$6,
ExpenseData[Date Group],IF($B$1="(All)","*",$B$1),
ExpenseData[Source],IF($B$2="(All)","*",$B$2),
ExpenseData[Source],IF($B$3="(All)","*",$B$3))</f>
        <v>243</v>
      </c>
      <c r="W31" s="27">
        <f>SUMIFS(ExpenseData[Amount],
ExpenseData[Subcategory],$A32,
ExpenseData[Month],H$6,
ExpenseData[Date Group],IF($B$1="(All)","*",$B$1),
ExpenseData[Source],IF($B$2="(All)","*",$B$2),
ExpenseData[Source],IF($B$3="(All)","*",$B$3))</f>
        <v>191</v>
      </c>
      <c r="X31" s="27">
        <f>SUMIFS(ExpenseData[Amount],
ExpenseData[Subcategory],$A32,
ExpenseData[Month],I$6,
ExpenseData[Date Group],IF($B$1="(All)","*",$B$1),
ExpenseData[Source],IF($B$2="(All)","*",$B$2),
ExpenseData[Source],IF($B$3="(All)","*",$B$3))</f>
        <v>266</v>
      </c>
      <c r="Y31" s="27">
        <f>SUMIFS(ExpenseData[Amount],
ExpenseData[Subcategory],$A32,
ExpenseData[Month],J$6,
ExpenseData[Date Group],IF($B$1="(All)","*",$B$1),
ExpenseData[Source],IF($B$2="(All)","*",$B$2),
ExpenseData[Source],IF($B$3="(All)","*",$B$3))</f>
        <v>313</v>
      </c>
      <c r="Z31" s="27">
        <f>SUMIFS(ExpenseData[Amount],
ExpenseData[Subcategory],$A32,
ExpenseData[Month],K$6,
ExpenseData[Date Group],IF($B$1="(All)","*",$B$1),
ExpenseData[Source],IF($B$2="(All)","*",$B$2),
ExpenseData[Source],IF($B$3="(All)","*",$B$3))</f>
        <v>263</v>
      </c>
      <c r="AA31" s="27">
        <f>SUMIFS(ExpenseData[Amount],
ExpenseData[Subcategory],$A32,
ExpenseData[Month],L$6,
ExpenseData[Date Group],IF($B$1="(All)","*",$B$1),
ExpenseData[Source],IF($B$2="(All)","*",$B$2),
ExpenseData[Source],IF($B$3="(All)","*",$B$3))</f>
        <v>229</v>
      </c>
      <c r="AB31" s="27">
        <f>SUMIFS(ExpenseData[Amount],
ExpenseData[Subcategory],$A32,
ExpenseData[Month],M$6,
ExpenseData[Date Group],IF($B$1="(All)","*",$B$1),
ExpenseData[Source],IF($B$2="(All)","*",$B$2),
ExpenseData[Source],IF($B$3="(All)","*",$B$3))</f>
        <v>229</v>
      </c>
      <c r="AD31" s="23" t="s">
        <v>54</v>
      </c>
      <c r="AE31" s="30">
        <f t="shared" si="1"/>
        <v>-7.6612903225806453E-2</v>
      </c>
      <c r="AF31" s="30">
        <f t="shared" si="2"/>
        <v>-2.6200873362445413E-2</v>
      </c>
      <c r="AG31" s="30">
        <f t="shared" si="3"/>
        <v>-0.17040358744394618</v>
      </c>
      <c r="AH31" s="30">
        <f t="shared" si="4"/>
        <v>0.27027027027027029</v>
      </c>
      <c r="AI31" s="30">
        <f t="shared" si="5"/>
        <v>3.4042553191489362E-2</v>
      </c>
      <c r="AJ31" s="30">
        <f t="shared" si="6"/>
        <v>-0.2139917695473251</v>
      </c>
      <c r="AK31" s="30">
        <f t="shared" si="7"/>
        <v>0.39267015706806285</v>
      </c>
      <c r="AL31" s="30">
        <f t="shared" si="8"/>
        <v>0.17669172932330826</v>
      </c>
      <c r="AM31" s="30">
        <f t="shared" si="9"/>
        <v>-0.15974440894568689</v>
      </c>
      <c r="AN31" s="30">
        <f t="shared" si="10"/>
        <v>-0.12927756653992395</v>
      </c>
      <c r="AO31" s="30">
        <f t="shared" si="11"/>
        <v>0</v>
      </c>
    </row>
    <row r="32" spans="1:41" x14ac:dyDescent="0.2">
      <c r="A32" s="15" t="s">
        <v>47</v>
      </c>
      <c r="B32" s="20">
        <v>248</v>
      </c>
      <c r="C32" s="20">
        <v>229</v>
      </c>
      <c r="D32" s="20">
        <v>223</v>
      </c>
      <c r="E32" s="20">
        <v>185</v>
      </c>
      <c r="F32" s="20">
        <v>235</v>
      </c>
      <c r="G32" s="20">
        <v>243</v>
      </c>
      <c r="H32" s="20">
        <v>191</v>
      </c>
      <c r="I32" s="20">
        <v>266</v>
      </c>
      <c r="J32" s="20">
        <v>313</v>
      </c>
      <c r="K32" s="20">
        <v>263</v>
      </c>
      <c r="L32" s="20">
        <v>229</v>
      </c>
      <c r="M32" s="20">
        <v>229</v>
      </c>
      <c r="N32" s="20">
        <v>2854</v>
      </c>
      <c r="P32" s="23" t="s">
        <v>54</v>
      </c>
      <c r="Q32" s="27">
        <f>SUMIFS(ExpenseData[Amount],
ExpenseData[Subcategory],$A33,
ExpenseData[Month],B$6,
ExpenseData[Date Group],IF($B$1="(All)","*",$B$1),
ExpenseData[Source],IF($B$2="(All)","*",$B$2),
ExpenseData[Source],IF($B$3="(All)","*",$B$3))</f>
        <v>200</v>
      </c>
      <c r="R32" s="27">
        <f>SUMIFS(ExpenseData[Amount],
ExpenseData[Subcategory],$A33,
ExpenseData[Month],C$6,
ExpenseData[Date Group],IF($B$1="(All)","*",$B$1),
ExpenseData[Source],IF($B$2="(All)","*",$B$2),
ExpenseData[Source],IF($B$3="(All)","*",$B$3))</f>
        <v>200</v>
      </c>
      <c r="S32" s="27">
        <f>SUMIFS(ExpenseData[Amount],
ExpenseData[Subcategory],$A33,
ExpenseData[Month],D$6,
ExpenseData[Date Group],IF($B$1="(All)","*",$B$1),
ExpenseData[Source],IF($B$2="(All)","*",$B$2),
ExpenseData[Source],IF($B$3="(All)","*",$B$3))</f>
        <v>200</v>
      </c>
      <c r="T32" s="27">
        <f>SUMIFS(ExpenseData[Amount],
ExpenseData[Subcategory],$A33,
ExpenseData[Month],E$6,
ExpenseData[Date Group],IF($B$1="(All)","*",$B$1),
ExpenseData[Source],IF($B$2="(All)","*",$B$2),
ExpenseData[Source],IF($B$3="(All)","*",$B$3))</f>
        <v>200</v>
      </c>
      <c r="U32" s="27">
        <f>SUMIFS(ExpenseData[Amount],
ExpenseData[Subcategory],$A33,
ExpenseData[Month],F$6,
ExpenseData[Date Group],IF($B$1="(All)","*",$B$1),
ExpenseData[Source],IF($B$2="(All)","*",$B$2),
ExpenseData[Source],IF($B$3="(All)","*",$B$3))</f>
        <v>200</v>
      </c>
      <c r="V32" s="27">
        <f>SUMIFS(ExpenseData[Amount],
ExpenseData[Subcategory],$A33,
ExpenseData[Month],G$6,
ExpenseData[Date Group],IF($B$1="(All)","*",$B$1),
ExpenseData[Source],IF($B$2="(All)","*",$B$2),
ExpenseData[Source],IF($B$3="(All)","*",$B$3))</f>
        <v>200</v>
      </c>
      <c r="W32" s="27">
        <f>SUMIFS(ExpenseData[Amount],
ExpenseData[Subcategory],$A33,
ExpenseData[Month],H$6,
ExpenseData[Date Group],IF($B$1="(All)","*",$B$1),
ExpenseData[Source],IF($B$2="(All)","*",$B$2),
ExpenseData[Source],IF($B$3="(All)","*",$B$3))</f>
        <v>200</v>
      </c>
      <c r="X32" s="27">
        <f>SUMIFS(ExpenseData[Amount],
ExpenseData[Subcategory],$A33,
ExpenseData[Month],I$6,
ExpenseData[Date Group],IF($B$1="(All)","*",$B$1),
ExpenseData[Source],IF($B$2="(All)","*",$B$2),
ExpenseData[Source],IF($B$3="(All)","*",$B$3))</f>
        <v>200</v>
      </c>
      <c r="Y32" s="27">
        <f>SUMIFS(ExpenseData[Amount],
ExpenseData[Subcategory],$A33,
ExpenseData[Month],J$6,
ExpenseData[Date Group],IF($B$1="(All)","*",$B$1),
ExpenseData[Source],IF($B$2="(All)","*",$B$2),
ExpenseData[Source],IF($B$3="(All)","*",$B$3))</f>
        <v>200</v>
      </c>
      <c r="Z32" s="27">
        <f>SUMIFS(ExpenseData[Amount],
ExpenseData[Subcategory],$A33,
ExpenseData[Month],K$6,
ExpenseData[Date Group],IF($B$1="(All)","*",$B$1),
ExpenseData[Source],IF($B$2="(All)","*",$B$2),
ExpenseData[Source],IF($B$3="(All)","*",$B$3))</f>
        <v>200</v>
      </c>
      <c r="AA32" s="27">
        <f>SUMIFS(ExpenseData[Amount],
ExpenseData[Subcategory],$A33,
ExpenseData[Month],L$6,
ExpenseData[Date Group],IF($B$1="(All)","*",$B$1),
ExpenseData[Source],IF($B$2="(All)","*",$B$2),
ExpenseData[Source],IF($B$3="(All)","*",$B$3))</f>
        <v>200</v>
      </c>
      <c r="AB32" s="27">
        <f>SUMIFS(ExpenseData[Amount],
ExpenseData[Subcategory],$A33,
ExpenseData[Month],M$6,
ExpenseData[Date Group],IF($B$1="(All)","*",$B$1),
ExpenseData[Source],IF($B$2="(All)","*",$B$2),
ExpenseData[Source],IF($B$3="(All)","*",$B$3))</f>
        <v>200</v>
      </c>
      <c r="AD32" s="25" t="s">
        <v>115</v>
      </c>
      <c r="AE32" s="30">
        <f t="shared" si="1"/>
        <v>0</v>
      </c>
      <c r="AF32" s="30">
        <f t="shared" si="2"/>
        <v>0</v>
      </c>
      <c r="AG32" s="30">
        <f t="shared" si="3"/>
        <v>0</v>
      </c>
      <c r="AH32" s="30">
        <f t="shared" si="4"/>
        <v>0</v>
      </c>
      <c r="AI32" s="30">
        <f t="shared" si="5"/>
        <v>0</v>
      </c>
      <c r="AJ32" s="30">
        <f t="shared" si="6"/>
        <v>0</v>
      </c>
      <c r="AK32" s="30">
        <f t="shared" si="7"/>
        <v>0</v>
      </c>
      <c r="AL32" s="30">
        <f t="shared" si="8"/>
        <v>0</v>
      </c>
      <c r="AM32" s="30">
        <f t="shared" si="9"/>
        <v>0</v>
      </c>
      <c r="AN32" s="30">
        <f t="shared" si="10"/>
        <v>0</v>
      </c>
      <c r="AO32" s="30">
        <f t="shared" si="11"/>
        <v>0</v>
      </c>
    </row>
    <row r="33" spans="1:41" x14ac:dyDescent="0.2">
      <c r="A33" s="15" t="s">
        <v>54</v>
      </c>
      <c r="B33" s="20">
        <v>200</v>
      </c>
      <c r="C33" s="20">
        <v>200</v>
      </c>
      <c r="D33" s="20">
        <v>200</v>
      </c>
      <c r="E33" s="20">
        <v>200</v>
      </c>
      <c r="F33" s="20">
        <v>200</v>
      </c>
      <c r="G33" s="20">
        <v>200</v>
      </c>
      <c r="H33" s="20">
        <v>200</v>
      </c>
      <c r="I33" s="20">
        <v>200</v>
      </c>
      <c r="J33" s="20">
        <v>200</v>
      </c>
      <c r="K33" s="20">
        <v>200</v>
      </c>
      <c r="L33" s="20">
        <v>200</v>
      </c>
      <c r="M33" s="20">
        <v>200</v>
      </c>
      <c r="N33" s="20">
        <v>2400</v>
      </c>
      <c r="P33" s="25" t="s">
        <v>115</v>
      </c>
      <c r="Q33" s="26">
        <f>SUMIFS(ExpenseData[Amount],
ExpenseData[Category],$A34,
ExpenseData[Month],B$6,
ExpenseData[Date Group],IF($B$1="(All)","*",$B$1),
ExpenseData[Source],IF($B$2="(All)","*",$B$2),
ExpenseData[Source],IF($B$3="(All)","*",$B$3))</f>
        <v>0</v>
      </c>
      <c r="R33" s="26">
        <f>SUMIFS(ExpenseData[Amount],
ExpenseData[Category],$A34,
ExpenseData[Month],C$6,
ExpenseData[Date Group],IF($B$1="(All)","*",$B$1),
ExpenseData[Source],IF($B$2="(All)","*",$B$2),
ExpenseData[Source],IF($B$3="(All)","*",$B$3))</f>
        <v>0</v>
      </c>
      <c r="S33" s="26">
        <f>SUMIFS(ExpenseData[Amount],
ExpenseData[Category],$A34,
ExpenseData[Month],D$6,
ExpenseData[Date Group],IF($B$1="(All)","*",$B$1),
ExpenseData[Source],IF($B$2="(All)","*",$B$2),
ExpenseData[Source],IF($B$3="(All)","*",$B$3))</f>
        <v>3000</v>
      </c>
      <c r="T33" s="26">
        <f>SUMIFS(ExpenseData[Amount],
ExpenseData[Category],$A34,
ExpenseData[Month],E$6,
ExpenseData[Date Group],IF($B$1="(All)","*",$B$1),
ExpenseData[Source],IF($B$2="(All)","*",$B$2),
ExpenseData[Source],IF($B$3="(All)","*",$B$3))</f>
        <v>0</v>
      </c>
      <c r="U33" s="26">
        <f>SUMIFS(ExpenseData[Amount],
ExpenseData[Category],$A34,
ExpenseData[Month],F$6,
ExpenseData[Date Group],IF($B$1="(All)","*",$B$1),
ExpenseData[Source],IF($B$2="(All)","*",$B$2),
ExpenseData[Source],IF($B$3="(All)","*",$B$3))</f>
        <v>0</v>
      </c>
      <c r="V33" s="26">
        <f>SUMIFS(ExpenseData[Amount],
ExpenseData[Category],$A34,
ExpenseData[Month],G$6,
ExpenseData[Date Group],IF($B$1="(All)","*",$B$1),
ExpenseData[Source],IF($B$2="(All)","*",$B$2),
ExpenseData[Source],IF($B$3="(All)","*",$B$3))</f>
        <v>0</v>
      </c>
      <c r="W33" s="26">
        <f>SUMIFS(ExpenseData[Amount],
ExpenseData[Category],$A34,
ExpenseData[Month],H$6,
ExpenseData[Date Group],IF($B$1="(All)","*",$B$1),
ExpenseData[Source],IF($B$2="(All)","*",$B$2),
ExpenseData[Source],IF($B$3="(All)","*",$B$3))</f>
        <v>1500</v>
      </c>
      <c r="X33" s="26">
        <f>SUMIFS(ExpenseData[Amount],
ExpenseData[Category],$A34,
ExpenseData[Month],I$6,
ExpenseData[Date Group],IF($B$1="(All)","*",$B$1),
ExpenseData[Source],IF($B$2="(All)","*",$B$2),
ExpenseData[Source],IF($B$3="(All)","*",$B$3))</f>
        <v>3000</v>
      </c>
      <c r="Y33" s="26">
        <f>SUMIFS(ExpenseData[Amount],
ExpenseData[Category],$A34,
ExpenseData[Month],J$6,
ExpenseData[Date Group],IF($B$1="(All)","*",$B$1),
ExpenseData[Source],IF($B$2="(All)","*",$B$2),
ExpenseData[Source],IF($B$3="(All)","*",$B$3))</f>
        <v>0</v>
      </c>
      <c r="Z33" s="26">
        <f>SUMIFS(ExpenseData[Amount],
ExpenseData[Category],$A34,
ExpenseData[Month],K$6,
ExpenseData[Date Group],IF($B$1="(All)","*",$B$1),
ExpenseData[Source],IF($B$2="(All)","*",$B$2),
ExpenseData[Source],IF($B$3="(All)","*",$B$3))</f>
        <v>0</v>
      </c>
      <c r="AA33" s="26">
        <f>SUMIFS(ExpenseData[Amount],
ExpenseData[Category],$A34,
ExpenseData[Month],L$6,
ExpenseData[Date Group],IF($B$1="(All)","*",$B$1),
ExpenseData[Source],IF($B$2="(All)","*",$B$2),
ExpenseData[Source],IF($B$3="(All)","*",$B$3))</f>
        <v>0</v>
      </c>
      <c r="AB33" s="26">
        <f>SUMIFS(ExpenseData[Amount],
ExpenseData[Category],$A34,
ExpenseData[Month],M$6,
ExpenseData[Date Group],IF($B$1="(All)","*",$B$1),
ExpenseData[Source],IF($B$2="(All)","*",$B$2),
ExpenseData[Source],IF($B$3="(All)","*",$B$3))</f>
        <v>0</v>
      </c>
      <c r="AD33" s="23" t="s">
        <v>77</v>
      </c>
      <c r="AE33" s="30">
        <f t="shared" si="1"/>
        <v>0</v>
      </c>
      <c r="AF33" s="30">
        <f t="shared" si="2"/>
        <v>0</v>
      </c>
      <c r="AG33" s="30">
        <f t="shared" si="3"/>
        <v>-1</v>
      </c>
      <c r="AH33" s="30">
        <f t="shared" si="4"/>
        <v>0</v>
      </c>
      <c r="AI33" s="30">
        <f t="shared" si="5"/>
        <v>0</v>
      </c>
      <c r="AJ33" s="30">
        <f t="shared" si="6"/>
        <v>0</v>
      </c>
      <c r="AK33" s="30">
        <f t="shared" si="7"/>
        <v>1</v>
      </c>
      <c r="AL33" s="30">
        <f t="shared" si="8"/>
        <v>-1</v>
      </c>
      <c r="AM33" s="30">
        <f t="shared" si="9"/>
        <v>0</v>
      </c>
      <c r="AN33" s="30">
        <f t="shared" si="10"/>
        <v>0</v>
      </c>
      <c r="AO33" s="30">
        <f t="shared" si="11"/>
        <v>0</v>
      </c>
    </row>
    <row r="34" spans="1:41" x14ac:dyDescent="0.2">
      <c r="A34" s="19" t="s">
        <v>115</v>
      </c>
      <c r="B34" s="20"/>
      <c r="C34" s="20"/>
      <c r="D34" s="20">
        <v>3000</v>
      </c>
      <c r="E34" s="20"/>
      <c r="F34" s="20"/>
      <c r="G34" s="20"/>
      <c r="H34" s="20">
        <v>1500</v>
      </c>
      <c r="I34" s="20">
        <v>3000</v>
      </c>
      <c r="J34" s="20"/>
      <c r="K34" s="20"/>
      <c r="L34" s="20"/>
      <c r="M34" s="20"/>
      <c r="N34" s="20">
        <v>7500</v>
      </c>
      <c r="P34" s="23" t="s">
        <v>77</v>
      </c>
      <c r="Q34" s="27">
        <f>SUMIFS(ExpenseData[Amount],
ExpenseData[Subcategory],$A35,
ExpenseData[Month],B$6,
ExpenseData[Date Group],IF($B$1="(All)","*",$B$1),
ExpenseData[Source],IF($B$2="(All)","*",$B$2),
ExpenseData[Source],IF($B$3="(All)","*",$B$3))</f>
        <v>0</v>
      </c>
      <c r="R34" s="27">
        <f>SUMIFS(ExpenseData[Amount],
ExpenseData[Subcategory],$A35,
ExpenseData[Month],C$6,
ExpenseData[Date Group],IF($B$1="(All)","*",$B$1),
ExpenseData[Source],IF($B$2="(All)","*",$B$2),
ExpenseData[Source],IF($B$3="(All)","*",$B$3))</f>
        <v>0</v>
      </c>
      <c r="S34" s="27">
        <f>SUMIFS(ExpenseData[Amount],
ExpenseData[Subcategory],$A35,
ExpenseData[Month],D$6,
ExpenseData[Date Group],IF($B$1="(All)","*",$B$1),
ExpenseData[Source],IF($B$2="(All)","*",$B$2),
ExpenseData[Source],IF($B$3="(All)","*",$B$3))</f>
        <v>3000</v>
      </c>
      <c r="T34" s="27">
        <f>SUMIFS(ExpenseData[Amount],
ExpenseData[Subcategory],$A35,
ExpenseData[Month],E$6,
ExpenseData[Date Group],IF($B$1="(All)","*",$B$1),
ExpenseData[Source],IF($B$2="(All)","*",$B$2),
ExpenseData[Source],IF($B$3="(All)","*",$B$3))</f>
        <v>0</v>
      </c>
      <c r="U34" s="27">
        <f>SUMIFS(ExpenseData[Amount],
ExpenseData[Subcategory],$A35,
ExpenseData[Month],F$6,
ExpenseData[Date Group],IF($B$1="(All)","*",$B$1),
ExpenseData[Source],IF($B$2="(All)","*",$B$2),
ExpenseData[Source],IF($B$3="(All)","*",$B$3))</f>
        <v>0</v>
      </c>
      <c r="V34" s="27">
        <f>SUMIFS(ExpenseData[Amount],
ExpenseData[Subcategory],$A35,
ExpenseData[Month],G$6,
ExpenseData[Date Group],IF($B$1="(All)","*",$B$1),
ExpenseData[Source],IF($B$2="(All)","*",$B$2),
ExpenseData[Source],IF($B$3="(All)","*",$B$3))</f>
        <v>0</v>
      </c>
      <c r="W34" s="27">
        <f>SUMIFS(ExpenseData[Amount],
ExpenseData[Subcategory],$A35,
ExpenseData[Month],H$6,
ExpenseData[Date Group],IF($B$1="(All)","*",$B$1),
ExpenseData[Source],IF($B$2="(All)","*",$B$2),
ExpenseData[Source],IF($B$3="(All)","*",$B$3))</f>
        <v>1500</v>
      </c>
      <c r="X34" s="27">
        <f>SUMIFS(ExpenseData[Amount],
ExpenseData[Subcategory],$A35,
ExpenseData[Month],I$6,
ExpenseData[Date Group],IF($B$1="(All)","*",$B$1),
ExpenseData[Source],IF($B$2="(All)","*",$B$2),
ExpenseData[Source],IF($B$3="(All)","*",$B$3))</f>
        <v>3000</v>
      </c>
      <c r="Y34" s="27">
        <f>SUMIFS(ExpenseData[Amount],
ExpenseData[Subcategory],$A35,
ExpenseData[Month],J$6,
ExpenseData[Date Group],IF($B$1="(All)","*",$B$1),
ExpenseData[Source],IF($B$2="(All)","*",$B$2),
ExpenseData[Source],IF($B$3="(All)","*",$B$3))</f>
        <v>0</v>
      </c>
      <c r="Z34" s="27">
        <f>SUMIFS(ExpenseData[Amount],
ExpenseData[Subcategory],$A35,
ExpenseData[Month],K$6,
ExpenseData[Date Group],IF($B$1="(All)","*",$B$1),
ExpenseData[Source],IF($B$2="(All)","*",$B$2),
ExpenseData[Source],IF($B$3="(All)","*",$B$3))</f>
        <v>0</v>
      </c>
      <c r="AA34" s="27">
        <f>SUMIFS(ExpenseData[Amount],
ExpenseData[Subcategory],$A35,
ExpenseData[Month],L$6,
ExpenseData[Date Group],IF($B$1="(All)","*",$B$1),
ExpenseData[Source],IF($B$2="(All)","*",$B$2),
ExpenseData[Source],IF($B$3="(All)","*",$B$3))</f>
        <v>0</v>
      </c>
      <c r="AB34" s="27">
        <f>SUMIFS(ExpenseData[Amount],
ExpenseData[Subcategory],$A35,
ExpenseData[Month],M$6,
ExpenseData[Date Group],IF($B$1="(All)","*",$B$1),
ExpenseData[Source],IF($B$2="(All)","*",$B$2),
ExpenseData[Source],IF($B$3="(All)","*",$B$3))</f>
        <v>0</v>
      </c>
      <c r="AD34" s="25" t="s">
        <v>140</v>
      </c>
      <c r="AE34" s="30">
        <f t="shared" si="1"/>
        <v>0</v>
      </c>
      <c r="AF34" s="30">
        <f t="shared" si="2"/>
        <v>0</v>
      </c>
      <c r="AG34" s="30">
        <f t="shared" si="3"/>
        <v>-1</v>
      </c>
      <c r="AH34" s="30">
        <f t="shared" si="4"/>
        <v>0</v>
      </c>
      <c r="AI34" s="30">
        <f t="shared" si="5"/>
        <v>0</v>
      </c>
      <c r="AJ34" s="30">
        <f t="shared" si="6"/>
        <v>0</v>
      </c>
      <c r="AK34" s="30">
        <f t="shared" si="7"/>
        <v>1</v>
      </c>
      <c r="AL34" s="30">
        <f t="shared" si="8"/>
        <v>-1</v>
      </c>
      <c r="AM34" s="30">
        <f t="shared" si="9"/>
        <v>0</v>
      </c>
      <c r="AN34" s="30">
        <f t="shared" si="10"/>
        <v>0</v>
      </c>
      <c r="AO34" s="30">
        <f t="shared" si="11"/>
        <v>0</v>
      </c>
    </row>
    <row r="35" spans="1:41" x14ac:dyDescent="0.2">
      <c r="A35" s="15" t="s">
        <v>77</v>
      </c>
      <c r="B35" s="20"/>
      <c r="C35" s="20"/>
      <c r="D35" s="20">
        <v>3000</v>
      </c>
      <c r="E35" s="20"/>
      <c r="F35" s="20"/>
      <c r="G35" s="20"/>
      <c r="H35" s="20">
        <v>1500</v>
      </c>
      <c r="I35" s="20">
        <v>3000</v>
      </c>
      <c r="J35" s="20"/>
      <c r="K35" s="20"/>
      <c r="L35" s="20"/>
      <c r="M35" s="20"/>
      <c r="N35" s="20">
        <v>7500</v>
      </c>
      <c r="P35" s="25" t="s">
        <v>140</v>
      </c>
      <c r="Q35" s="26">
        <f>SUMIFS(ExpenseData[Amount],
ExpenseData[Category],$A36,
ExpenseData[Month],B$6,
ExpenseData[Date Group],IF($B$1="(All)","*",$B$1),
ExpenseData[Source],IF($B$2="(All)","*",$B$2),
ExpenseData[Source],IF($B$3="(All)","*",$B$3))</f>
        <v>0</v>
      </c>
      <c r="R35" s="26">
        <f>SUMIFS(ExpenseData[Amount],
ExpenseData[Category],$A36,
ExpenseData[Month],C$6,
ExpenseData[Date Group],IF($B$1="(All)","*",$B$1),
ExpenseData[Source],IF($B$2="(All)","*",$B$2),
ExpenseData[Source],IF($B$3="(All)","*",$B$3))</f>
        <v>0</v>
      </c>
      <c r="S35" s="26">
        <f>SUMIFS(ExpenseData[Amount],
ExpenseData[Category],$A36,
ExpenseData[Month],D$6,
ExpenseData[Date Group],IF($B$1="(All)","*",$B$1),
ExpenseData[Source],IF($B$2="(All)","*",$B$2),
ExpenseData[Source],IF($B$3="(All)","*",$B$3))</f>
        <v>0</v>
      </c>
      <c r="T35" s="26">
        <f>SUMIFS(ExpenseData[Amount],
ExpenseData[Category],$A36,
ExpenseData[Month],E$6,
ExpenseData[Date Group],IF($B$1="(All)","*",$B$1),
ExpenseData[Source],IF($B$2="(All)","*",$B$2),
ExpenseData[Source],IF($B$3="(All)","*",$B$3))</f>
        <v>0</v>
      </c>
      <c r="U35" s="26">
        <f>SUMIFS(ExpenseData[Amount],
ExpenseData[Category],$A36,
ExpenseData[Month],F$6,
ExpenseData[Date Group],IF($B$1="(All)","*",$B$1),
ExpenseData[Source],IF($B$2="(All)","*",$B$2),
ExpenseData[Source],IF($B$3="(All)","*",$B$3))</f>
        <v>0</v>
      </c>
      <c r="V35" s="26">
        <f>SUMIFS(ExpenseData[Amount],
ExpenseData[Category],$A36,
ExpenseData[Month],G$6,
ExpenseData[Date Group],IF($B$1="(All)","*",$B$1),
ExpenseData[Source],IF($B$2="(All)","*",$B$2),
ExpenseData[Source],IF($B$3="(All)","*",$B$3))</f>
        <v>0</v>
      </c>
      <c r="W35" s="26">
        <f>SUMIFS(ExpenseData[Amount],
ExpenseData[Category],$A36,
ExpenseData[Month],H$6,
ExpenseData[Date Group],IF($B$1="(All)","*",$B$1),
ExpenseData[Source],IF($B$2="(All)","*",$B$2),
ExpenseData[Source],IF($B$3="(All)","*",$B$3))</f>
        <v>0</v>
      </c>
      <c r="X35" s="26">
        <f>SUMIFS(ExpenseData[Amount],
ExpenseData[Category],$A36,
ExpenseData[Month],I$6,
ExpenseData[Date Group],IF($B$1="(All)","*",$B$1),
ExpenseData[Source],IF($B$2="(All)","*",$B$2),
ExpenseData[Source],IF($B$3="(All)","*",$B$3))</f>
        <v>0</v>
      </c>
      <c r="Y35" s="26">
        <f>SUMIFS(ExpenseData[Amount],
ExpenseData[Category],$A36,
ExpenseData[Month],J$6,
ExpenseData[Date Group],IF($B$1="(All)","*",$B$1),
ExpenseData[Source],IF($B$2="(All)","*",$B$2),
ExpenseData[Source],IF($B$3="(All)","*",$B$3))</f>
        <v>0</v>
      </c>
      <c r="Z35" s="26">
        <f>SUMIFS(ExpenseData[Amount],
ExpenseData[Category],$A36,
ExpenseData[Month],K$6,
ExpenseData[Date Group],IF($B$1="(All)","*",$B$1),
ExpenseData[Source],IF($B$2="(All)","*",$B$2),
ExpenseData[Source],IF($B$3="(All)","*",$B$3))</f>
        <v>0</v>
      </c>
      <c r="AA35" s="26">
        <f>SUMIFS(ExpenseData[Amount],
ExpenseData[Category],$A36,
ExpenseData[Month],L$6,
ExpenseData[Date Group],IF($B$1="(All)","*",$B$1),
ExpenseData[Source],IF($B$2="(All)","*",$B$2),
ExpenseData[Source],IF($B$3="(All)","*",$B$3))</f>
        <v>3000</v>
      </c>
      <c r="AB35" s="26">
        <f>SUMIFS(ExpenseData[Amount],
ExpenseData[Category],$A36,
ExpenseData[Month],M$6,
ExpenseData[Date Group],IF($B$1="(All)","*",$B$1),
ExpenseData[Source],IF($B$2="(All)","*",$B$2),
ExpenseData[Source],IF($B$3="(All)","*",$B$3))</f>
        <v>0</v>
      </c>
      <c r="AD35" s="23" t="s">
        <v>70</v>
      </c>
      <c r="AE35" s="30">
        <f t="shared" si="1"/>
        <v>0</v>
      </c>
      <c r="AF35" s="30">
        <f t="shared" si="2"/>
        <v>0</v>
      </c>
      <c r="AG35" s="30">
        <f t="shared" si="3"/>
        <v>0</v>
      </c>
      <c r="AH35" s="30">
        <f t="shared" si="4"/>
        <v>0</v>
      </c>
      <c r="AI35" s="30">
        <f t="shared" si="5"/>
        <v>0</v>
      </c>
      <c r="AJ35" s="30">
        <f t="shared" si="6"/>
        <v>0</v>
      </c>
      <c r="AK35" s="30">
        <f t="shared" si="7"/>
        <v>0</v>
      </c>
      <c r="AL35" s="30">
        <f t="shared" si="8"/>
        <v>0</v>
      </c>
      <c r="AM35" s="30">
        <f t="shared" si="9"/>
        <v>0</v>
      </c>
      <c r="AN35" s="30">
        <f t="shared" si="10"/>
        <v>0</v>
      </c>
      <c r="AO35" s="30">
        <f t="shared" si="11"/>
        <v>-1</v>
      </c>
    </row>
    <row r="36" spans="1:41" x14ac:dyDescent="0.2">
      <c r="A36" s="19" t="s">
        <v>140</v>
      </c>
      <c r="B36" s="20"/>
      <c r="C36" s="20"/>
      <c r="D36" s="20"/>
      <c r="E36" s="20"/>
      <c r="F36" s="20"/>
      <c r="G36" s="20"/>
      <c r="H36" s="20"/>
      <c r="I36" s="20"/>
      <c r="J36" s="20"/>
      <c r="K36" s="20"/>
      <c r="L36" s="20">
        <v>3000</v>
      </c>
      <c r="M36" s="20"/>
      <c r="N36" s="20">
        <v>3000</v>
      </c>
      <c r="P36" s="23" t="s">
        <v>70</v>
      </c>
      <c r="Q36" s="27">
        <f>SUMIFS(ExpenseData[Amount],
ExpenseData[Subcategory],$A37,
ExpenseData[Month],B$6,
ExpenseData[Date Group],IF($B$1="(All)","*",$B$1),
ExpenseData[Source],IF($B$2="(All)","*",$B$2),
ExpenseData[Source],IF($B$3="(All)","*",$B$3))</f>
        <v>0</v>
      </c>
      <c r="R36" s="27">
        <f>SUMIFS(ExpenseData[Amount],
ExpenseData[Subcategory],$A37,
ExpenseData[Month],C$6,
ExpenseData[Date Group],IF($B$1="(All)","*",$B$1),
ExpenseData[Source],IF($B$2="(All)","*",$B$2),
ExpenseData[Source],IF($B$3="(All)","*",$B$3))</f>
        <v>0</v>
      </c>
      <c r="S36" s="27">
        <f>SUMIFS(ExpenseData[Amount],
ExpenseData[Subcategory],$A37,
ExpenseData[Month],D$6,
ExpenseData[Date Group],IF($B$1="(All)","*",$B$1),
ExpenseData[Source],IF($B$2="(All)","*",$B$2),
ExpenseData[Source],IF($B$3="(All)","*",$B$3))</f>
        <v>0</v>
      </c>
      <c r="T36" s="27">
        <f>SUMIFS(ExpenseData[Amount],
ExpenseData[Subcategory],$A37,
ExpenseData[Month],E$6,
ExpenseData[Date Group],IF($B$1="(All)","*",$B$1),
ExpenseData[Source],IF($B$2="(All)","*",$B$2),
ExpenseData[Source],IF($B$3="(All)","*",$B$3))</f>
        <v>0</v>
      </c>
      <c r="U36" s="27">
        <f>SUMIFS(ExpenseData[Amount],
ExpenseData[Subcategory],$A37,
ExpenseData[Month],F$6,
ExpenseData[Date Group],IF($B$1="(All)","*",$B$1),
ExpenseData[Source],IF($B$2="(All)","*",$B$2),
ExpenseData[Source],IF($B$3="(All)","*",$B$3))</f>
        <v>0</v>
      </c>
      <c r="V36" s="27">
        <f>SUMIFS(ExpenseData[Amount],
ExpenseData[Subcategory],$A37,
ExpenseData[Month],G$6,
ExpenseData[Date Group],IF($B$1="(All)","*",$B$1),
ExpenseData[Source],IF($B$2="(All)","*",$B$2),
ExpenseData[Source],IF($B$3="(All)","*",$B$3))</f>
        <v>0</v>
      </c>
      <c r="W36" s="27">
        <f>SUMIFS(ExpenseData[Amount],
ExpenseData[Subcategory],$A37,
ExpenseData[Month],H$6,
ExpenseData[Date Group],IF($B$1="(All)","*",$B$1),
ExpenseData[Source],IF($B$2="(All)","*",$B$2),
ExpenseData[Source],IF($B$3="(All)","*",$B$3))</f>
        <v>0</v>
      </c>
      <c r="X36" s="27">
        <f>SUMIFS(ExpenseData[Amount],
ExpenseData[Subcategory],$A37,
ExpenseData[Month],I$6,
ExpenseData[Date Group],IF($B$1="(All)","*",$B$1),
ExpenseData[Source],IF($B$2="(All)","*",$B$2),
ExpenseData[Source],IF($B$3="(All)","*",$B$3))</f>
        <v>0</v>
      </c>
      <c r="Y36" s="27">
        <f>SUMIFS(ExpenseData[Amount],
ExpenseData[Subcategory],$A37,
ExpenseData[Month],J$6,
ExpenseData[Date Group],IF($B$1="(All)","*",$B$1),
ExpenseData[Source],IF($B$2="(All)","*",$B$2),
ExpenseData[Source],IF($B$3="(All)","*",$B$3))</f>
        <v>0</v>
      </c>
      <c r="Z36" s="27">
        <f>SUMIFS(ExpenseData[Amount],
ExpenseData[Subcategory],$A37,
ExpenseData[Month],K$6,
ExpenseData[Date Group],IF($B$1="(All)","*",$B$1),
ExpenseData[Source],IF($B$2="(All)","*",$B$2),
ExpenseData[Source],IF($B$3="(All)","*",$B$3))</f>
        <v>0</v>
      </c>
      <c r="AA36" s="27">
        <f>SUMIFS(ExpenseData[Amount],
ExpenseData[Subcategory],$A37,
ExpenseData[Month],L$6,
ExpenseData[Date Group],IF($B$1="(All)","*",$B$1),
ExpenseData[Source],IF($B$2="(All)","*",$B$2),
ExpenseData[Source],IF($B$3="(All)","*",$B$3))</f>
        <v>3000</v>
      </c>
      <c r="AB36" s="27">
        <f>SUMIFS(ExpenseData[Amount],
ExpenseData[Subcategory],$A37,
ExpenseData[Month],M$6,
ExpenseData[Date Group],IF($B$1="(All)","*",$B$1),
ExpenseData[Source],IF($B$2="(All)","*",$B$2),
ExpenseData[Source],IF($B$3="(All)","*",$B$3))</f>
        <v>0</v>
      </c>
      <c r="AD36" s="25" t="s">
        <v>135</v>
      </c>
      <c r="AE36" s="30">
        <f t="shared" si="1"/>
        <v>0</v>
      </c>
      <c r="AF36" s="30">
        <f t="shared" si="2"/>
        <v>0</v>
      </c>
      <c r="AG36" s="30">
        <f t="shared" si="3"/>
        <v>0</v>
      </c>
      <c r="AH36" s="30">
        <f t="shared" si="4"/>
        <v>0</v>
      </c>
      <c r="AI36" s="30">
        <f t="shared" si="5"/>
        <v>0</v>
      </c>
      <c r="AJ36" s="30">
        <f t="shared" si="6"/>
        <v>0</v>
      </c>
      <c r="AK36" s="30">
        <f t="shared" si="7"/>
        <v>0</v>
      </c>
      <c r="AL36" s="30">
        <f t="shared" si="8"/>
        <v>0</v>
      </c>
      <c r="AM36" s="30">
        <f t="shared" si="9"/>
        <v>0</v>
      </c>
      <c r="AN36" s="30">
        <f t="shared" si="10"/>
        <v>0</v>
      </c>
      <c r="AO36" s="30">
        <f t="shared" si="11"/>
        <v>-1</v>
      </c>
    </row>
    <row r="37" spans="1:41" x14ac:dyDescent="0.2">
      <c r="A37" s="15" t="s">
        <v>70</v>
      </c>
      <c r="B37" s="20"/>
      <c r="C37" s="20"/>
      <c r="D37" s="20"/>
      <c r="E37" s="20"/>
      <c r="F37" s="20"/>
      <c r="G37" s="20"/>
      <c r="H37" s="20"/>
      <c r="I37" s="20"/>
      <c r="J37" s="20"/>
      <c r="K37" s="20"/>
      <c r="L37" s="20">
        <v>3000</v>
      </c>
      <c r="M37" s="20"/>
      <c r="N37" s="20">
        <v>3000</v>
      </c>
      <c r="P37" s="25" t="s">
        <v>135</v>
      </c>
      <c r="Q37" s="26">
        <f>SUMIFS(ExpenseData[Amount],
ExpenseData[Category],$A38,
ExpenseData[Month],B$6,
ExpenseData[Date Group],IF($B$1="(All)","*",$B$1),
ExpenseData[Source],IF($B$2="(All)","*",$B$2),
ExpenseData[Source],IF($B$3="(All)","*",$B$3))</f>
        <v>0</v>
      </c>
      <c r="R37" s="26">
        <f>SUMIFS(ExpenseData[Amount],
ExpenseData[Category],$A38,
ExpenseData[Month],C$6,
ExpenseData[Date Group],IF($B$1="(All)","*",$B$1),
ExpenseData[Source],IF($B$2="(All)","*",$B$2),
ExpenseData[Source],IF($B$3="(All)","*",$B$3))</f>
        <v>0</v>
      </c>
      <c r="S37" s="26">
        <f>SUMIFS(ExpenseData[Amount],
ExpenseData[Category],$A38,
ExpenseData[Month],D$6,
ExpenseData[Date Group],IF($B$1="(All)","*",$B$1),
ExpenseData[Source],IF($B$2="(All)","*",$B$2),
ExpenseData[Source],IF($B$3="(All)","*",$B$3))</f>
        <v>100</v>
      </c>
      <c r="T37" s="26">
        <f>SUMIFS(ExpenseData[Amount],
ExpenseData[Category],$A38,
ExpenseData[Month],E$6,
ExpenseData[Date Group],IF($B$1="(All)","*",$B$1),
ExpenseData[Source],IF($B$2="(All)","*",$B$2),
ExpenseData[Source],IF($B$3="(All)","*",$B$3))</f>
        <v>0</v>
      </c>
      <c r="U37" s="26">
        <f>SUMIFS(ExpenseData[Amount],
ExpenseData[Category],$A38,
ExpenseData[Month],F$6,
ExpenseData[Date Group],IF($B$1="(All)","*",$B$1),
ExpenseData[Source],IF($B$2="(All)","*",$B$2),
ExpenseData[Source],IF($B$3="(All)","*",$B$3))</f>
        <v>0</v>
      </c>
      <c r="V37" s="26">
        <f>SUMIFS(ExpenseData[Amount],
ExpenseData[Category],$A38,
ExpenseData[Month],G$6,
ExpenseData[Date Group],IF($B$1="(All)","*",$B$1),
ExpenseData[Source],IF($B$2="(All)","*",$B$2),
ExpenseData[Source],IF($B$3="(All)","*",$B$3))</f>
        <v>0</v>
      </c>
      <c r="W37" s="26">
        <f>SUMIFS(ExpenseData[Amount],
ExpenseData[Category],$A38,
ExpenseData[Month],H$6,
ExpenseData[Date Group],IF($B$1="(All)","*",$B$1),
ExpenseData[Source],IF($B$2="(All)","*",$B$2),
ExpenseData[Source],IF($B$3="(All)","*",$B$3))</f>
        <v>0</v>
      </c>
      <c r="X37" s="26">
        <f>SUMIFS(ExpenseData[Amount],
ExpenseData[Category],$A38,
ExpenseData[Month],I$6,
ExpenseData[Date Group],IF($B$1="(All)","*",$B$1),
ExpenseData[Source],IF($B$2="(All)","*",$B$2),
ExpenseData[Source],IF($B$3="(All)","*",$B$3))</f>
        <v>0</v>
      </c>
      <c r="Y37" s="26">
        <f>SUMIFS(ExpenseData[Amount],
ExpenseData[Category],$A38,
ExpenseData[Month],J$6,
ExpenseData[Date Group],IF($B$1="(All)","*",$B$1),
ExpenseData[Source],IF($B$2="(All)","*",$B$2),
ExpenseData[Source],IF($B$3="(All)","*",$B$3))</f>
        <v>160</v>
      </c>
      <c r="Z37" s="26">
        <f>SUMIFS(ExpenseData[Amount],
ExpenseData[Category],$A38,
ExpenseData[Month],K$6,
ExpenseData[Date Group],IF($B$1="(All)","*",$B$1),
ExpenseData[Source],IF($B$2="(All)","*",$B$2),
ExpenseData[Source],IF($B$3="(All)","*",$B$3))</f>
        <v>0</v>
      </c>
      <c r="AA37" s="26">
        <f>SUMIFS(ExpenseData[Amount],
ExpenseData[Category],$A38,
ExpenseData[Month],L$6,
ExpenseData[Date Group],IF($B$1="(All)","*",$B$1),
ExpenseData[Source],IF($B$2="(All)","*",$B$2),
ExpenseData[Source],IF($B$3="(All)","*",$B$3))</f>
        <v>0</v>
      </c>
      <c r="AB37" s="26">
        <f>SUMIFS(ExpenseData[Amount],
ExpenseData[Category],$A38,
ExpenseData[Month],M$6,
ExpenseData[Date Group],IF($B$1="(All)","*",$B$1),
ExpenseData[Source],IF($B$2="(All)","*",$B$2),
ExpenseData[Source],IF($B$3="(All)","*",$B$3))</f>
        <v>0</v>
      </c>
      <c r="AD37" s="23" t="s">
        <v>139</v>
      </c>
      <c r="AE37" s="30">
        <f t="shared" si="1"/>
        <v>0</v>
      </c>
      <c r="AF37" s="30">
        <f t="shared" si="2"/>
        <v>0</v>
      </c>
      <c r="AG37" s="30">
        <f t="shared" si="3"/>
        <v>-1</v>
      </c>
      <c r="AH37" s="30">
        <f t="shared" si="4"/>
        <v>0</v>
      </c>
      <c r="AI37" s="30">
        <f t="shared" si="5"/>
        <v>0</v>
      </c>
      <c r="AJ37" s="30">
        <f t="shared" si="6"/>
        <v>0</v>
      </c>
      <c r="AK37" s="30">
        <f t="shared" si="7"/>
        <v>0</v>
      </c>
      <c r="AL37" s="30">
        <f t="shared" si="8"/>
        <v>0</v>
      </c>
      <c r="AM37" s="30">
        <f t="shared" si="9"/>
        <v>-1</v>
      </c>
      <c r="AN37" s="30">
        <f t="shared" si="10"/>
        <v>0</v>
      </c>
      <c r="AO37" s="30">
        <f t="shared" si="11"/>
        <v>0</v>
      </c>
    </row>
    <row r="38" spans="1:41" x14ac:dyDescent="0.2">
      <c r="A38" s="19" t="s">
        <v>135</v>
      </c>
      <c r="B38" s="20"/>
      <c r="C38" s="20"/>
      <c r="D38" s="20">
        <v>100</v>
      </c>
      <c r="E38" s="20"/>
      <c r="F38" s="20"/>
      <c r="G38" s="20"/>
      <c r="H38" s="20"/>
      <c r="I38" s="20"/>
      <c r="J38" s="20">
        <v>160</v>
      </c>
      <c r="K38" s="20"/>
      <c r="L38" s="20"/>
      <c r="M38" s="20"/>
      <c r="N38" s="20">
        <v>260</v>
      </c>
      <c r="P38" s="23" t="s">
        <v>139</v>
      </c>
      <c r="Q38" s="27">
        <f>SUMIFS(ExpenseData[Amount],
ExpenseData[Subcategory],$A39,
ExpenseData[Month],B$6,
ExpenseData[Date Group],IF($B$1="(All)","*",$B$1),
ExpenseData[Source],IF($B$2="(All)","*",$B$2),
ExpenseData[Source],IF($B$3="(All)","*",$B$3))</f>
        <v>0</v>
      </c>
      <c r="R38" s="27">
        <f>SUMIFS(ExpenseData[Amount],
ExpenseData[Subcategory],$A39,
ExpenseData[Month],C$6,
ExpenseData[Date Group],IF($B$1="(All)","*",$B$1),
ExpenseData[Source],IF($B$2="(All)","*",$B$2),
ExpenseData[Source],IF($B$3="(All)","*",$B$3))</f>
        <v>0</v>
      </c>
      <c r="S38" s="27">
        <f>SUMIFS(ExpenseData[Amount],
ExpenseData[Subcategory],$A39,
ExpenseData[Month],D$6,
ExpenseData[Date Group],IF($B$1="(All)","*",$B$1),
ExpenseData[Source],IF($B$2="(All)","*",$B$2),
ExpenseData[Source],IF($B$3="(All)","*",$B$3))</f>
        <v>0</v>
      </c>
      <c r="T38" s="27">
        <f>SUMIFS(ExpenseData[Amount],
ExpenseData[Subcategory],$A39,
ExpenseData[Month],E$6,
ExpenseData[Date Group],IF($B$1="(All)","*",$B$1),
ExpenseData[Source],IF($B$2="(All)","*",$B$2),
ExpenseData[Source],IF($B$3="(All)","*",$B$3))</f>
        <v>0</v>
      </c>
      <c r="U38" s="27">
        <f>SUMIFS(ExpenseData[Amount],
ExpenseData[Subcategory],$A39,
ExpenseData[Month],F$6,
ExpenseData[Date Group],IF($B$1="(All)","*",$B$1),
ExpenseData[Source],IF($B$2="(All)","*",$B$2),
ExpenseData[Source],IF($B$3="(All)","*",$B$3))</f>
        <v>0</v>
      </c>
      <c r="V38" s="27">
        <f>SUMIFS(ExpenseData[Amount],
ExpenseData[Subcategory],$A39,
ExpenseData[Month],G$6,
ExpenseData[Date Group],IF($B$1="(All)","*",$B$1),
ExpenseData[Source],IF($B$2="(All)","*",$B$2),
ExpenseData[Source],IF($B$3="(All)","*",$B$3))</f>
        <v>0</v>
      </c>
      <c r="W38" s="27">
        <f>SUMIFS(ExpenseData[Amount],
ExpenseData[Subcategory],$A39,
ExpenseData[Month],H$6,
ExpenseData[Date Group],IF($B$1="(All)","*",$B$1),
ExpenseData[Source],IF($B$2="(All)","*",$B$2),
ExpenseData[Source],IF($B$3="(All)","*",$B$3))</f>
        <v>0</v>
      </c>
      <c r="X38" s="27">
        <f>SUMIFS(ExpenseData[Amount],
ExpenseData[Subcategory],$A39,
ExpenseData[Month],I$6,
ExpenseData[Date Group],IF($B$1="(All)","*",$B$1),
ExpenseData[Source],IF($B$2="(All)","*",$B$2),
ExpenseData[Source],IF($B$3="(All)","*",$B$3))</f>
        <v>0</v>
      </c>
      <c r="Y38" s="27">
        <f>SUMIFS(ExpenseData[Amount],
ExpenseData[Subcategory],$A39,
ExpenseData[Month],J$6,
ExpenseData[Date Group],IF($B$1="(All)","*",$B$1),
ExpenseData[Source],IF($B$2="(All)","*",$B$2),
ExpenseData[Source],IF($B$3="(All)","*",$B$3))</f>
        <v>60</v>
      </c>
      <c r="Z38" s="27">
        <f>SUMIFS(ExpenseData[Amount],
ExpenseData[Subcategory],$A39,
ExpenseData[Month],K$6,
ExpenseData[Date Group],IF($B$1="(All)","*",$B$1),
ExpenseData[Source],IF($B$2="(All)","*",$B$2),
ExpenseData[Source],IF($B$3="(All)","*",$B$3))</f>
        <v>0</v>
      </c>
      <c r="AA38" s="27">
        <f>SUMIFS(ExpenseData[Amount],
ExpenseData[Subcategory],$A39,
ExpenseData[Month],L$6,
ExpenseData[Date Group],IF($B$1="(All)","*",$B$1),
ExpenseData[Source],IF($B$2="(All)","*",$B$2),
ExpenseData[Source],IF($B$3="(All)","*",$B$3))</f>
        <v>0</v>
      </c>
      <c r="AB38" s="27">
        <f>SUMIFS(ExpenseData[Amount],
ExpenseData[Subcategory],$A39,
ExpenseData[Month],M$6,
ExpenseData[Date Group],IF($B$1="(All)","*",$B$1),
ExpenseData[Source],IF($B$2="(All)","*",$B$2),
ExpenseData[Source],IF($B$3="(All)","*",$B$3))</f>
        <v>0</v>
      </c>
      <c r="AD38" s="23" t="s">
        <v>98</v>
      </c>
      <c r="AE38" s="30">
        <f t="shared" si="1"/>
        <v>0</v>
      </c>
      <c r="AF38" s="30">
        <f t="shared" si="2"/>
        <v>0</v>
      </c>
      <c r="AG38" s="30">
        <f t="shared" si="3"/>
        <v>0</v>
      </c>
      <c r="AH38" s="30">
        <f t="shared" si="4"/>
        <v>0</v>
      </c>
      <c r="AI38" s="30">
        <f t="shared" si="5"/>
        <v>0</v>
      </c>
      <c r="AJ38" s="30">
        <f t="shared" si="6"/>
        <v>0</v>
      </c>
      <c r="AK38" s="30">
        <f t="shared" si="7"/>
        <v>0</v>
      </c>
      <c r="AL38" s="30">
        <f t="shared" si="8"/>
        <v>0</v>
      </c>
      <c r="AM38" s="30">
        <f t="shared" si="9"/>
        <v>-1</v>
      </c>
      <c r="AN38" s="30">
        <f t="shared" si="10"/>
        <v>0</v>
      </c>
      <c r="AO38" s="30">
        <f t="shared" si="11"/>
        <v>0</v>
      </c>
    </row>
    <row r="39" spans="1:41" x14ac:dyDescent="0.2">
      <c r="A39" s="15" t="s">
        <v>139</v>
      </c>
      <c r="B39" s="20"/>
      <c r="C39" s="20"/>
      <c r="D39" s="20"/>
      <c r="E39" s="20"/>
      <c r="F39" s="20"/>
      <c r="G39" s="20"/>
      <c r="H39" s="20"/>
      <c r="I39" s="20"/>
      <c r="J39" s="20">
        <v>60</v>
      </c>
      <c r="K39" s="20"/>
      <c r="L39" s="20"/>
      <c r="M39" s="20"/>
      <c r="N39" s="20">
        <v>60</v>
      </c>
      <c r="P39" s="23" t="s">
        <v>98</v>
      </c>
      <c r="Q39" s="27">
        <f>SUMIFS(ExpenseData[Amount],
ExpenseData[Subcategory],$A40,
ExpenseData[Month],B$6,
ExpenseData[Date Group],IF($B$1="(All)","*",$B$1),
ExpenseData[Source],IF($B$2="(All)","*",$B$2),
ExpenseData[Source],IF($B$3="(All)","*",$B$3))</f>
        <v>0</v>
      </c>
      <c r="R39" s="27">
        <f>SUMIFS(ExpenseData[Amount],
ExpenseData[Subcategory],$A40,
ExpenseData[Month],C$6,
ExpenseData[Date Group],IF($B$1="(All)","*",$B$1),
ExpenseData[Source],IF($B$2="(All)","*",$B$2),
ExpenseData[Source],IF($B$3="(All)","*",$B$3))</f>
        <v>0</v>
      </c>
      <c r="S39" s="27">
        <f>SUMIFS(ExpenseData[Amount],
ExpenseData[Subcategory],$A40,
ExpenseData[Month],D$6,
ExpenseData[Date Group],IF($B$1="(All)","*",$B$1),
ExpenseData[Source],IF($B$2="(All)","*",$B$2),
ExpenseData[Source],IF($B$3="(All)","*",$B$3))</f>
        <v>100</v>
      </c>
      <c r="T39" s="27">
        <f>SUMIFS(ExpenseData[Amount],
ExpenseData[Subcategory],$A40,
ExpenseData[Month],E$6,
ExpenseData[Date Group],IF($B$1="(All)","*",$B$1),
ExpenseData[Source],IF($B$2="(All)","*",$B$2),
ExpenseData[Source],IF($B$3="(All)","*",$B$3))</f>
        <v>0</v>
      </c>
      <c r="U39" s="27">
        <f>SUMIFS(ExpenseData[Amount],
ExpenseData[Subcategory],$A40,
ExpenseData[Month],F$6,
ExpenseData[Date Group],IF($B$1="(All)","*",$B$1),
ExpenseData[Source],IF($B$2="(All)","*",$B$2),
ExpenseData[Source],IF($B$3="(All)","*",$B$3))</f>
        <v>0</v>
      </c>
      <c r="V39" s="27">
        <f>SUMIFS(ExpenseData[Amount],
ExpenseData[Subcategory],$A40,
ExpenseData[Month],G$6,
ExpenseData[Date Group],IF($B$1="(All)","*",$B$1),
ExpenseData[Source],IF($B$2="(All)","*",$B$2),
ExpenseData[Source],IF($B$3="(All)","*",$B$3))</f>
        <v>0</v>
      </c>
      <c r="W39" s="27">
        <f>SUMIFS(ExpenseData[Amount],
ExpenseData[Subcategory],$A40,
ExpenseData[Month],H$6,
ExpenseData[Date Group],IF($B$1="(All)","*",$B$1),
ExpenseData[Source],IF($B$2="(All)","*",$B$2),
ExpenseData[Source],IF($B$3="(All)","*",$B$3))</f>
        <v>0</v>
      </c>
      <c r="X39" s="27">
        <f>SUMIFS(ExpenseData[Amount],
ExpenseData[Subcategory],$A40,
ExpenseData[Month],I$6,
ExpenseData[Date Group],IF($B$1="(All)","*",$B$1),
ExpenseData[Source],IF($B$2="(All)","*",$B$2),
ExpenseData[Source],IF($B$3="(All)","*",$B$3))</f>
        <v>0</v>
      </c>
      <c r="Y39" s="27">
        <f>SUMIFS(ExpenseData[Amount],
ExpenseData[Subcategory],$A40,
ExpenseData[Month],J$6,
ExpenseData[Date Group],IF($B$1="(All)","*",$B$1),
ExpenseData[Source],IF($B$2="(All)","*",$B$2),
ExpenseData[Source],IF($B$3="(All)","*",$B$3))</f>
        <v>100</v>
      </c>
      <c r="Z39" s="27">
        <f>SUMIFS(ExpenseData[Amount],
ExpenseData[Subcategory],$A40,
ExpenseData[Month],K$6,
ExpenseData[Date Group],IF($B$1="(All)","*",$B$1),
ExpenseData[Source],IF($B$2="(All)","*",$B$2),
ExpenseData[Source],IF($B$3="(All)","*",$B$3))</f>
        <v>0</v>
      </c>
      <c r="AA39" s="27">
        <f>SUMIFS(ExpenseData[Amount],
ExpenseData[Subcategory],$A40,
ExpenseData[Month],L$6,
ExpenseData[Date Group],IF($B$1="(All)","*",$B$1),
ExpenseData[Source],IF($B$2="(All)","*",$B$2),
ExpenseData[Source],IF($B$3="(All)","*",$B$3))</f>
        <v>0</v>
      </c>
      <c r="AB39" s="27">
        <f>SUMIFS(ExpenseData[Amount],
ExpenseData[Subcategory],$A40,
ExpenseData[Month],M$6,
ExpenseData[Date Group],IF($B$1="(All)","*",$B$1),
ExpenseData[Source],IF($B$2="(All)","*",$B$2),
ExpenseData[Source],IF($B$3="(All)","*",$B$3))</f>
        <v>0</v>
      </c>
      <c r="AD39" s="25" t="s">
        <v>63</v>
      </c>
      <c r="AE39" s="30">
        <f t="shared" si="1"/>
        <v>0</v>
      </c>
      <c r="AF39" s="30">
        <f t="shared" si="2"/>
        <v>0</v>
      </c>
      <c r="AG39" s="30">
        <f t="shared" si="3"/>
        <v>-1</v>
      </c>
      <c r="AH39" s="30">
        <f t="shared" si="4"/>
        <v>0</v>
      </c>
      <c r="AI39" s="30">
        <f t="shared" si="5"/>
        <v>0</v>
      </c>
      <c r="AJ39" s="30">
        <f t="shared" si="6"/>
        <v>0</v>
      </c>
      <c r="AK39" s="30">
        <f t="shared" si="7"/>
        <v>0</v>
      </c>
      <c r="AL39" s="30">
        <f t="shared" si="8"/>
        <v>0</v>
      </c>
      <c r="AM39" s="30">
        <f t="shared" si="9"/>
        <v>-1</v>
      </c>
      <c r="AN39" s="30">
        <f t="shared" si="10"/>
        <v>0</v>
      </c>
      <c r="AO39" s="30">
        <f t="shared" si="11"/>
        <v>0</v>
      </c>
    </row>
    <row r="40" spans="1:41" x14ac:dyDescent="0.2">
      <c r="A40" s="15" t="s">
        <v>98</v>
      </c>
      <c r="B40" s="20"/>
      <c r="C40" s="20"/>
      <c r="D40" s="20">
        <v>100</v>
      </c>
      <c r="E40" s="20"/>
      <c r="F40" s="20"/>
      <c r="G40" s="20"/>
      <c r="H40" s="20"/>
      <c r="I40" s="20"/>
      <c r="J40" s="20">
        <v>100</v>
      </c>
      <c r="K40" s="20"/>
      <c r="L40" s="20"/>
      <c r="M40" s="20"/>
      <c r="N40" s="20">
        <v>200</v>
      </c>
      <c r="P40" s="25" t="s">
        <v>63</v>
      </c>
      <c r="Q40" s="26">
        <f>SUMIFS(ExpenseData[Amount],
ExpenseData[Category],$A41,
ExpenseData[Month],B$6,
ExpenseData[Date Group],IF($B$1="(All)","*",$B$1),
ExpenseData[Source],IF($B$2="(All)","*",$B$2),
ExpenseData[Source],IF($B$3="(All)","*",$B$3))</f>
        <v>875</v>
      </c>
      <c r="R40" s="26">
        <f>SUMIFS(ExpenseData[Amount],
ExpenseData[Category],$A41,
ExpenseData[Month],C$6,
ExpenseData[Date Group],IF($B$1="(All)","*",$B$1),
ExpenseData[Source],IF($B$2="(All)","*",$B$2),
ExpenseData[Source],IF($B$3="(All)","*",$B$3))</f>
        <v>75</v>
      </c>
      <c r="S40" s="26">
        <f>SUMIFS(ExpenseData[Amount],
ExpenseData[Category],$A41,
ExpenseData[Month],D$6,
ExpenseData[Date Group],IF($B$1="(All)","*",$B$1),
ExpenseData[Source],IF($B$2="(All)","*",$B$2),
ExpenseData[Source],IF($B$3="(All)","*",$B$3))</f>
        <v>75</v>
      </c>
      <c r="T40" s="26">
        <f>SUMIFS(ExpenseData[Amount],
ExpenseData[Category],$A41,
ExpenseData[Month],E$6,
ExpenseData[Date Group],IF($B$1="(All)","*",$B$1),
ExpenseData[Source],IF($B$2="(All)","*",$B$2),
ExpenseData[Source],IF($B$3="(All)","*",$B$3))</f>
        <v>75</v>
      </c>
      <c r="U40" s="26">
        <f>SUMIFS(ExpenseData[Amount],
ExpenseData[Category],$A41,
ExpenseData[Month],F$6,
ExpenseData[Date Group],IF($B$1="(All)","*",$B$1),
ExpenseData[Source],IF($B$2="(All)","*",$B$2),
ExpenseData[Source],IF($B$3="(All)","*",$B$3))</f>
        <v>75</v>
      </c>
      <c r="V40" s="26">
        <f>SUMIFS(ExpenseData[Amount],
ExpenseData[Category],$A41,
ExpenseData[Month],G$6,
ExpenseData[Date Group],IF($B$1="(All)","*",$B$1),
ExpenseData[Source],IF($B$2="(All)","*",$B$2),
ExpenseData[Source],IF($B$3="(All)","*",$B$3))</f>
        <v>75</v>
      </c>
      <c r="W40" s="26">
        <f>SUMIFS(ExpenseData[Amount],
ExpenseData[Category],$A41,
ExpenseData[Month],H$6,
ExpenseData[Date Group],IF($B$1="(All)","*",$B$1),
ExpenseData[Source],IF($B$2="(All)","*",$B$2),
ExpenseData[Source],IF($B$3="(All)","*",$B$3))</f>
        <v>375</v>
      </c>
      <c r="X40" s="26">
        <f>SUMIFS(ExpenseData[Amount],
ExpenseData[Category],$A41,
ExpenseData[Month],I$6,
ExpenseData[Date Group],IF($B$1="(All)","*",$B$1),
ExpenseData[Source],IF($B$2="(All)","*",$B$2),
ExpenseData[Source],IF($B$3="(All)","*",$B$3))</f>
        <v>75</v>
      </c>
      <c r="Y40" s="26">
        <f>SUMIFS(ExpenseData[Amount],
ExpenseData[Category],$A41,
ExpenseData[Month],J$6,
ExpenseData[Date Group],IF($B$1="(All)","*",$B$1),
ExpenseData[Source],IF($B$2="(All)","*",$B$2),
ExpenseData[Source],IF($B$3="(All)","*",$B$3))</f>
        <v>75</v>
      </c>
      <c r="Z40" s="26">
        <f>SUMIFS(ExpenseData[Amount],
ExpenseData[Category],$A41,
ExpenseData[Month],K$6,
ExpenseData[Date Group],IF($B$1="(All)","*",$B$1),
ExpenseData[Source],IF($B$2="(All)","*",$B$2),
ExpenseData[Source],IF($B$3="(All)","*",$B$3))</f>
        <v>75</v>
      </c>
      <c r="AA40" s="26">
        <f>SUMIFS(ExpenseData[Amount],
ExpenseData[Category],$A41,
ExpenseData[Month],L$6,
ExpenseData[Date Group],IF($B$1="(All)","*",$B$1),
ExpenseData[Source],IF($B$2="(All)","*",$B$2),
ExpenseData[Source],IF($B$3="(All)","*",$B$3))</f>
        <v>75</v>
      </c>
      <c r="AB40" s="26">
        <f>SUMIFS(ExpenseData[Amount],
ExpenseData[Category],$A41,
ExpenseData[Month],M$6,
ExpenseData[Date Group],IF($B$1="(All)","*",$B$1),
ExpenseData[Source],IF($B$2="(All)","*",$B$2),
ExpenseData[Source],IF($B$3="(All)","*",$B$3))</f>
        <v>153</v>
      </c>
      <c r="AD40" s="23" t="s">
        <v>32</v>
      </c>
      <c r="AE40" s="30">
        <f t="shared" si="1"/>
        <v>-0.91428571428571426</v>
      </c>
      <c r="AF40" s="30">
        <f t="shared" si="2"/>
        <v>0</v>
      </c>
      <c r="AG40" s="30">
        <f t="shared" si="3"/>
        <v>0</v>
      </c>
      <c r="AH40" s="30">
        <f t="shared" si="4"/>
        <v>0</v>
      </c>
      <c r="AI40" s="30">
        <f t="shared" si="5"/>
        <v>0</v>
      </c>
      <c r="AJ40" s="30">
        <f t="shared" si="6"/>
        <v>4</v>
      </c>
      <c r="AK40" s="30">
        <f t="shared" si="7"/>
        <v>-0.8</v>
      </c>
      <c r="AL40" s="30">
        <f t="shared" si="8"/>
        <v>0</v>
      </c>
      <c r="AM40" s="30">
        <f t="shared" si="9"/>
        <v>0</v>
      </c>
      <c r="AN40" s="30">
        <f t="shared" si="10"/>
        <v>0</v>
      </c>
      <c r="AO40" s="30">
        <f t="shared" si="11"/>
        <v>1.04</v>
      </c>
    </row>
    <row r="41" spans="1:41" x14ac:dyDescent="0.2">
      <c r="A41" s="19" t="s">
        <v>63</v>
      </c>
      <c r="B41" s="20">
        <v>875</v>
      </c>
      <c r="C41" s="20">
        <v>75</v>
      </c>
      <c r="D41" s="20">
        <v>75</v>
      </c>
      <c r="E41" s="20">
        <v>75</v>
      </c>
      <c r="F41" s="20">
        <v>75</v>
      </c>
      <c r="G41" s="20">
        <v>75</v>
      </c>
      <c r="H41" s="20">
        <v>375</v>
      </c>
      <c r="I41" s="20">
        <v>75</v>
      </c>
      <c r="J41" s="20">
        <v>75</v>
      </c>
      <c r="K41" s="20">
        <v>75</v>
      </c>
      <c r="L41" s="20">
        <v>75</v>
      </c>
      <c r="M41" s="20">
        <v>153</v>
      </c>
      <c r="N41" s="20">
        <v>2078</v>
      </c>
      <c r="P41" s="23" t="s">
        <v>32</v>
      </c>
      <c r="Q41" s="27">
        <f>SUMIFS(ExpenseData[Amount],
ExpenseData[Subcategory],$A42,
ExpenseData[Month],B$6,
ExpenseData[Date Group],IF($B$1="(All)","*",$B$1),
ExpenseData[Source],IF($B$2="(All)","*",$B$2),
ExpenseData[Source],IF($B$3="(All)","*",$B$3))</f>
        <v>75</v>
      </c>
      <c r="R41" s="27">
        <f>SUMIFS(ExpenseData[Amount],
ExpenseData[Subcategory],$A42,
ExpenseData[Month],C$6,
ExpenseData[Date Group],IF($B$1="(All)","*",$B$1),
ExpenseData[Source],IF($B$2="(All)","*",$B$2),
ExpenseData[Source],IF($B$3="(All)","*",$B$3))</f>
        <v>75</v>
      </c>
      <c r="S41" s="27">
        <f>SUMIFS(ExpenseData[Amount],
ExpenseData[Subcategory],$A42,
ExpenseData[Month],D$6,
ExpenseData[Date Group],IF($B$1="(All)","*",$B$1),
ExpenseData[Source],IF($B$2="(All)","*",$B$2),
ExpenseData[Source],IF($B$3="(All)","*",$B$3))</f>
        <v>75</v>
      </c>
      <c r="T41" s="27">
        <f>SUMIFS(ExpenseData[Amount],
ExpenseData[Subcategory],$A42,
ExpenseData[Month],E$6,
ExpenseData[Date Group],IF($B$1="(All)","*",$B$1),
ExpenseData[Source],IF($B$2="(All)","*",$B$2),
ExpenseData[Source],IF($B$3="(All)","*",$B$3))</f>
        <v>75</v>
      </c>
      <c r="U41" s="27">
        <f>SUMIFS(ExpenseData[Amount],
ExpenseData[Subcategory],$A42,
ExpenseData[Month],F$6,
ExpenseData[Date Group],IF($B$1="(All)","*",$B$1),
ExpenseData[Source],IF($B$2="(All)","*",$B$2),
ExpenseData[Source],IF($B$3="(All)","*",$B$3))</f>
        <v>75</v>
      </c>
      <c r="V41" s="27">
        <f>SUMIFS(ExpenseData[Amount],
ExpenseData[Subcategory],$A42,
ExpenseData[Month],G$6,
ExpenseData[Date Group],IF($B$1="(All)","*",$B$1),
ExpenseData[Source],IF($B$2="(All)","*",$B$2),
ExpenseData[Source],IF($B$3="(All)","*",$B$3))</f>
        <v>75</v>
      </c>
      <c r="W41" s="27">
        <f>SUMIFS(ExpenseData[Amount],
ExpenseData[Subcategory],$A42,
ExpenseData[Month],H$6,
ExpenseData[Date Group],IF($B$1="(All)","*",$B$1),
ExpenseData[Source],IF($B$2="(All)","*",$B$2),
ExpenseData[Source],IF($B$3="(All)","*",$B$3))</f>
        <v>75</v>
      </c>
      <c r="X41" s="27">
        <f>SUMIFS(ExpenseData[Amount],
ExpenseData[Subcategory],$A42,
ExpenseData[Month],I$6,
ExpenseData[Date Group],IF($B$1="(All)","*",$B$1),
ExpenseData[Source],IF($B$2="(All)","*",$B$2),
ExpenseData[Source],IF($B$3="(All)","*",$B$3))</f>
        <v>75</v>
      </c>
      <c r="Y41" s="27">
        <f>SUMIFS(ExpenseData[Amount],
ExpenseData[Subcategory],$A42,
ExpenseData[Month],J$6,
ExpenseData[Date Group],IF($B$1="(All)","*",$B$1),
ExpenseData[Source],IF($B$2="(All)","*",$B$2),
ExpenseData[Source],IF($B$3="(All)","*",$B$3))</f>
        <v>75</v>
      </c>
      <c r="Z41" s="27">
        <f>SUMIFS(ExpenseData[Amount],
ExpenseData[Subcategory],$A42,
ExpenseData[Month],K$6,
ExpenseData[Date Group],IF($B$1="(All)","*",$B$1),
ExpenseData[Source],IF($B$2="(All)","*",$B$2),
ExpenseData[Source],IF($B$3="(All)","*",$B$3))</f>
        <v>75</v>
      </c>
      <c r="AA41" s="27">
        <f>SUMIFS(ExpenseData[Amount],
ExpenseData[Subcategory],$A42,
ExpenseData[Month],L$6,
ExpenseData[Date Group],IF($B$1="(All)","*",$B$1),
ExpenseData[Source],IF($B$2="(All)","*",$B$2),
ExpenseData[Source],IF($B$3="(All)","*",$B$3))</f>
        <v>75</v>
      </c>
      <c r="AB41" s="27">
        <f>SUMIFS(ExpenseData[Amount],
ExpenseData[Subcategory],$A42,
ExpenseData[Month],M$6,
ExpenseData[Date Group],IF($B$1="(All)","*",$B$1),
ExpenseData[Source],IF($B$2="(All)","*",$B$2),
ExpenseData[Source],IF($B$3="(All)","*",$B$3))</f>
        <v>75</v>
      </c>
      <c r="AD41" s="23" t="s">
        <v>64</v>
      </c>
      <c r="AE41" s="30">
        <f t="shared" si="1"/>
        <v>0</v>
      </c>
      <c r="AF41" s="30">
        <f t="shared" si="2"/>
        <v>0</v>
      </c>
      <c r="AG41" s="30">
        <f t="shared" si="3"/>
        <v>0</v>
      </c>
      <c r="AH41" s="30">
        <f t="shared" si="4"/>
        <v>0</v>
      </c>
      <c r="AI41" s="30">
        <f t="shared" si="5"/>
        <v>0</v>
      </c>
      <c r="AJ41" s="30">
        <f t="shared" si="6"/>
        <v>0</v>
      </c>
      <c r="AK41" s="30">
        <f t="shared" si="7"/>
        <v>0</v>
      </c>
      <c r="AL41" s="30">
        <f t="shared" si="8"/>
        <v>0</v>
      </c>
      <c r="AM41" s="30">
        <f t="shared" si="9"/>
        <v>0</v>
      </c>
      <c r="AN41" s="30">
        <f t="shared" si="10"/>
        <v>0</v>
      </c>
      <c r="AO41" s="30">
        <f t="shared" si="11"/>
        <v>0</v>
      </c>
    </row>
    <row r="42" spans="1:41" x14ac:dyDescent="0.2">
      <c r="A42" s="15" t="s">
        <v>32</v>
      </c>
      <c r="B42" s="20">
        <v>75</v>
      </c>
      <c r="C42" s="20">
        <v>75</v>
      </c>
      <c r="D42" s="20">
        <v>75</v>
      </c>
      <c r="E42" s="20">
        <v>75</v>
      </c>
      <c r="F42" s="20">
        <v>75</v>
      </c>
      <c r="G42" s="20">
        <v>75</v>
      </c>
      <c r="H42" s="20">
        <v>75</v>
      </c>
      <c r="I42" s="20">
        <v>75</v>
      </c>
      <c r="J42" s="20">
        <v>75</v>
      </c>
      <c r="K42" s="20">
        <v>75</v>
      </c>
      <c r="L42" s="20">
        <v>75</v>
      </c>
      <c r="M42" s="20">
        <v>75</v>
      </c>
      <c r="N42" s="20">
        <v>900</v>
      </c>
      <c r="P42" s="23" t="s">
        <v>64</v>
      </c>
      <c r="Q42" s="27">
        <f>SUMIFS(ExpenseData[Amount],
ExpenseData[Subcategory],$A43,
ExpenseData[Month],B$6,
ExpenseData[Date Group],IF($B$1="(All)","*",$B$1),
ExpenseData[Source],IF($B$2="(All)","*",$B$2),
ExpenseData[Source],IF($B$3="(All)","*",$B$3))</f>
        <v>800</v>
      </c>
      <c r="R42" s="27">
        <f>SUMIFS(ExpenseData[Amount],
ExpenseData[Subcategory],$A43,
ExpenseData[Month],C$6,
ExpenseData[Date Group],IF($B$1="(All)","*",$B$1),
ExpenseData[Source],IF($B$2="(All)","*",$B$2),
ExpenseData[Source],IF($B$3="(All)","*",$B$3))</f>
        <v>0</v>
      </c>
      <c r="S42" s="27">
        <f>SUMIFS(ExpenseData[Amount],
ExpenseData[Subcategory],$A43,
ExpenseData[Month],D$6,
ExpenseData[Date Group],IF($B$1="(All)","*",$B$1),
ExpenseData[Source],IF($B$2="(All)","*",$B$2),
ExpenseData[Source],IF($B$3="(All)","*",$B$3))</f>
        <v>0</v>
      </c>
      <c r="T42" s="27">
        <f>SUMIFS(ExpenseData[Amount],
ExpenseData[Subcategory],$A43,
ExpenseData[Month],E$6,
ExpenseData[Date Group],IF($B$1="(All)","*",$B$1),
ExpenseData[Source],IF($B$2="(All)","*",$B$2),
ExpenseData[Source],IF($B$3="(All)","*",$B$3))</f>
        <v>0</v>
      </c>
      <c r="U42" s="27">
        <f>SUMIFS(ExpenseData[Amount],
ExpenseData[Subcategory],$A43,
ExpenseData[Month],F$6,
ExpenseData[Date Group],IF($B$1="(All)","*",$B$1),
ExpenseData[Source],IF($B$2="(All)","*",$B$2),
ExpenseData[Source],IF($B$3="(All)","*",$B$3))</f>
        <v>0</v>
      </c>
      <c r="V42" s="27">
        <f>SUMIFS(ExpenseData[Amount],
ExpenseData[Subcategory],$A43,
ExpenseData[Month],G$6,
ExpenseData[Date Group],IF($B$1="(All)","*",$B$1),
ExpenseData[Source],IF($B$2="(All)","*",$B$2),
ExpenseData[Source],IF($B$3="(All)","*",$B$3))</f>
        <v>0</v>
      </c>
      <c r="W42" s="27">
        <f>SUMIFS(ExpenseData[Amount],
ExpenseData[Subcategory],$A43,
ExpenseData[Month],H$6,
ExpenseData[Date Group],IF($B$1="(All)","*",$B$1),
ExpenseData[Source],IF($B$2="(All)","*",$B$2),
ExpenseData[Source],IF($B$3="(All)","*",$B$3))</f>
        <v>300</v>
      </c>
      <c r="X42" s="27">
        <f>SUMIFS(ExpenseData[Amount],
ExpenseData[Subcategory],$A43,
ExpenseData[Month],I$6,
ExpenseData[Date Group],IF($B$1="(All)","*",$B$1),
ExpenseData[Source],IF($B$2="(All)","*",$B$2),
ExpenseData[Source],IF($B$3="(All)","*",$B$3))</f>
        <v>0</v>
      </c>
      <c r="Y42" s="27">
        <f>SUMIFS(ExpenseData[Amount],
ExpenseData[Subcategory],$A43,
ExpenseData[Month],J$6,
ExpenseData[Date Group],IF($B$1="(All)","*",$B$1),
ExpenseData[Source],IF($B$2="(All)","*",$B$2),
ExpenseData[Source],IF($B$3="(All)","*",$B$3))</f>
        <v>0</v>
      </c>
      <c r="Z42" s="27">
        <f>SUMIFS(ExpenseData[Amount],
ExpenseData[Subcategory],$A43,
ExpenseData[Month],K$6,
ExpenseData[Date Group],IF($B$1="(All)","*",$B$1),
ExpenseData[Source],IF($B$2="(All)","*",$B$2),
ExpenseData[Source],IF($B$3="(All)","*",$B$3))</f>
        <v>0</v>
      </c>
      <c r="AA42" s="27">
        <f>SUMIFS(ExpenseData[Amount],
ExpenseData[Subcategory],$A43,
ExpenseData[Month],L$6,
ExpenseData[Date Group],IF($B$1="(All)","*",$B$1),
ExpenseData[Source],IF($B$2="(All)","*",$B$2),
ExpenseData[Source],IF($B$3="(All)","*",$B$3))</f>
        <v>0</v>
      </c>
      <c r="AB42" s="27">
        <f>SUMIFS(ExpenseData[Amount],
ExpenseData[Subcategory],$A43,
ExpenseData[Month],M$6,
ExpenseData[Date Group],IF($B$1="(All)","*",$B$1),
ExpenseData[Source],IF($B$2="(All)","*",$B$2),
ExpenseData[Source],IF($B$3="(All)","*",$B$3))</f>
        <v>0</v>
      </c>
      <c r="AD42" s="23" t="s">
        <v>127</v>
      </c>
      <c r="AE42" s="30">
        <f t="shared" si="1"/>
        <v>-1</v>
      </c>
      <c r="AF42" s="30">
        <f t="shared" si="2"/>
        <v>0</v>
      </c>
      <c r="AG42" s="30">
        <f t="shared" si="3"/>
        <v>0</v>
      </c>
      <c r="AH42" s="30">
        <f t="shared" si="4"/>
        <v>0</v>
      </c>
      <c r="AI42" s="30">
        <f t="shared" si="5"/>
        <v>0</v>
      </c>
      <c r="AJ42" s="30">
        <f t="shared" si="6"/>
        <v>0</v>
      </c>
      <c r="AK42" s="30">
        <f t="shared" si="7"/>
        <v>-1</v>
      </c>
      <c r="AL42" s="30">
        <f t="shared" si="8"/>
        <v>0</v>
      </c>
      <c r="AM42" s="30">
        <f t="shared" si="9"/>
        <v>0</v>
      </c>
      <c r="AN42" s="30">
        <f t="shared" si="10"/>
        <v>0</v>
      </c>
      <c r="AO42" s="30">
        <f t="shared" si="11"/>
        <v>0</v>
      </c>
    </row>
    <row r="43" spans="1:41" x14ac:dyDescent="0.2">
      <c r="A43" s="15" t="s">
        <v>64</v>
      </c>
      <c r="B43" s="20">
        <v>800</v>
      </c>
      <c r="C43" s="20"/>
      <c r="D43" s="20"/>
      <c r="E43" s="20"/>
      <c r="F43" s="20"/>
      <c r="G43" s="20"/>
      <c r="H43" s="20">
        <v>300</v>
      </c>
      <c r="I43" s="20"/>
      <c r="J43" s="20"/>
      <c r="K43" s="20"/>
      <c r="L43" s="20"/>
      <c r="M43" s="20"/>
      <c r="N43" s="20">
        <v>1100</v>
      </c>
      <c r="P43" s="23" t="s">
        <v>127</v>
      </c>
      <c r="Q43" s="27">
        <f>SUMIFS(ExpenseData[Amount],
ExpenseData[Subcategory],$A44,
ExpenseData[Month],B$6,
ExpenseData[Date Group],IF($B$1="(All)","*",$B$1),
ExpenseData[Source],IF($B$2="(All)","*",$B$2),
ExpenseData[Source],IF($B$3="(All)","*",$B$3))</f>
        <v>0</v>
      </c>
      <c r="R43" s="27">
        <f>SUMIFS(ExpenseData[Amount],
ExpenseData[Subcategory],$A44,
ExpenseData[Month],C$6,
ExpenseData[Date Group],IF($B$1="(All)","*",$B$1),
ExpenseData[Source],IF($B$2="(All)","*",$B$2),
ExpenseData[Source],IF($B$3="(All)","*",$B$3))</f>
        <v>0</v>
      </c>
      <c r="S43" s="27">
        <f>SUMIFS(ExpenseData[Amount],
ExpenseData[Subcategory],$A44,
ExpenseData[Month],D$6,
ExpenseData[Date Group],IF($B$1="(All)","*",$B$1),
ExpenseData[Source],IF($B$2="(All)","*",$B$2),
ExpenseData[Source],IF($B$3="(All)","*",$B$3))</f>
        <v>0</v>
      </c>
      <c r="T43" s="27">
        <f>SUMIFS(ExpenseData[Amount],
ExpenseData[Subcategory],$A44,
ExpenseData[Month],E$6,
ExpenseData[Date Group],IF($B$1="(All)","*",$B$1),
ExpenseData[Source],IF($B$2="(All)","*",$B$2),
ExpenseData[Source],IF($B$3="(All)","*",$B$3))</f>
        <v>0</v>
      </c>
      <c r="U43" s="27">
        <f>SUMIFS(ExpenseData[Amount],
ExpenseData[Subcategory],$A44,
ExpenseData[Month],F$6,
ExpenseData[Date Group],IF($B$1="(All)","*",$B$1),
ExpenseData[Source],IF($B$2="(All)","*",$B$2),
ExpenseData[Source],IF($B$3="(All)","*",$B$3))</f>
        <v>0</v>
      </c>
      <c r="V43" s="27">
        <f>SUMIFS(ExpenseData[Amount],
ExpenseData[Subcategory],$A44,
ExpenseData[Month],G$6,
ExpenseData[Date Group],IF($B$1="(All)","*",$B$1),
ExpenseData[Source],IF($B$2="(All)","*",$B$2),
ExpenseData[Source],IF($B$3="(All)","*",$B$3))</f>
        <v>0</v>
      </c>
      <c r="W43" s="27">
        <f>SUMIFS(ExpenseData[Amount],
ExpenseData[Subcategory],$A44,
ExpenseData[Month],H$6,
ExpenseData[Date Group],IF($B$1="(All)","*",$B$1),
ExpenseData[Source],IF($B$2="(All)","*",$B$2),
ExpenseData[Source],IF($B$3="(All)","*",$B$3))</f>
        <v>0</v>
      </c>
      <c r="X43" s="27">
        <f>SUMIFS(ExpenseData[Amount],
ExpenseData[Subcategory],$A44,
ExpenseData[Month],I$6,
ExpenseData[Date Group],IF($B$1="(All)","*",$B$1),
ExpenseData[Source],IF($B$2="(All)","*",$B$2),
ExpenseData[Source],IF($B$3="(All)","*",$B$3))</f>
        <v>0</v>
      </c>
      <c r="Y43" s="27">
        <f>SUMIFS(ExpenseData[Amount],
ExpenseData[Subcategory],$A44,
ExpenseData[Month],J$6,
ExpenseData[Date Group],IF($B$1="(All)","*",$B$1),
ExpenseData[Source],IF($B$2="(All)","*",$B$2),
ExpenseData[Source],IF($B$3="(All)","*",$B$3))</f>
        <v>0</v>
      </c>
      <c r="Z43" s="27">
        <f>SUMIFS(ExpenseData[Amount],
ExpenseData[Subcategory],$A44,
ExpenseData[Month],K$6,
ExpenseData[Date Group],IF($B$1="(All)","*",$B$1),
ExpenseData[Source],IF($B$2="(All)","*",$B$2),
ExpenseData[Source],IF($B$3="(All)","*",$B$3))</f>
        <v>0</v>
      </c>
      <c r="AA43" s="27">
        <f>SUMIFS(ExpenseData[Amount],
ExpenseData[Subcategory],$A44,
ExpenseData[Month],L$6,
ExpenseData[Date Group],IF($B$1="(All)","*",$B$1),
ExpenseData[Source],IF($B$2="(All)","*",$B$2),
ExpenseData[Source],IF($B$3="(All)","*",$B$3))</f>
        <v>0</v>
      </c>
      <c r="AB43" s="27">
        <f>SUMIFS(ExpenseData[Amount],
ExpenseData[Subcategory],$A44,
ExpenseData[Month],M$6,
ExpenseData[Date Group],IF($B$1="(All)","*",$B$1),
ExpenseData[Source],IF($B$2="(All)","*",$B$2),
ExpenseData[Source],IF($B$3="(All)","*",$B$3))</f>
        <v>78</v>
      </c>
      <c r="AD43" s="25" t="s">
        <v>141</v>
      </c>
      <c r="AE43" s="30">
        <f t="shared" si="1"/>
        <v>0</v>
      </c>
      <c r="AF43" s="30">
        <f t="shared" si="2"/>
        <v>0</v>
      </c>
      <c r="AG43" s="30">
        <f t="shared" si="3"/>
        <v>0</v>
      </c>
      <c r="AH43" s="30">
        <f t="shared" si="4"/>
        <v>0</v>
      </c>
      <c r="AI43" s="30">
        <f t="shared" si="5"/>
        <v>0</v>
      </c>
      <c r="AJ43" s="30">
        <f t="shared" si="6"/>
        <v>0</v>
      </c>
      <c r="AK43" s="30">
        <f t="shared" si="7"/>
        <v>0</v>
      </c>
      <c r="AL43" s="30">
        <f t="shared" si="8"/>
        <v>0</v>
      </c>
      <c r="AM43" s="30">
        <f t="shared" si="9"/>
        <v>0</v>
      </c>
      <c r="AN43" s="30">
        <f t="shared" si="10"/>
        <v>0</v>
      </c>
      <c r="AO43" s="30">
        <f t="shared" si="11"/>
        <v>0</v>
      </c>
    </row>
    <row r="44" spans="1:41" x14ac:dyDescent="0.2">
      <c r="A44" s="15" t="s">
        <v>127</v>
      </c>
      <c r="B44" s="20"/>
      <c r="C44" s="20"/>
      <c r="D44" s="20"/>
      <c r="E44" s="20"/>
      <c r="F44" s="20"/>
      <c r="G44" s="20"/>
      <c r="H44" s="20"/>
      <c r="I44" s="20"/>
      <c r="J44" s="20"/>
      <c r="K44" s="20"/>
      <c r="L44" s="20"/>
      <c r="M44" s="20">
        <v>78</v>
      </c>
      <c r="N44" s="20">
        <v>78</v>
      </c>
      <c r="P44" s="25" t="s">
        <v>141</v>
      </c>
      <c r="Q44" s="26">
        <f>SUMIFS(ExpenseData[Amount],
ExpenseData[Category],$A45,
ExpenseData[Month],B$6,
ExpenseData[Date Group],IF($B$1="(All)","*",$B$1),
ExpenseData[Source],IF($B$2="(All)","*",$B$2),
ExpenseData[Source],IF($B$3="(All)","*",$B$3))</f>
        <v>0</v>
      </c>
      <c r="R44" s="26">
        <f>SUMIFS(ExpenseData[Amount],
ExpenseData[Category],$A45,
ExpenseData[Month],C$6,
ExpenseData[Date Group],IF($B$1="(All)","*",$B$1),
ExpenseData[Source],IF($B$2="(All)","*",$B$2),
ExpenseData[Source],IF($B$3="(All)","*",$B$3))</f>
        <v>0</v>
      </c>
      <c r="S44" s="26">
        <f>SUMIFS(ExpenseData[Amount],
ExpenseData[Category],$A45,
ExpenseData[Month],D$6,
ExpenseData[Date Group],IF($B$1="(All)","*",$B$1),
ExpenseData[Source],IF($B$2="(All)","*",$B$2),
ExpenseData[Source],IF($B$3="(All)","*",$B$3))</f>
        <v>0</v>
      </c>
      <c r="T44" s="26">
        <f>SUMIFS(ExpenseData[Amount],
ExpenseData[Category],$A45,
ExpenseData[Month],E$6,
ExpenseData[Date Group],IF($B$1="(All)","*",$B$1),
ExpenseData[Source],IF($B$2="(All)","*",$B$2),
ExpenseData[Source],IF($B$3="(All)","*",$B$3))</f>
        <v>0</v>
      </c>
      <c r="U44" s="26">
        <f>SUMIFS(ExpenseData[Amount],
ExpenseData[Category],$A45,
ExpenseData[Month],F$6,
ExpenseData[Date Group],IF($B$1="(All)","*",$B$1),
ExpenseData[Source],IF($B$2="(All)","*",$B$2),
ExpenseData[Source],IF($B$3="(All)","*",$B$3))</f>
        <v>0</v>
      </c>
      <c r="V44" s="26">
        <f>SUMIFS(ExpenseData[Amount],
ExpenseData[Category],$A45,
ExpenseData[Month],G$6,
ExpenseData[Date Group],IF($B$1="(All)","*",$B$1),
ExpenseData[Source],IF($B$2="(All)","*",$B$2),
ExpenseData[Source],IF($B$3="(All)","*",$B$3))</f>
        <v>0</v>
      </c>
      <c r="W44" s="26">
        <f>SUMIFS(ExpenseData[Amount],
ExpenseData[Category],$A45,
ExpenseData[Month],H$6,
ExpenseData[Date Group],IF($B$1="(All)","*",$B$1),
ExpenseData[Source],IF($B$2="(All)","*",$B$2),
ExpenseData[Source],IF($B$3="(All)","*",$B$3))</f>
        <v>0</v>
      </c>
      <c r="X44" s="26">
        <f>SUMIFS(ExpenseData[Amount],
ExpenseData[Category],$A45,
ExpenseData[Month],I$6,
ExpenseData[Date Group],IF($B$1="(All)","*",$B$1),
ExpenseData[Source],IF($B$2="(All)","*",$B$2),
ExpenseData[Source],IF($B$3="(All)","*",$B$3))</f>
        <v>0</v>
      </c>
      <c r="Y44" s="26">
        <f>SUMIFS(ExpenseData[Amount],
ExpenseData[Category],$A45,
ExpenseData[Month],J$6,
ExpenseData[Date Group],IF($B$1="(All)","*",$B$1),
ExpenseData[Source],IF($B$2="(All)","*",$B$2),
ExpenseData[Source],IF($B$3="(All)","*",$B$3))</f>
        <v>0</v>
      </c>
      <c r="Z44" s="26">
        <f>SUMIFS(ExpenseData[Amount],
ExpenseData[Category],$A45,
ExpenseData[Month],K$6,
ExpenseData[Date Group],IF($B$1="(All)","*",$B$1),
ExpenseData[Source],IF($B$2="(All)","*",$B$2),
ExpenseData[Source],IF($B$3="(All)","*",$B$3))</f>
        <v>0</v>
      </c>
      <c r="AA44" s="26">
        <f>SUMIFS(ExpenseData[Amount],
ExpenseData[Category],$A45,
ExpenseData[Month],L$6,
ExpenseData[Date Group],IF($B$1="(All)","*",$B$1),
ExpenseData[Source],IF($B$2="(All)","*",$B$2),
ExpenseData[Source],IF($B$3="(All)","*",$B$3))</f>
        <v>0</v>
      </c>
      <c r="AB44" s="26">
        <f>SUMIFS(ExpenseData[Amount],
ExpenseData[Category],$A45,
ExpenseData[Month],M$6,
ExpenseData[Date Group],IF($B$1="(All)","*",$B$1),
ExpenseData[Source],IF($B$2="(All)","*",$B$2),
ExpenseData[Source],IF($B$3="(All)","*",$B$3))</f>
        <v>821.24</v>
      </c>
      <c r="AD44" s="23" t="s">
        <v>121</v>
      </c>
      <c r="AE44" s="30">
        <f t="shared" si="1"/>
        <v>0</v>
      </c>
      <c r="AF44" s="30">
        <f t="shared" si="2"/>
        <v>0</v>
      </c>
      <c r="AG44" s="30">
        <f t="shared" si="3"/>
        <v>0</v>
      </c>
      <c r="AH44" s="30">
        <f t="shared" si="4"/>
        <v>0</v>
      </c>
      <c r="AI44" s="30">
        <f t="shared" si="5"/>
        <v>0</v>
      </c>
      <c r="AJ44" s="30">
        <f t="shared" si="6"/>
        <v>0</v>
      </c>
      <c r="AK44" s="30">
        <f t="shared" si="7"/>
        <v>0</v>
      </c>
      <c r="AL44" s="30">
        <f t="shared" si="8"/>
        <v>0</v>
      </c>
      <c r="AM44" s="30">
        <f t="shared" si="9"/>
        <v>0</v>
      </c>
      <c r="AN44" s="30">
        <f t="shared" si="10"/>
        <v>0</v>
      </c>
      <c r="AO44" s="30">
        <f t="shared" si="11"/>
        <v>0</v>
      </c>
    </row>
    <row r="45" spans="1:41" x14ac:dyDescent="0.2">
      <c r="A45" s="19" t="s">
        <v>141</v>
      </c>
      <c r="B45" s="20"/>
      <c r="C45" s="20"/>
      <c r="D45" s="20"/>
      <c r="E45" s="20"/>
      <c r="F45" s="20"/>
      <c r="G45" s="20"/>
      <c r="H45" s="20"/>
      <c r="I45" s="20"/>
      <c r="J45" s="20"/>
      <c r="K45" s="20"/>
      <c r="L45" s="20"/>
      <c r="M45" s="20">
        <v>821.24</v>
      </c>
      <c r="N45" s="20">
        <v>821.24</v>
      </c>
      <c r="P45" s="23" t="s">
        <v>121</v>
      </c>
      <c r="Q45" s="27">
        <f>SUMIFS(ExpenseData[Amount],
ExpenseData[Subcategory],$A46,
ExpenseData[Month],B$6,
ExpenseData[Date Group],IF($B$1="(All)","*",$B$1),
ExpenseData[Source],IF($B$2="(All)","*",$B$2),
ExpenseData[Source],IF($B$3="(All)","*",$B$3))</f>
        <v>0</v>
      </c>
      <c r="R45" s="27">
        <f>SUMIFS(ExpenseData[Amount],
ExpenseData[Subcategory],$A46,
ExpenseData[Month],C$6,
ExpenseData[Date Group],IF($B$1="(All)","*",$B$1),
ExpenseData[Source],IF($B$2="(All)","*",$B$2),
ExpenseData[Source],IF($B$3="(All)","*",$B$3))</f>
        <v>0</v>
      </c>
      <c r="S45" s="27">
        <f>SUMIFS(ExpenseData[Amount],
ExpenseData[Subcategory],$A46,
ExpenseData[Month],D$6,
ExpenseData[Date Group],IF($B$1="(All)","*",$B$1),
ExpenseData[Source],IF($B$2="(All)","*",$B$2),
ExpenseData[Source],IF($B$3="(All)","*",$B$3))</f>
        <v>0</v>
      </c>
      <c r="T45" s="27">
        <f>SUMIFS(ExpenseData[Amount],
ExpenseData[Subcategory],$A46,
ExpenseData[Month],E$6,
ExpenseData[Date Group],IF($B$1="(All)","*",$B$1),
ExpenseData[Source],IF($B$2="(All)","*",$B$2),
ExpenseData[Source],IF($B$3="(All)","*",$B$3))</f>
        <v>0</v>
      </c>
      <c r="U45" s="27">
        <f>SUMIFS(ExpenseData[Amount],
ExpenseData[Subcategory],$A46,
ExpenseData[Month],F$6,
ExpenseData[Date Group],IF($B$1="(All)","*",$B$1),
ExpenseData[Source],IF($B$2="(All)","*",$B$2),
ExpenseData[Source],IF($B$3="(All)","*",$B$3))</f>
        <v>0</v>
      </c>
      <c r="V45" s="27">
        <f>SUMIFS(ExpenseData[Amount],
ExpenseData[Subcategory],$A46,
ExpenseData[Month],G$6,
ExpenseData[Date Group],IF($B$1="(All)","*",$B$1),
ExpenseData[Source],IF($B$2="(All)","*",$B$2),
ExpenseData[Source],IF($B$3="(All)","*",$B$3))</f>
        <v>0</v>
      </c>
      <c r="W45" s="27">
        <f>SUMIFS(ExpenseData[Amount],
ExpenseData[Subcategory],$A46,
ExpenseData[Month],H$6,
ExpenseData[Date Group],IF($B$1="(All)","*",$B$1),
ExpenseData[Source],IF($B$2="(All)","*",$B$2),
ExpenseData[Source],IF($B$3="(All)","*",$B$3))</f>
        <v>0</v>
      </c>
      <c r="X45" s="27">
        <f>SUMIFS(ExpenseData[Amount],
ExpenseData[Subcategory],$A46,
ExpenseData[Month],I$6,
ExpenseData[Date Group],IF($B$1="(All)","*",$B$1),
ExpenseData[Source],IF($B$2="(All)","*",$B$2),
ExpenseData[Source],IF($B$3="(All)","*",$B$3))</f>
        <v>0</v>
      </c>
      <c r="Y45" s="27">
        <f>SUMIFS(ExpenseData[Amount],
ExpenseData[Subcategory],$A46,
ExpenseData[Month],J$6,
ExpenseData[Date Group],IF($B$1="(All)","*",$B$1),
ExpenseData[Source],IF($B$2="(All)","*",$B$2),
ExpenseData[Source],IF($B$3="(All)","*",$B$3))</f>
        <v>0</v>
      </c>
      <c r="Z45" s="27">
        <f>SUMIFS(ExpenseData[Amount],
ExpenseData[Subcategory],$A46,
ExpenseData[Month],K$6,
ExpenseData[Date Group],IF($B$1="(All)","*",$B$1),
ExpenseData[Source],IF($B$2="(All)","*",$B$2),
ExpenseData[Source],IF($B$3="(All)","*",$B$3))</f>
        <v>0</v>
      </c>
      <c r="AA45" s="27">
        <f>SUMIFS(ExpenseData[Amount],
ExpenseData[Subcategory],$A46,
ExpenseData[Month],L$6,
ExpenseData[Date Group],IF($B$1="(All)","*",$B$1),
ExpenseData[Source],IF($B$2="(All)","*",$B$2),
ExpenseData[Source],IF($B$3="(All)","*",$B$3))</f>
        <v>0</v>
      </c>
      <c r="AB45" s="27">
        <f>SUMIFS(ExpenseData[Amount],
ExpenseData[Subcategory],$A46,
ExpenseData[Month],M$6,
ExpenseData[Date Group],IF($B$1="(All)","*",$B$1),
ExpenseData[Source],IF($B$2="(All)","*",$B$2),
ExpenseData[Source],IF($B$3="(All)","*",$B$3))</f>
        <v>821.24</v>
      </c>
      <c r="AD45" s="25" t="s">
        <v>80</v>
      </c>
      <c r="AE45" s="30">
        <f t="shared" si="1"/>
        <v>0</v>
      </c>
      <c r="AF45" s="30">
        <f t="shared" si="2"/>
        <v>0</v>
      </c>
      <c r="AG45" s="30">
        <f t="shared" si="3"/>
        <v>0</v>
      </c>
      <c r="AH45" s="30">
        <f t="shared" si="4"/>
        <v>0</v>
      </c>
      <c r="AI45" s="30">
        <f t="shared" si="5"/>
        <v>0</v>
      </c>
      <c r="AJ45" s="30">
        <f t="shared" si="6"/>
        <v>0</v>
      </c>
      <c r="AK45" s="30">
        <f t="shared" si="7"/>
        <v>0</v>
      </c>
      <c r="AL45" s="30">
        <f t="shared" si="8"/>
        <v>0</v>
      </c>
      <c r="AM45" s="30">
        <f t="shared" si="9"/>
        <v>0</v>
      </c>
      <c r="AN45" s="30">
        <f t="shared" si="10"/>
        <v>0</v>
      </c>
      <c r="AO45" s="30">
        <f t="shared" si="11"/>
        <v>0</v>
      </c>
    </row>
    <row r="46" spans="1:41" x14ac:dyDescent="0.2">
      <c r="A46" s="15" t="s">
        <v>121</v>
      </c>
      <c r="B46" s="20"/>
      <c r="C46" s="20"/>
      <c r="D46" s="20"/>
      <c r="E46" s="20"/>
      <c r="F46" s="20"/>
      <c r="G46" s="20"/>
      <c r="H46" s="20"/>
      <c r="I46" s="20"/>
      <c r="J46" s="20"/>
      <c r="K46" s="20"/>
      <c r="L46" s="20"/>
      <c r="M46" s="20">
        <v>821.24</v>
      </c>
      <c r="N46" s="20">
        <v>821.24</v>
      </c>
      <c r="P46" s="25" t="s">
        <v>80</v>
      </c>
      <c r="Q46" s="26">
        <f>SUMIFS(ExpenseData[Amount],
ExpenseData[Category],$A47,
ExpenseData[Month],B$6,
ExpenseData[Date Group],IF($B$1="(All)","*",$B$1),
ExpenseData[Source],IF($B$2="(All)","*",$B$2),
ExpenseData[Source],IF($B$3="(All)","*",$B$3))</f>
        <v>0</v>
      </c>
      <c r="R46" s="26">
        <f>SUMIFS(ExpenseData[Amount],
ExpenseData[Category],$A47,
ExpenseData[Month],C$6,
ExpenseData[Date Group],IF($B$1="(All)","*",$B$1),
ExpenseData[Source],IF($B$2="(All)","*",$B$2),
ExpenseData[Source],IF($B$3="(All)","*",$B$3))</f>
        <v>0</v>
      </c>
      <c r="S46" s="26">
        <f>SUMIFS(ExpenseData[Amount],
ExpenseData[Category],$A47,
ExpenseData[Month],D$6,
ExpenseData[Date Group],IF($B$1="(All)","*",$B$1),
ExpenseData[Source],IF($B$2="(All)","*",$B$2),
ExpenseData[Source],IF($B$3="(All)","*",$B$3))</f>
        <v>0</v>
      </c>
      <c r="T46" s="26">
        <f>SUMIFS(ExpenseData[Amount],
ExpenseData[Category],$A47,
ExpenseData[Month],E$6,
ExpenseData[Date Group],IF($B$1="(All)","*",$B$1),
ExpenseData[Source],IF($B$2="(All)","*",$B$2),
ExpenseData[Source],IF($B$3="(All)","*",$B$3))</f>
        <v>2020</v>
      </c>
      <c r="U46" s="26">
        <f>SUMIFS(ExpenseData[Amount],
ExpenseData[Category],$A47,
ExpenseData[Month],F$6,
ExpenseData[Date Group],IF($B$1="(All)","*",$B$1),
ExpenseData[Source],IF($B$2="(All)","*",$B$2),
ExpenseData[Source],IF($B$3="(All)","*",$B$3))</f>
        <v>0</v>
      </c>
      <c r="V46" s="26">
        <f>SUMIFS(ExpenseData[Amount],
ExpenseData[Category],$A47,
ExpenseData[Month],G$6,
ExpenseData[Date Group],IF($B$1="(All)","*",$B$1),
ExpenseData[Source],IF($B$2="(All)","*",$B$2),
ExpenseData[Source],IF($B$3="(All)","*",$B$3))</f>
        <v>0</v>
      </c>
      <c r="W46" s="26">
        <f>SUMIFS(ExpenseData[Amount],
ExpenseData[Category],$A47,
ExpenseData[Month],H$6,
ExpenseData[Date Group],IF($B$1="(All)","*",$B$1),
ExpenseData[Source],IF($B$2="(All)","*",$B$2),
ExpenseData[Source],IF($B$3="(All)","*",$B$3))</f>
        <v>0</v>
      </c>
      <c r="X46" s="26">
        <f>SUMIFS(ExpenseData[Amount],
ExpenseData[Category],$A47,
ExpenseData[Month],I$6,
ExpenseData[Date Group],IF($B$1="(All)","*",$B$1),
ExpenseData[Source],IF($B$2="(All)","*",$B$2),
ExpenseData[Source],IF($B$3="(All)","*",$B$3))</f>
        <v>0</v>
      </c>
      <c r="Y46" s="26">
        <f>SUMIFS(ExpenseData[Amount],
ExpenseData[Category],$A47,
ExpenseData[Month],J$6,
ExpenseData[Date Group],IF($B$1="(All)","*",$B$1),
ExpenseData[Source],IF($B$2="(All)","*",$B$2),
ExpenseData[Source],IF($B$3="(All)","*",$B$3))</f>
        <v>0</v>
      </c>
      <c r="Z46" s="26">
        <f>SUMIFS(ExpenseData[Amount],
ExpenseData[Category],$A47,
ExpenseData[Month],K$6,
ExpenseData[Date Group],IF($B$1="(All)","*",$B$1),
ExpenseData[Source],IF($B$2="(All)","*",$B$2),
ExpenseData[Source],IF($B$3="(All)","*",$B$3))</f>
        <v>0</v>
      </c>
      <c r="AA46" s="26">
        <f>SUMIFS(ExpenseData[Amount],
ExpenseData[Category],$A47,
ExpenseData[Month],L$6,
ExpenseData[Date Group],IF($B$1="(All)","*",$B$1),
ExpenseData[Source],IF($B$2="(All)","*",$B$2),
ExpenseData[Source],IF($B$3="(All)","*",$B$3))</f>
        <v>0</v>
      </c>
      <c r="AB46" s="26">
        <f>SUMIFS(ExpenseData[Amount],
ExpenseData[Category],$A47,
ExpenseData[Month],M$6,
ExpenseData[Date Group],IF($B$1="(All)","*",$B$1),
ExpenseData[Source],IF($B$2="(All)","*",$B$2),
ExpenseData[Source],IF($B$3="(All)","*",$B$3))</f>
        <v>0</v>
      </c>
      <c r="AD46" s="23" t="s">
        <v>80</v>
      </c>
      <c r="AE46" s="30">
        <f t="shared" si="1"/>
        <v>0</v>
      </c>
      <c r="AF46" s="30">
        <f t="shared" si="2"/>
        <v>0</v>
      </c>
      <c r="AG46" s="30">
        <f t="shared" si="3"/>
        <v>0</v>
      </c>
      <c r="AH46" s="30">
        <f t="shared" si="4"/>
        <v>-1</v>
      </c>
      <c r="AI46" s="30">
        <f t="shared" si="5"/>
        <v>0</v>
      </c>
      <c r="AJ46" s="30">
        <f t="shared" si="6"/>
        <v>0</v>
      </c>
      <c r="AK46" s="30">
        <f t="shared" si="7"/>
        <v>0</v>
      </c>
      <c r="AL46" s="30">
        <f t="shared" si="8"/>
        <v>0</v>
      </c>
      <c r="AM46" s="30">
        <f t="shared" si="9"/>
        <v>0</v>
      </c>
      <c r="AN46" s="30">
        <f t="shared" si="10"/>
        <v>0</v>
      </c>
      <c r="AO46" s="30">
        <f t="shared" si="11"/>
        <v>0</v>
      </c>
    </row>
    <row r="47" spans="1:41" x14ac:dyDescent="0.2">
      <c r="A47" s="19" t="s">
        <v>80</v>
      </c>
      <c r="B47" s="20"/>
      <c r="C47" s="20"/>
      <c r="D47" s="20"/>
      <c r="E47" s="20">
        <v>2020</v>
      </c>
      <c r="F47" s="20"/>
      <c r="G47" s="20"/>
      <c r="H47" s="20"/>
      <c r="I47" s="20"/>
      <c r="J47" s="20"/>
      <c r="K47" s="20"/>
      <c r="L47" s="20"/>
      <c r="M47" s="20"/>
      <c r="N47" s="20">
        <v>2020</v>
      </c>
      <c r="P47" s="23" t="s">
        <v>80</v>
      </c>
      <c r="Q47" s="27">
        <f>SUMIFS(ExpenseData[Amount],
ExpenseData[Subcategory],$A48,
ExpenseData[Month],B$6,
ExpenseData[Date Group],IF($B$1="(All)","*",$B$1),
ExpenseData[Source],IF($B$2="(All)","*",$B$2),
ExpenseData[Source],IF($B$3="(All)","*",$B$3))</f>
        <v>0</v>
      </c>
      <c r="R47" s="27">
        <f>SUMIFS(ExpenseData[Amount],
ExpenseData[Subcategory],$A48,
ExpenseData[Month],C$6,
ExpenseData[Date Group],IF($B$1="(All)","*",$B$1),
ExpenseData[Source],IF($B$2="(All)","*",$B$2),
ExpenseData[Source],IF($B$3="(All)","*",$B$3))</f>
        <v>0</v>
      </c>
      <c r="S47" s="27">
        <f>SUMIFS(ExpenseData[Amount],
ExpenseData[Subcategory],$A48,
ExpenseData[Month],D$6,
ExpenseData[Date Group],IF($B$1="(All)","*",$B$1),
ExpenseData[Source],IF($B$2="(All)","*",$B$2),
ExpenseData[Source],IF($B$3="(All)","*",$B$3))</f>
        <v>0</v>
      </c>
      <c r="T47" s="27">
        <f>SUMIFS(ExpenseData[Amount],
ExpenseData[Subcategory],$A48,
ExpenseData[Month],E$6,
ExpenseData[Date Group],IF($B$1="(All)","*",$B$1),
ExpenseData[Source],IF($B$2="(All)","*",$B$2),
ExpenseData[Source],IF($B$3="(All)","*",$B$3))</f>
        <v>2020</v>
      </c>
      <c r="U47" s="27">
        <f>SUMIFS(ExpenseData[Amount],
ExpenseData[Subcategory],$A48,
ExpenseData[Month],F$6,
ExpenseData[Date Group],IF($B$1="(All)","*",$B$1),
ExpenseData[Source],IF($B$2="(All)","*",$B$2),
ExpenseData[Source],IF($B$3="(All)","*",$B$3))</f>
        <v>0</v>
      </c>
      <c r="V47" s="27">
        <f>SUMIFS(ExpenseData[Amount],
ExpenseData[Subcategory],$A48,
ExpenseData[Month],G$6,
ExpenseData[Date Group],IF($B$1="(All)","*",$B$1),
ExpenseData[Source],IF($B$2="(All)","*",$B$2),
ExpenseData[Source],IF($B$3="(All)","*",$B$3))</f>
        <v>0</v>
      </c>
      <c r="W47" s="27">
        <f>SUMIFS(ExpenseData[Amount],
ExpenseData[Subcategory],$A48,
ExpenseData[Month],H$6,
ExpenseData[Date Group],IF($B$1="(All)","*",$B$1),
ExpenseData[Source],IF($B$2="(All)","*",$B$2),
ExpenseData[Source],IF($B$3="(All)","*",$B$3))</f>
        <v>0</v>
      </c>
      <c r="X47" s="27">
        <f>SUMIFS(ExpenseData[Amount],
ExpenseData[Subcategory],$A48,
ExpenseData[Month],I$6,
ExpenseData[Date Group],IF($B$1="(All)","*",$B$1),
ExpenseData[Source],IF($B$2="(All)","*",$B$2),
ExpenseData[Source],IF($B$3="(All)","*",$B$3))</f>
        <v>0</v>
      </c>
      <c r="Y47" s="27">
        <f>SUMIFS(ExpenseData[Amount],
ExpenseData[Subcategory],$A48,
ExpenseData[Month],J$6,
ExpenseData[Date Group],IF($B$1="(All)","*",$B$1),
ExpenseData[Source],IF($B$2="(All)","*",$B$2),
ExpenseData[Source],IF($B$3="(All)","*",$B$3))</f>
        <v>0</v>
      </c>
      <c r="Z47" s="27">
        <f>SUMIFS(ExpenseData[Amount],
ExpenseData[Subcategory],$A48,
ExpenseData[Month],K$6,
ExpenseData[Date Group],IF($B$1="(All)","*",$B$1),
ExpenseData[Source],IF($B$2="(All)","*",$B$2),
ExpenseData[Source],IF($B$3="(All)","*",$B$3))</f>
        <v>0</v>
      </c>
      <c r="AA47" s="27">
        <f>SUMIFS(ExpenseData[Amount],
ExpenseData[Subcategory],$A48,
ExpenseData[Month],L$6,
ExpenseData[Date Group],IF($B$1="(All)","*",$B$1),
ExpenseData[Source],IF($B$2="(All)","*",$B$2),
ExpenseData[Source],IF($B$3="(All)","*",$B$3))</f>
        <v>0</v>
      </c>
      <c r="AB47" s="27">
        <f>SUMIFS(ExpenseData[Amount],
ExpenseData[Subcategory],$A48,
ExpenseData[Month],M$6,
ExpenseData[Date Group],IF($B$1="(All)","*",$B$1),
ExpenseData[Source],IF($B$2="(All)","*",$B$2),
ExpenseData[Source],IF($B$3="(All)","*",$B$3))</f>
        <v>0</v>
      </c>
      <c r="AE47" s="30">
        <f>IF(Q47&lt;&gt;0, (R47-Q47)/Q47,0)</f>
        <v>0</v>
      </c>
      <c r="AF47" s="30">
        <f t="shared" si="2"/>
        <v>0</v>
      </c>
      <c r="AG47" s="30">
        <f t="shared" si="3"/>
        <v>0</v>
      </c>
      <c r="AH47" s="30">
        <f t="shared" si="4"/>
        <v>-1</v>
      </c>
      <c r="AI47" s="30">
        <f t="shared" si="5"/>
        <v>0</v>
      </c>
      <c r="AJ47" s="30">
        <f t="shared" si="6"/>
        <v>0</v>
      </c>
      <c r="AK47" s="30">
        <f t="shared" si="7"/>
        <v>0</v>
      </c>
      <c r="AL47" s="30">
        <f t="shared" si="8"/>
        <v>0</v>
      </c>
      <c r="AM47" s="30">
        <f t="shared" si="9"/>
        <v>0</v>
      </c>
      <c r="AN47" s="30">
        <f t="shared" si="10"/>
        <v>0</v>
      </c>
      <c r="AO47" s="30">
        <f t="shared" si="11"/>
        <v>0</v>
      </c>
    </row>
    <row r="48" spans="1:41" x14ac:dyDescent="0.2">
      <c r="A48" s="15" t="s">
        <v>80</v>
      </c>
      <c r="B48" s="20"/>
      <c r="C48" s="20"/>
      <c r="D48" s="20"/>
      <c r="E48" s="20">
        <v>2020</v>
      </c>
      <c r="F48" s="20"/>
      <c r="G48" s="20"/>
      <c r="H48" s="20"/>
      <c r="I48" s="20"/>
      <c r="J48" s="20"/>
      <c r="K48" s="20"/>
      <c r="L48" s="20"/>
      <c r="M48" s="20"/>
      <c r="N48" s="20">
        <v>2020</v>
      </c>
    </row>
    <row r="49" spans="1:14" x14ac:dyDescent="0.2">
      <c r="A49" s="19" t="s">
        <v>29</v>
      </c>
      <c r="B49" s="20">
        <v>7626.85</v>
      </c>
      <c r="C49" s="20">
        <v>3814.65</v>
      </c>
      <c r="D49" s="20">
        <v>6669.87</v>
      </c>
      <c r="E49" s="20">
        <v>5497.43</v>
      </c>
      <c r="F49" s="20">
        <v>3895.16</v>
      </c>
      <c r="G49" s="20">
        <v>4117</v>
      </c>
      <c r="H49" s="20">
        <v>8315.33</v>
      </c>
      <c r="I49" s="20">
        <v>6485.91</v>
      </c>
      <c r="J49" s="20">
        <v>3912.2799999999997</v>
      </c>
      <c r="K49" s="20">
        <v>3718.6499999999996</v>
      </c>
      <c r="L49" s="20">
        <v>7300.4380000000001</v>
      </c>
      <c r="M49" s="20">
        <v>5007.3950000000004</v>
      </c>
      <c r="N49" s="20">
        <v>66360.962999999989</v>
      </c>
    </row>
  </sheetData>
  <conditionalFormatting sqref="AE6:AO47">
    <cfRule type="iconSet" priority="1">
      <iconSet iconSet="3Arrows">
        <cfvo type="percent" val="0"/>
        <cfvo type="num" val="-1E-4"/>
        <cfvo type="num" val="0.1"/>
      </iconSet>
    </cfRule>
    <cfRule type="iconSet" priority="2">
      <iconSet iconSet="3Arrows">
        <cfvo type="percent" val="0"/>
        <cfvo type="percent" val="33"/>
        <cfvo type="percent" val="67"/>
      </iconSet>
    </cfRule>
  </conditionalFormatting>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5A3D8AA6-96F4-B047-8334-746F278D0F96}">
          <x14:colorSeries rgb="FF376092"/>
          <x14:colorNegative rgb="FFD00000"/>
          <x14:colorAxis rgb="FF000000"/>
          <x14:colorMarkers rgb="FFD00000"/>
          <x14:colorFirst rgb="FFD00000"/>
          <x14:colorLast rgb="FFD00000"/>
          <x14:colorHigh rgb="FFD00000"/>
          <x14:colorLow rgb="FFD00000"/>
          <x14:sparklines>
            <x14:sparkline>
              <xm:f>CrossTabularReport!Q6:AB6</xm:f>
              <xm:sqref>AC6</xm:sqref>
            </x14:sparkline>
            <x14:sparkline>
              <xm:f>CrossTabularReport!Q7:AB7</xm:f>
              <xm:sqref>AC7</xm:sqref>
            </x14:sparkline>
            <x14:sparkline>
              <xm:f>CrossTabularReport!Q8:AB8</xm:f>
              <xm:sqref>AC8</xm:sqref>
            </x14:sparkline>
            <x14:sparkline>
              <xm:f>CrossTabularReport!Q9:AB9</xm:f>
              <xm:sqref>AC9</xm:sqref>
            </x14:sparkline>
            <x14:sparkline>
              <xm:f>CrossTabularReport!Q10:AB10</xm:f>
              <xm:sqref>AC10</xm:sqref>
            </x14:sparkline>
            <x14:sparkline>
              <xm:f>CrossTabularReport!Q11:AB11</xm:f>
              <xm:sqref>AC11</xm:sqref>
            </x14:sparkline>
            <x14:sparkline>
              <xm:f>CrossTabularReport!Q12:AB12</xm:f>
              <xm:sqref>AC12</xm:sqref>
            </x14:sparkline>
            <x14:sparkline>
              <xm:f>CrossTabularReport!Q13:AB13</xm:f>
              <xm:sqref>AC13</xm:sqref>
            </x14:sparkline>
            <x14:sparkline>
              <xm:f>CrossTabularReport!Q14:AB14</xm:f>
              <xm:sqref>AC14</xm:sqref>
            </x14:sparkline>
            <x14:sparkline>
              <xm:f>CrossTabularReport!Q15:AB15</xm:f>
              <xm:sqref>AC15</xm:sqref>
            </x14:sparkline>
            <x14:sparkline>
              <xm:f>CrossTabularReport!Q16:AB16</xm:f>
              <xm:sqref>AC16</xm:sqref>
            </x14:sparkline>
            <x14:sparkline>
              <xm:f>CrossTabularReport!Q17:AB17</xm:f>
              <xm:sqref>AC17</xm:sqref>
            </x14:sparkline>
            <x14:sparkline>
              <xm:f>CrossTabularReport!Q18:AB18</xm:f>
              <xm:sqref>AC18</xm:sqref>
            </x14:sparkline>
            <x14:sparkline>
              <xm:f>CrossTabularReport!Q19:AB19</xm:f>
              <xm:sqref>AC19</xm:sqref>
            </x14:sparkline>
            <x14:sparkline>
              <xm:f>CrossTabularReport!Q20:AB20</xm:f>
              <xm:sqref>AC20</xm:sqref>
            </x14:sparkline>
            <x14:sparkline>
              <xm:f>CrossTabularReport!Q21:AB21</xm:f>
              <xm:sqref>AC21</xm:sqref>
            </x14:sparkline>
            <x14:sparkline>
              <xm:f>CrossTabularReport!Q22:AB22</xm:f>
              <xm:sqref>AC22</xm:sqref>
            </x14:sparkline>
            <x14:sparkline>
              <xm:f>CrossTabularReport!Q23:AB23</xm:f>
              <xm:sqref>AC23</xm:sqref>
            </x14:sparkline>
            <x14:sparkline>
              <xm:f>CrossTabularReport!Q24:AB24</xm:f>
              <xm:sqref>AC24</xm:sqref>
            </x14:sparkline>
            <x14:sparkline>
              <xm:f>CrossTabularReport!Q25:AB25</xm:f>
              <xm:sqref>AC25</xm:sqref>
            </x14:sparkline>
            <x14:sparkline>
              <xm:f>CrossTabularReport!Q26:AB26</xm:f>
              <xm:sqref>AC26</xm:sqref>
            </x14:sparkline>
            <x14:sparkline>
              <xm:f>CrossTabularReport!Q27:AB27</xm:f>
              <xm:sqref>AC27</xm:sqref>
            </x14:sparkline>
            <x14:sparkline>
              <xm:f>CrossTabularReport!Q28:AB28</xm:f>
              <xm:sqref>AC28</xm:sqref>
            </x14:sparkline>
            <x14:sparkline>
              <xm:f>CrossTabularReport!Q29:AB29</xm:f>
              <xm:sqref>AC29</xm:sqref>
            </x14:sparkline>
            <x14:sparkline>
              <xm:f>CrossTabularReport!Q30:AB30</xm:f>
              <xm:sqref>AC30</xm:sqref>
            </x14:sparkline>
            <x14:sparkline>
              <xm:f>CrossTabularReport!Q31:AB31</xm:f>
              <xm:sqref>AC31</xm:sqref>
            </x14:sparkline>
            <x14:sparkline>
              <xm:f>CrossTabularReport!Q32:AB32</xm:f>
              <xm:sqref>AC32</xm:sqref>
            </x14:sparkline>
            <x14:sparkline>
              <xm:f>CrossTabularReport!Q33:AB33</xm:f>
              <xm:sqref>AC33</xm:sqref>
            </x14:sparkline>
            <x14:sparkline>
              <xm:f>CrossTabularReport!Q34:AB34</xm:f>
              <xm:sqref>AC34</xm:sqref>
            </x14:sparkline>
            <x14:sparkline>
              <xm:f>CrossTabularReport!Q35:AB35</xm:f>
              <xm:sqref>AC35</xm:sqref>
            </x14:sparkline>
            <x14:sparkline>
              <xm:f>CrossTabularReport!Q36:AB36</xm:f>
              <xm:sqref>AC36</xm:sqref>
            </x14:sparkline>
            <x14:sparkline>
              <xm:f>CrossTabularReport!Q37:AB37</xm:f>
              <xm:sqref>AC37</xm:sqref>
            </x14:sparkline>
            <x14:sparkline>
              <xm:f>CrossTabularReport!Q38:AB38</xm:f>
              <xm:sqref>AC38</xm:sqref>
            </x14:sparkline>
            <x14:sparkline>
              <xm:f>CrossTabularReport!Q39:AB39</xm:f>
              <xm:sqref>AC39</xm:sqref>
            </x14:sparkline>
            <x14:sparkline>
              <xm:f>CrossTabularReport!Q40:AB40</xm:f>
              <xm:sqref>AC40</xm:sqref>
            </x14:sparkline>
            <x14:sparkline>
              <xm:f>CrossTabularReport!Q41:AB41</xm:f>
              <xm:sqref>AC41</xm:sqref>
            </x14:sparkline>
            <x14:sparkline>
              <xm:f>CrossTabularReport!Q42:AB42</xm:f>
              <xm:sqref>AC42</xm:sqref>
            </x14:sparkline>
            <x14:sparkline>
              <xm:f>CrossTabularReport!Q43:AB43</xm:f>
              <xm:sqref>AC43</xm:sqref>
            </x14:sparkline>
            <x14:sparkline>
              <xm:f>CrossTabularReport!Q44:AB44</xm:f>
              <xm:sqref>AC44</xm:sqref>
            </x14:sparkline>
            <x14:sparkline>
              <xm:f>CrossTabularReport!Q45:AB45</xm:f>
              <xm:sqref>AC45</xm:sqref>
            </x14:sparkline>
            <x14:sparkline>
              <xm:f>CrossTabularReport!Q46:AB46</xm:f>
              <xm:sqref>AC46</xm:sqref>
            </x14:sparkline>
            <x14:sparkline>
              <xm:f>CrossTabularReport!Q47:AB47</xm:f>
              <xm:sqref>AC47</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8F815-62A1-CC4B-8B5E-CA8C05322F1F}">
  <dimension ref="A25:S73"/>
  <sheetViews>
    <sheetView topLeftCell="A24" workbookViewId="0">
      <selection activeCell="Q60" sqref="Q60:R60"/>
    </sheetView>
  </sheetViews>
  <sheetFormatPr baseColWidth="10" defaultRowHeight="16" x14ac:dyDescent="0.2"/>
  <cols>
    <col min="1" max="1" width="13" bestFit="1" customWidth="1"/>
    <col min="2" max="2" width="14" bestFit="1" customWidth="1"/>
    <col min="3" max="3" width="8.5" bestFit="1" customWidth="1"/>
    <col min="4" max="6" width="8.1640625" bestFit="1" customWidth="1"/>
    <col min="7" max="7" width="18.5" bestFit="1" customWidth="1"/>
    <col min="8" max="8" width="16.33203125" bestFit="1" customWidth="1"/>
    <col min="9" max="9" width="8.1640625" bestFit="1" customWidth="1"/>
    <col min="10" max="10" width="10.1640625" bestFit="1" customWidth="1"/>
    <col min="11" max="11" width="8.1640625" bestFit="1" customWidth="1"/>
    <col min="12" max="12" width="9.83203125" bestFit="1" customWidth="1"/>
    <col min="13" max="13" width="9.6640625" bestFit="1" customWidth="1"/>
    <col min="14" max="14" width="10.83203125" bestFit="1" customWidth="1"/>
    <col min="16" max="16" width="16.1640625" bestFit="1" customWidth="1"/>
    <col min="17" max="17" width="13.83203125" bestFit="1" customWidth="1"/>
    <col min="18" max="18" width="14" bestFit="1" customWidth="1"/>
    <col min="19" max="19" width="10.83203125" bestFit="1" customWidth="1"/>
    <col min="20" max="21" width="8.1640625" bestFit="1" customWidth="1"/>
    <col min="22" max="22" width="7.1640625" bestFit="1" customWidth="1"/>
    <col min="23" max="23" width="8.1640625" bestFit="1" customWidth="1"/>
    <col min="24" max="24" width="9" bestFit="1" customWidth="1"/>
    <col min="25" max="25" width="12.33203125" bestFit="1" customWidth="1"/>
    <col min="26" max="26" width="9.83203125" bestFit="1" customWidth="1"/>
    <col min="27" max="27" width="12" bestFit="1" customWidth="1"/>
    <col min="28" max="28" width="11.83203125" bestFit="1" customWidth="1"/>
    <col min="29" max="29" width="10.83203125" bestFit="1" customWidth="1"/>
    <col min="30" max="30" width="14.33203125" bestFit="1" customWidth="1"/>
    <col min="31" max="31" width="10.83203125" bestFit="1" customWidth="1"/>
    <col min="32" max="32" width="14.33203125" bestFit="1" customWidth="1"/>
    <col min="33" max="33" width="10.83203125" bestFit="1" customWidth="1"/>
    <col min="34" max="34" width="14.33203125" bestFit="1" customWidth="1"/>
    <col min="35" max="35" width="10.83203125" bestFit="1" customWidth="1"/>
    <col min="36" max="36" width="14.33203125" bestFit="1" customWidth="1"/>
    <col min="37" max="37" width="10.83203125" bestFit="1" customWidth="1"/>
    <col min="38" max="38" width="14.33203125" bestFit="1" customWidth="1"/>
    <col min="39" max="39" width="10.83203125" bestFit="1" customWidth="1"/>
    <col min="40" max="40" width="14.33203125" bestFit="1" customWidth="1"/>
    <col min="41" max="41" width="10.83203125" bestFit="1" customWidth="1"/>
    <col min="42" max="42" width="14.33203125" bestFit="1" customWidth="1"/>
    <col min="43" max="43" width="10.83203125" bestFit="1" customWidth="1"/>
    <col min="44" max="44" width="14.33203125" bestFit="1" customWidth="1"/>
    <col min="45" max="45" width="10.83203125" bestFit="1" customWidth="1"/>
    <col min="46" max="46" width="14.33203125" bestFit="1" customWidth="1"/>
    <col min="47" max="47" width="10.83203125" bestFit="1" customWidth="1"/>
    <col min="48" max="48" width="14.33203125" bestFit="1" customWidth="1"/>
    <col min="49" max="49" width="10.83203125" bestFit="1" customWidth="1"/>
    <col min="50" max="50" width="14.33203125" bestFit="1" customWidth="1"/>
    <col min="51" max="51" width="10.83203125" bestFit="1" customWidth="1"/>
    <col min="52" max="52" width="14.33203125" bestFit="1" customWidth="1"/>
  </cols>
  <sheetData>
    <row r="25" spans="1:19" x14ac:dyDescent="0.2">
      <c r="A25" s="18" t="s">
        <v>146</v>
      </c>
      <c r="B25" s="18" t="s">
        <v>143</v>
      </c>
      <c r="P25" s="18" t="s">
        <v>146</v>
      </c>
      <c r="Q25" s="18" t="s">
        <v>143</v>
      </c>
    </row>
    <row r="26" spans="1:19" x14ac:dyDescent="0.2">
      <c r="A26" s="18" t="s">
        <v>144</v>
      </c>
      <c r="B26" t="s">
        <v>5</v>
      </c>
      <c r="C26" t="s">
        <v>6</v>
      </c>
      <c r="D26" t="s">
        <v>7</v>
      </c>
      <c r="E26" t="s">
        <v>8</v>
      </c>
      <c r="F26" t="s">
        <v>9</v>
      </c>
      <c r="G26" t="s">
        <v>10</v>
      </c>
      <c r="H26" t="s">
        <v>11</v>
      </c>
      <c r="I26" t="s">
        <v>12</v>
      </c>
      <c r="J26" t="s">
        <v>13</v>
      </c>
      <c r="K26" t="s">
        <v>14</v>
      </c>
      <c r="L26" t="s">
        <v>15</v>
      </c>
      <c r="M26" t="s">
        <v>16</v>
      </c>
      <c r="N26" t="s">
        <v>29</v>
      </c>
      <c r="P26" s="18" t="s">
        <v>144</v>
      </c>
      <c r="Q26" t="s">
        <v>150</v>
      </c>
      <c r="R26" t="s">
        <v>151</v>
      </c>
      <c r="S26" t="s">
        <v>29</v>
      </c>
    </row>
    <row r="27" spans="1:19" x14ac:dyDescent="0.2">
      <c r="A27" s="19" t="s">
        <v>132</v>
      </c>
      <c r="B27" s="20"/>
      <c r="C27" s="20">
        <v>125.98</v>
      </c>
      <c r="D27" s="20"/>
      <c r="E27" s="20"/>
      <c r="F27" s="20"/>
      <c r="G27" s="20"/>
      <c r="H27" s="20"/>
      <c r="I27" s="20"/>
      <c r="J27" s="20"/>
      <c r="K27" s="20"/>
      <c r="L27" s="20">
        <v>200</v>
      </c>
      <c r="M27" s="20"/>
      <c r="N27" s="20">
        <v>325.98</v>
      </c>
      <c r="P27" s="19" t="s">
        <v>132</v>
      </c>
      <c r="Q27" s="20"/>
      <c r="R27" s="20">
        <v>325.98</v>
      </c>
      <c r="S27" s="20">
        <v>325.98</v>
      </c>
    </row>
    <row r="28" spans="1:19" x14ac:dyDescent="0.2">
      <c r="A28" s="19" t="s">
        <v>112</v>
      </c>
      <c r="B28" s="20">
        <v>104.56</v>
      </c>
      <c r="C28" s="20">
        <v>107.72999999999999</v>
      </c>
      <c r="D28" s="20">
        <v>108.09</v>
      </c>
      <c r="E28" s="20">
        <v>142.84</v>
      </c>
      <c r="F28" s="20">
        <v>146.74</v>
      </c>
      <c r="G28" s="20">
        <v>153.62</v>
      </c>
      <c r="H28" s="20">
        <v>271.72000000000003</v>
      </c>
      <c r="I28" s="20">
        <v>105.28</v>
      </c>
      <c r="J28" s="20">
        <v>163.94</v>
      </c>
      <c r="K28" s="20">
        <v>145.84</v>
      </c>
      <c r="L28" s="20">
        <v>145.36799999999999</v>
      </c>
      <c r="M28" s="20">
        <v>178.92000000000002</v>
      </c>
      <c r="N28" s="20">
        <v>1774.6480000000001</v>
      </c>
      <c r="P28" s="19" t="s">
        <v>112</v>
      </c>
      <c r="Q28" s="20">
        <v>412.87</v>
      </c>
      <c r="R28" s="20">
        <v>1361.7780000000002</v>
      </c>
      <c r="S28" s="20">
        <v>1774.6480000000001</v>
      </c>
    </row>
    <row r="29" spans="1:19" x14ac:dyDescent="0.2">
      <c r="A29" s="19" t="s">
        <v>45</v>
      </c>
      <c r="B29" s="20">
        <v>26.58</v>
      </c>
      <c r="C29" s="20">
        <v>132.58000000000001</v>
      </c>
      <c r="D29" s="20"/>
      <c r="E29" s="20"/>
      <c r="F29" s="20">
        <v>187.7</v>
      </c>
      <c r="G29" s="20">
        <v>186.64</v>
      </c>
      <c r="H29" s="20">
        <v>85.28</v>
      </c>
      <c r="I29" s="20">
        <v>9.7799999999999994</v>
      </c>
      <c r="J29" s="20">
        <v>39.979999999999997</v>
      </c>
      <c r="K29" s="20">
        <v>62.15</v>
      </c>
      <c r="L29" s="20">
        <v>118.59</v>
      </c>
      <c r="M29" s="20">
        <v>128.55000000000001</v>
      </c>
      <c r="N29" s="20">
        <v>977.82999999999993</v>
      </c>
      <c r="P29" s="19" t="s">
        <v>45</v>
      </c>
      <c r="Q29" s="20">
        <v>347.68</v>
      </c>
      <c r="R29" s="20">
        <v>630.15</v>
      </c>
      <c r="S29" s="20">
        <v>977.82999999999993</v>
      </c>
    </row>
    <row r="30" spans="1:19" x14ac:dyDescent="0.2">
      <c r="A30" s="19" t="s">
        <v>37</v>
      </c>
      <c r="B30" s="20">
        <v>3</v>
      </c>
      <c r="C30" s="20"/>
      <c r="D30" s="20"/>
      <c r="E30" s="20"/>
      <c r="F30" s="20">
        <v>40</v>
      </c>
      <c r="G30" s="20">
        <v>280</v>
      </c>
      <c r="H30" s="20"/>
      <c r="I30" s="20"/>
      <c r="J30" s="20"/>
      <c r="K30" s="20"/>
      <c r="L30" s="20"/>
      <c r="M30" s="20"/>
      <c r="N30" s="20">
        <v>323</v>
      </c>
      <c r="P30" s="19" t="s">
        <v>37</v>
      </c>
      <c r="Q30" s="20">
        <v>323</v>
      </c>
      <c r="R30" s="20"/>
      <c r="S30" s="20">
        <v>323</v>
      </c>
    </row>
    <row r="31" spans="1:19" x14ac:dyDescent="0.2">
      <c r="A31" s="19" t="s">
        <v>129</v>
      </c>
      <c r="B31" s="20">
        <v>40</v>
      </c>
      <c r="C31" s="20">
        <v>40</v>
      </c>
      <c r="D31" s="20">
        <v>40</v>
      </c>
      <c r="E31" s="20">
        <v>40</v>
      </c>
      <c r="F31" s="20">
        <v>40</v>
      </c>
      <c r="G31" s="20">
        <v>40</v>
      </c>
      <c r="H31" s="20">
        <v>40</v>
      </c>
      <c r="I31" s="20">
        <v>40</v>
      </c>
      <c r="J31" s="20">
        <v>40</v>
      </c>
      <c r="K31" s="20">
        <v>40</v>
      </c>
      <c r="L31" s="20">
        <v>40</v>
      </c>
      <c r="M31" s="20">
        <v>40</v>
      </c>
      <c r="N31" s="20">
        <v>480</v>
      </c>
      <c r="P31" s="19" t="s">
        <v>129</v>
      </c>
      <c r="Q31" s="20">
        <v>480</v>
      </c>
      <c r="R31" s="20"/>
      <c r="S31" s="20">
        <v>480</v>
      </c>
    </row>
    <row r="32" spans="1:19" x14ac:dyDescent="0.2">
      <c r="A32" s="19" t="s">
        <v>113</v>
      </c>
      <c r="B32" s="20">
        <v>329.71000000000004</v>
      </c>
      <c r="C32" s="20">
        <v>304.36</v>
      </c>
      <c r="D32" s="20">
        <v>323.77999999999997</v>
      </c>
      <c r="E32" s="20">
        <v>234.58999999999997</v>
      </c>
      <c r="F32" s="20">
        <v>370.72</v>
      </c>
      <c r="G32" s="20">
        <v>338.73999999999995</v>
      </c>
      <c r="H32" s="20">
        <v>474.33</v>
      </c>
      <c r="I32" s="20">
        <v>189.85</v>
      </c>
      <c r="J32" s="20">
        <v>320.35999999999996</v>
      </c>
      <c r="K32" s="20">
        <v>332.65999999999997</v>
      </c>
      <c r="L32" s="20">
        <v>692.4799999999999</v>
      </c>
      <c r="M32" s="20">
        <v>656.68500000000006</v>
      </c>
      <c r="N32" s="20">
        <v>4568.2650000000003</v>
      </c>
      <c r="P32" s="19" t="s">
        <v>113</v>
      </c>
      <c r="Q32" s="20">
        <v>1820.5250000000001</v>
      </c>
      <c r="R32" s="20">
        <v>2747.7400000000002</v>
      </c>
      <c r="S32" s="20">
        <v>4568.2650000000003</v>
      </c>
    </row>
    <row r="33" spans="1:19" x14ac:dyDescent="0.2">
      <c r="A33" s="19" t="s">
        <v>110</v>
      </c>
      <c r="B33" s="20">
        <v>5700</v>
      </c>
      <c r="C33" s="20">
        <v>2500</v>
      </c>
      <c r="D33" s="20">
        <v>2500</v>
      </c>
      <c r="E33" s="20">
        <v>2500</v>
      </c>
      <c r="F33" s="20">
        <v>2500</v>
      </c>
      <c r="G33" s="20">
        <v>2500</v>
      </c>
      <c r="H33" s="20">
        <v>5000</v>
      </c>
      <c r="I33" s="20">
        <v>2500</v>
      </c>
      <c r="J33" s="20">
        <v>2500</v>
      </c>
      <c r="K33" s="20">
        <v>2500</v>
      </c>
      <c r="L33" s="20">
        <v>2500</v>
      </c>
      <c r="M33" s="20">
        <v>2500</v>
      </c>
      <c r="N33" s="20">
        <v>35700</v>
      </c>
      <c r="P33" s="19" t="s">
        <v>110</v>
      </c>
      <c r="Q33" s="20">
        <v>35700</v>
      </c>
      <c r="R33" s="20"/>
      <c r="S33" s="20">
        <v>35700</v>
      </c>
    </row>
    <row r="34" spans="1:19" x14ac:dyDescent="0.2">
      <c r="A34" s="19" t="s">
        <v>111</v>
      </c>
      <c r="B34" s="20">
        <v>548</v>
      </c>
      <c r="C34" s="20">
        <v>529</v>
      </c>
      <c r="D34" s="20">
        <v>523</v>
      </c>
      <c r="E34" s="20">
        <v>485</v>
      </c>
      <c r="F34" s="20">
        <v>535</v>
      </c>
      <c r="G34" s="20">
        <v>543</v>
      </c>
      <c r="H34" s="20">
        <v>569</v>
      </c>
      <c r="I34" s="20">
        <v>566</v>
      </c>
      <c r="J34" s="20">
        <v>613</v>
      </c>
      <c r="K34" s="20">
        <v>563</v>
      </c>
      <c r="L34" s="20">
        <v>529</v>
      </c>
      <c r="M34" s="20">
        <v>529</v>
      </c>
      <c r="N34" s="20">
        <v>6532</v>
      </c>
      <c r="P34" s="19" t="s">
        <v>111</v>
      </c>
      <c r="Q34" s="20">
        <v>6532</v>
      </c>
      <c r="R34" s="20"/>
      <c r="S34" s="20">
        <v>6532</v>
      </c>
    </row>
    <row r="35" spans="1:19" x14ac:dyDescent="0.2">
      <c r="A35" s="19" t="s">
        <v>115</v>
      </c>
      <c r="B35" s="20"/>
      <c r="C35" s="20"/>
      <c r="D35" s="20">
        <v>3000</v>
      </c>
      <c r="E35" s="20"/>
      <c r="F35" s="20"/>
      <c r="G35" s="20"/>
      <c r="H35" s="20">
        <v>1500</v>
      </c>
      <c r="I35" s="20">
        <v>3000</v>
      </c>
      <c r="J35" s="20"/>
      <c r="K35" s="20"/>
      <c r="L35" s="20"/>
      <c r="M35" s="20"/>
      <c r="N35" s="20">
        <v>7500</v>
      </c>
      <c r="P35" s="19" t="s">
        <v>115</v>
      </c>
      <c r="Q35" s="20">
        <v>6500</v>
      </c>
      <c r="R35" s="20">
        <v>1000</v>
      </c>
      <c r="S35" s="20">
        <v>7500</v>
      </c>
    </row>
    <row r="36" spans="1:19" x14ac:dyDescent="0.2">
      <c r="A36" s="19" t="s">
        <v>140</v>
      </c>
      <c r="B36" s="20"/>
      <c r="C36" s="20"/>
      <c r="D36" s="20"/>
      <c r="E36" s="20"/>
      <c r="F36" s="20"/>
      <c r="G36" s="20"/>
      <c r="H36" s="20"/>
      <c r="I36" s="20"/>
      <c r="J36" s="20"/>
      <c r="K36" s="20"/>
      <c r="L36" s="20">
        <v>3000</v>
      </c>
      <c r="M36" s="20"/>
      <c r="N36" s="20">
        <v>3000</v>
      </c>
      <c r="P36" s="19" t="s">
        <v>140</v>
      </c>
      <c r="Q36" s="20"/>
      <c r="R36" s="20">
        <v>3000</v>
      </c>
      <c r="S36" s="20">
        <v>3000</v>
      </c>
    </row>
    <row r="37" spans="1:19" x14ac:dyDescent="0.2">
      <c r="A37" s="19" t="s">
        <v>135</v>
      </c>
      <c r="B37" s="20"/>
      <c r="C37" s="20"/>
      <c r="D37" s="20">
        <v>100</v>
      </c>
      <c r="E37" s="20"/>
      <c r="F37" s="20"/>
      <c r="G37" s="20"/>
      <c r="H37" s="20"/>
      <c r="I37" s="20"/>
      <c r="J37" s="20">
        <v>160</v>
      </c>
      <c r="K37" s="20"/>
      <c r="L37" s="20"/>
      <c r="M37" s="20"/>
      <c r="N37" s="20">
        <v>260</v>
      </c>
      <c r="P37" s="19" t="s">
        <v>135</v>
      </c>
      <c r="Q37" s="20">
        <v>200</v>
      </c>
      <c r="R37" s="20">
        <v>60</v>
      </c>
      <c r="S37" s="20">
        <v>260</v>
      </c>
    </row>
    <row r="38" spans="1:19" x14ac:dyDescent="0.2">
      <c r="A38" s="19" t="s">
        <v>63</v>
      </c>
      <c r="B38" s="20">
        <v>875</v>
      </c>
      <c r="C38" s="20">
        <v>75</v>
      </c>
      <c r="D38" s="20">
        <v>75</v>
      </c>
      <c r="E38" s="20">
        <v>75</v>
      </c>
      <c r="F38" s="20">
        <v>75</v>
      </c>
      <c r="G38" s="20">
        <v>75</v>
      </c>
      <c r="H38" s="20">
        <v>375</v>
      </c>
      <c r="I38" s="20">
        <v>75</v>
      </c>
      <c r="J38" s="20">
        <v>75</v>
      </c>
      <c r="K38" s="20">
        <v>75</v>
      </c>
      <c r="L38" s="20">
        <v>75</v>
      </c>
      <c r="M38" s="20">
        <v>153</v>
      </c>
      <c r="N38" s="20">
        <v>2078</v>
      </c>
      <c r="P38" s="19" t="s">
        <v>63</v>
      </c>
      <c r="Q38" s="20">
        <v>1700</v>
      </c>
      <c r="R38" s="20">
        <v>378</v>
      </c>
      <c r="S38" s="20">
        <v>2078</v>
      </c>
    </row>
    <row r="39" spans="1:19" x14ac:dyDescent="0.2">
      <c r="A39" s="19" t="s">
        <v>141</v>
      </c>
      <c r="B39" s="20"/>
      <c r="C39" s="20"/>
      <c r="D39" s="20"/>
      <c r="E39" s="20"/>
      <c r="F39" s="20"/>
      <c r="G39" s="20"/>
      <c r="H39" s="20"/>
      <c r="I39" s="20"/>
      <c r="J39" s="20"/>
      <c r="K39" s="20"/>
      <c r="L39" s="20"/>
      <c r="M39" s="20">
        <v>821.24</v>
      </c>
      <c r="N39" s="20">
        <v>821.24</v>
      </c>
      <c r="P39" s="19" t="s">
        <v>141</v>
      </c>
      <c r="Q39" s="20">
        <v>402.21000000000004</v>
      </c>
      <c r="R39" s="20">
        <v>419.03</v>
      </c>
      <c r="S39" s="20">
        <v>821.24</v>
      </c>
    </row>
    <row r="40" spans="1:19" x14ac:dyDescent="0.2">
      <c r="A40" s="19" t="s">
        <v>80</v>
      </c>
      <c r="B40" s="20"/>
      <c r="C40" s="20"/>
      <c r="D40" s="20"/>
      <c r="E40" s="20">
        <v>2020</v>
      </c>
      <c r="F40" s="20"/>
      <c r="G40" s="20"/>
      <c r="H40" s="20"/>
      <c r="I40" s="20"/>
      <c r="J40" s="20"/>
      <c r="K40" s="20"/>
      <c r="L40" s="20"/>
      <c r="M40" s="20"/>
      <c r="N40" s="20">
        <v>2020</v>
      </c>
      <c r="P40" s="19" t="s">
        <v>80</v>
      </c>
      <c r="Q40" s="20">
        <v>2020</v>
      </c>
      <c r="R40" s="20"/>
      <c r="S40" s="20">
        <v>2020</v>
      </c>
    </row>
    <row r="41" spans="1:19" x14ac:dyDescent="0.2">
      <c r="A41" s="19" t="s">
        <v>29</v>
      </c>
      <c r="B41" s="20">
        <v>7626.85</v>
      </c>
      <c r="C41" s="20">
        <v>3814.65</v>
      </c>
      <c r="D41" s="20">
        <v>6669.87</v>
      </c>
      <c r="E41" s="20">
        <v>5497.43</v>
      </c>
      <c r="F41" s="20">
        <v>3895.16</v>
      </c>
      <c r="G41" s="20">
        <v>4117</v>
      </c>
      <c r="H41" s="20">
        <v>8315.33</v>
      </c>
      <c r="I41" s="20">
        <v>6485.91</v>
      </c>
      <c r="J41" s="20">
        <v>3912.2799999999997</v>
      </c>
      <c r="K41" s="20">
        <v>3718.65</v>
      </c>
      <c r="L41" s="20">
        <v>7300.4380000000001</v>
      </c>
      <c r="M41" s="20">
        <v>5007.3950000000004</v>
      </c>
      <c r="N41" s="20">
        <v>66360.962999999989</v>
      </c>
      <c r="P41" s="19" t="s">
        <v>29</v>
      </c>
      <c r="Q41" s="20">
        <v>56438.284999999996</v>
      </c>
      <c r="R41" s="20">
        <v>9922.6780000000017</v>
      </c>
      <c r="S41" s="20">
        <v>66360.962999999989</v>
      </c>
    </row>
    <row r="58" spans="1:18" x14ac:dyDescent="0.2">
      <c r="A58" s="18" t="s">
        <v>144</v>
      </c>
      <c r="B58" t="s">
        <v>146</v>
      </c>
      <c r="G58" s="18" t="s">
        <v>2</v>
      </c>
      <c r="H58" t="s">
        <v>113</v>
      </c>
      <c r="M58" s="18" t="s">
        <v>144</v>
      </c>
      <c r="N58" t="s">
        <v>146</v>
      </c>
      <c r="Q58" s="18" t="s">
        <v>144</v>
      </c>
      <c r="R58" t="s">
        <v>146</v>
      </c>
    </row>
    <row r="59" spans="1:18" x14ac:dyDescent="0.2">
      <c r="A59" s="19" t="s">
        <v>33</v>
      </c>
      <c r="B59" s="20">
        <v>42172</v>
      </c>
      <c r="G59" s="18" t="s">
        <v>109</v>
      </c>
      <c r="H59" t="s">
        <v>38</v>
      </c>
      <c r="M59" s="19" t="s">
        <v>5</v>
      </c>
      <c r="N59" s="20">
        <v>7626.85</v>
      </c>
      <c r="Q59" s="19" t="s">
        <v>132</v>
      </c>
      <c r="R59" s="20">
        <v>325.98</v>
      </c>
    </row>
    <row r="60" spans="1:18" x14ac:dyDescent="0.2">
      <c r="A60" s="19" t="s">
        <v>95</v>
      </c>
      <c r="B60" s="20">
        <v>960</v>
      </c>
      <c r="M60" s="19" t="s">
        <v>6</v>
      </c>
      <c r="N60" s="20">
        <v>3814.65</v>
      </c>
      <c r="Q60" s="19" t="s">
        <v>112</v>
      </c>
      <c r="R60" s="20">
        <v>1774.6480000000001</v>
      </c>
    </row>
    <row r="61" spans="1:18" x14ac:dyDescent="0.2">
      <c r="A61" s="19" t="s">
        <v>35</v>
      </c>
      <c r="B61" s="20">
        <v>21328.963000000007</v>
      </c>
      <c r="G61" s="18" t="s">
        <v>144</v>
      </c>
      <c r="H61" t="s">
        <v>146</v>
      </c>
      <c r="M61" s="19" t="s">
        <v>7</v>
      </c>
      <c r="N61" s="20">
        <v>6669.869999999999</v>
      </c>
      <c r="Q61" s="19" t="s">
        <v>45</v>
      </c>
      <c r="R61" s="20">
        <v>977.83000000000015</v>
      </c>
    </row>
    <row r="62" spans="1:18" x14ac:dyDescent="0.2">
      <c r="A62" s="19" t="s">
        <v>81</v>
      </c>
      <c r="B62" s="20">
        <v>1900</v>
      </c>
      <c r="G62" s="19" t="s">
        <v>89</v>
      </c>
      <c r="H62" s="20">
        <v>218</v>
      </c>
      <c r="M62" s="19" t="s">
        <v>8</v>
      </c>
      <c r="N62" s="20">
        <v>5497.4300000000012</v>
      </c>
      <c r="Q62" s="19" t="s">
        <v>37</v>
      </c>
      <c r="R62" s="20">
        <v>323</v>
      </c>
    </row>
    <row r="63" spans="1:18" x14ac:dyDescent="0.2">
      <c r="A63" s="19" t="s">
        <v>29</v>
      </c>
      <c r="B63" s="20">
        <v>66360.963000000003</v>
      </c>
      <c r="G63" s="19" t="s">
        <v>60</v>
      </c>
      <c r="H63" s="20">
        <v>23.759999999999998</v>
      </c>
      <c r="M63" s="19" t="s">
        <v>9</v>
      </c>
      <c r="N63" s="20">
        <v>3895.16</v>
      </c>
      <c r="Q63" s="19" t="s">
        <v>129</v>
      </c>
      <c r="R63" s="20">
        <v>480</v>
      </c>
    </row>
    <row r="64" spans="1:18" x14ac:dyDescent="0.2">
      <c r="G64" s="19" t="s">
        <v>116</v>
      </c>
      <c r="H64" s="20">
        <v>22.36</v>
      </c>
      <c r="M64" s="19" t="s">
        <v>10</v>
      </c>
      <c r="N64" s="20">
        <v>4117.0000000000009</v>
      </c>
      <c r="Q64" s="19" t="s">
        <v>113</v>
      </c>
      <c r="R64" s="20">
        <v>4568.2650000000012</v>
      </c>
    </row>
    <row r="65" spans="7:18" x14ac:dyDescent="0.2">
      <c r="G65" s="19" t="s">
        <v>119</v>
      </c>
      <c r="H65" s="20">
        <v>60</v>
      </c>
      <c r="M65" s="19" t="s">
        <v>11</v>
      </c>
      <c r="N65" s="20">
        <v>8315.3299999999981</v>
      </c>
      <c r="Q65" s="19" t="s">
        <v>110</v>
      </c>
      <c r="R65" s="20">
        <v>35700</v>
      </c>
    </row>
    <row r="66" spans="7:18" x14ac:dyDescent="0.2">
      <c r="G66" s="19" t="s">
        <v>87</v>
      </c>
      <c r="H66" s="20">
        <v>21.96</v>
      </c>
      <c r="M66" s="19" t="s">
        <v>12</v>
      </c>
      <c r="N66" s="20">
        <v>6485.91</v>
      </c>
      <c r="Q66" s="19" t="s">
        <v>111</v>
      </c>
      <c r="R66" s="20">
        <v>6532</v>
      </c>
    </row>
    <row r="67" spans="7:18" x14ac:dyDescent="0.2">
      <c r="G67" s="19" t="s">
        <v>92</v>
      </c>
      <c r="H67" s="20">
        <v>24.06</v>
      </c>
      <c r="M67" s="19" t="s">
        <v>13</v>
      </c>
      <c r="N67" s="20">
        <v>3912.2800000000007</v>
      </c>
      <c r="Q67" s="19" t="s">
        <v>115</v>
      </c>
      <c r="R67" s="20">
        <v>7500</v>
      </c>
    </row>
    <row r="68" spans="7:18" x14ac:dyDescent="0.2">
      <c r="G68" s="19" t="s">
        <v>124</v>
      </c>
      <c r="H68" s="20">
        <v>37.58</v>
      </c>
      <c r="M68" s="19" t="s">
        <v>14</v>
      </c>
      <c r="N68" s="20">
        <v>3718.65</v>
      </c>
      <c r="Q68" s="19" t="s">
        <v>140</v>
      </c>
      <c r="R68" s="20">
        <v>3000</v>
      </c>
    </row>
    <row r="69" spans="7:18" x14ac:dyDescent="0.2">
      <c r="G69" s="19" t="s">
        <v>84</v>
      </c>
      <c r="H69" s="20">
        <v>120</v>
      </c>
      <c r="M69" s="19" t="s">
        <v>15</v>
      </c>
      <c r="N69" s="20">
        <v>7300.4380000000001</v>
      </c>
      <c r="Q69" s="19" t="s">
        <v>135</v>
      </c>
      <c r="R69" s="20">
        <v>260</v>
      </c>
    </row>
    <row r="70" spans="7:18" x14ac:dyDescent="0.2">
      <c r="G70" s="19" t="s">
        <v>29</v>
      </c>
      <c r="H70" s="20">
        <v>527.72</v>
      </c>
      <c r="M70" s="19" t="s">
        <v>16</v>
      </c>
      <c r="N70" s="20">
        <v>5007.3950000000013</v>
      </c>
      <c r="Q70" s="19" t="s">
        <v>63</v>
      </c>
      <c r="R70" s="20">
        <v>2078</v>
      </c>
    </row>
    <row r="71" spans="7:18" x14ac:dyDescent="0.2">
      <c r="M71" s="19" t="s">
        <v>29</v>
      </c>
      <c r="N71" s="20">
        <v>66360.963000000003</v>
      </c>
      <c r="Q71" s="19" t="s">
        <v>141</v>
      </c>
      <c r="R71" s="20">
        <v>821.24</v>
      </c>
    </row>
    <row r="72" spans="7:18" x14ac:dyDescent="0.2">
      <c r="Q72" s="19" t="s">
        <v>80</v>
      </c>
      <c r="R72" s="20">
        <v>2020</v>
      </c>
    </row>
    <row r="73" spans="7:18" x14ac:dyDescent="0.2">
      <c r="Q73" s="19" t="s">
        <v>29</v>
      </c>
      <c r="R73" s="20">
        <v>66360.962999999989</v>
      </c>
    </row>
  </sheetData>
  <pageMargins left="0.7" right="0.7" top="0.75" bottom="0.75" header="0.3" footer="0.3"/>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EC7A3-CBA6-E942-8B09-441724A0B044}">
  <dimension ref="R10:S22"/>
  <sheetViews>
    <sheetView tabSelected="1" topLeftCell="A20" workbookViewId="0">
      <selection activeCell="F46" sqref="F46"/>
    </sheetView>
  </sheetViews>
  <sheetFormatPr baseColWidth="10" defaultRowHeight="16" x14ac:dyDescent="0.2"/>
  <sheetData>
    <row r="10" spans="18:18" x14ac:dyDescent="0.2">
      <c r="R10" s="15"/>
    </row>
    <row r="11" spans="18:18" x14ac:dyDescent="0.2">
      <c r="R11" s="15"/>
    </row>
    <row r="12" spans="18:18" x14ac:dyDescent="0.2">
      <c r="R12" s="16"/>
    </row>
    <row r="13" spans="18:18" x14ac:dyDescent="0.2">
      <c r="R13" s="16"/>
    </row>
    <row r="14" spans="18:18" x14ac:dyDescent="0.2">
      <c r="R14" s="15"/>
    </row>
    <row r="15" spans="18:18" x14ac:dyDescent="0.2">
      <c r="R15" s="31"/>
    </row>
    <row r="16" spans="18:18" x14ac:dyDescent="0.2">
      <c r="R16" s="19"/>
    </row>
    <row r="17" spans="18:19" x14ac:dyDescent="0.2">
      <c r="R17" s="16"/>
    </row>
    <row r="18" spans="18:19" x14ac:dyDescent="0.2">
      <c r="S18" s="19"/>
    </row>
    <row r="19" spans="18:19" x14ac:dyDescent="0.2">
      <c r="R19" s="16"/>
    </row>
    <row r="20" spans="18:19" x14ac:dyDescent="0.2">
      <c r="R20" s="16"/>
    </row>
    <row r="21" spans="18:19" x14ac:dyDescent="0.2">
      <c r="R21" s="17"/>
    </row>
    <row r="22" spans="18:19" x14ac:dyDescent="0.2">
      <c r="R22"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Original</vt:lpstr>
      <vt:lpstr>ExpenseData</vt:lpstr>
      <vt:lpstr>CrossTabularReport</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Danielle Guan</cp:lastModifiedBy>
  <dcterms:created xsi:type="dcterms:W3CDTF">2021-01-21T06:59:18Z</dcterms:created>
  <dcterms:modified xsi:type="dcterms:W3CDTF">2021-01-23T16:19:14Z</dcterms:modified>
</cp:coreProperties>
</file>