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evans/Docs/Economics/OSE/NV-SalesTax/data/"/>
    </mc:Choice>
  </mc:AlternateContent>
  <xr:revisionPtr revIDLastSave="0" documentId="13_ncr:1_{2EABF2C0-CD1C-5445-B7EC-C49AE4693C5C}" xr6:coauthVersionLast="47" xr6:coauthVersionMax="47" xr10:uidLastSave="{00000000-0000-0000-0000-000000000000}"/>
  <bookViews>
    <workbookView xWindow="-19200" yWindow="7620" windowWidth="21600" windowHeight="16940" xr2:uid="{5FE05CAF-88AE-F141-AFD4-3476055E8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B32" i="1"/>
  <c r="B31" i="1"/>
  <c r="C5" i="1"/>
  <c r="B5" i="1"/>
  <c r="E28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B3" i="1"/>
  <c r="B4" i="1" s="1"/>
  <c r="C4" i="1" s="1"/>
  <c r="D4" i="1" s="1"/>
  <c r="D5" i="1" l="1"/>
</calcChain>
</file>

<file path=xl/sharedStrings.xml><?xml version="1.0" encoding="utf-8"?>
<sst xmlns="http://schemas.openxmlformats.org/spreadsheetml/2006/main" count="30" uniqueCount="30">
  <si>
    <t>Sales and use tax receipts</t>
  </si>
  <si>
    <t>FY 2022-2023 (data)</t>
  </si>
  <si>
    <t>FY 2025-2026 (projected, 4% annual growth rate)</t>
  </si>
  <si>
    <t>Revenue loss</t>
  </si>
  <si>
    <t>Percent change</t>
  </si>
  <si>
    <t>0.6 ppt sales tax reduction (no change in demand)</t>
  </si>
  <si>
    <t>0.6 ppt sales taxreduction (estimate demand chg)</t>
  </si>
  <si>
    <t>County</t>
  </si>
  <si>
    <t>State and local sales tax rate</t>
  </si>
  <si>
    <t>County population, 2021</t>
  </si>
  <si>
    <t>Carson City</t>
  </si>
  <si>
    <t>Churchill</t>
  </si>
  <si>
    <t>Clark</t>
  </si>
  <si>
    <t>Douglas</t>
  </si>
  <si>
    <t>Elko</t>
  </si>
  <si>
    <t>Esmeralda</t>
  </si>
  <si>
    <t>Eureka</t>
  </si>
  <si>
    <t>Humbolt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</si>
  <si>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</si>
  <si>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</si>
  <si>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</si>
  <si>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</si>
  <si>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</si>
  <si>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</si>
  <si>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</si>
  <si>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</si>
  <si>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</si>
  <si>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New state and local sales tax</t>
  </si>
  <si>
    <t>weighted average percent change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</si>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</sst>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0%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9CC-BB72-8C48-B4CD-2F80F1E10C4E}">
  <dimension ref="A1:G32"/>
  <sheetViews>
    <sheetView tabSelected="1" workbookViewId="0">
      <selection activeCell="D32" sqref="D32"/>
    </sheetView>
  </sheetViews>
  <sheetFormatPr baseColWidth="10" defaultRowHeight="16" x14ac:dyDescent="0.2"/>
  <cols>
    <col min="1" max="1" width="41" customWidth="1"/>
    <col min="2" max="2" width="19" customWidth="1"/>
    <col min="3" max="3" width="14.33203125" bestFit="1" customWidth="1"/>
    <col min="4" max="4" width="11.33203125" bestFit="1" customWidth="1"/>
    <col min="5" max="5" width="21" bestFit="1" customWidth="1"/>
  </cols>
  <sheetData>
    <row r="1" spans="1:7" x14ac:dyDescent="0.2">
      <c r="B1" t="s">
        <v>0</v>
      </c>
      <c r="C1" t="s">
        <v>3</v>
      </c>
      <c r="D1" t="s">
        <v>4</v>
      </c>
    </row>
    <row r="2" spans="1:7" x14ac:dyDescent="0.2">
      <c r="A2" t="s">
        <v>1</v>
      </c>
      <c r="B2" s="5">
        <v>1731448238</v>
      </c>
      <c r="C2" s="5"/>
    </row>
    <row r="3" spans="1:7" x14ac:dyDescent="0.2">
      <c r="A3" t="s">
        <v>2</v>
      </c>
      <c r="B3" s="5">
        <f>((1+0.04)^3)*B2</f>
        <v>1947643790.7896321</v>
      </c>
      <c r="C3" s="5"/>
    </row>
    <row r="4" spans="1:7" x14ac:dyDescent="0.2">
      <c r="A4" t="s">
        <v>5</v>
      </c>
      <c r="B4" s="5">
        <f>0.04*(B3/0.046)</f>
        <v>1693603296.3388104</v>
      </c>
      <c r="C4" s="5">
        <f>B4-B3</f>
        <v>-254040494.45082164</v>
      </c>
      <c r="D4">
        <f>C4/B3</f>
        <v>-0.13043478260869568</v>
      </c>
    </row>
    <row r="5" spans="1:7" x14ac:dyDescent="0.2">
      <c r="A5" t="s">
        <v>6</v>
      </c>
      <c r="B5" s="5">
        <f>0.04*((B4/0.04)*(1 + (E28)*(-0.816)))</f>
        <v>1794469075.9569082</v>
      </c>
      <c r="C5" s="5">
        <f>B5-B3</f>
        <v>-153174714.83272386</v>
      </c>
      <c r="D5">
        <f>C5/B3</f>
        <v>-7.8646164949198599E-2</v>
      </c>
    </row>
    <row r="8" spans="1:7" x14ac:dyDescent="0.2">
      <c r="A8" t="s">
        <v>7</v>
      </c>
      <c r="B8" t="s">
        <v>8</v>
      </c>
      <c r="C8" t="s">
        <v>9</v>
      </c>
      <c r="D8" t="s">
        <v>27</v>
      </c>
      <c r="G8" t="s">
        <v>29</v>
      </c>
    </row>
    <row r="9" spans="1:7" x14ac:dyDescent="0.2">
      <c r="A9" t="s">
        <v>10</v>
      </c>
      <c r="B9" s="1">
        <v>7.5999999999999998E-2</v>
      </c>
      <c r="C9">
        <v>57073</v>
      </c>
      <c r="D9" s="1">
        <f>B9-0.006</f>
        <v>6.9999999999999993E-2</v>
      </c>
      <c r="E9" s="2">
        <f>(D9-B9)/B9</f>
        <v>-7.894736842105271E-2</v>
      </c>
      <c r="G9">
        <f>E9*C9</f>
        <v>-4505.7631578947412</v>
      </c>
    </row>
    <row r="10" spans="1:7" x14ac:dyDescent="0.2">
      <c r="A10" t="s">
        <v>11</v>
      </c>
      <c r="B10" s="1">
        <v>7.5999999999999998E-2</v>
      </c>
      <c r="C10">
        <v>26310</v>
      </c>
      <c r="D10" s="1">
        <f t="shared" ref="D10:D25" si="0">B10-0.006</f>
        <v>6.9999999999999993E-2</v>
      </c>
      <c r="E10" s="2">
        <f t="shared" ref="E10:E25" si="1">(D10-B10)/B10</f>
        <v>-7.894736842105271E-2</v>
      </c>
      <c r="G10">
        <f t="shared" ref="G10:G25" si="2">E10*C10</f>
        <v>-2077.1052631578968</v>
      </c>
    </row>
    <row r="11" spans="1:7" x14ac:dyDescent="0.2">
      <c r="A11" t="s">
        <v>12</v>
      </c>
      <c r="B11" s="1">
        <v>8.3750000000000005E-2</v>
      </c>
      <c r="C11">
        <v>2320551</v>
      </c>
      <c r="D11" s="1">
        <f t="shared" si="0"/>
        <v>7.775E-2</v>
      </c>
      <c r="E11" s="2">
        <f t="shared" si="1"/>
        <v>-7.1641791044776179E-2</v>
      </c>
      <c r="G11">
        <f t="shared" si="2"/>
        <v>-166248.42985074641</v>
      </c>
    </row>
    <row r="12" spans="1:7" x14ac:dyDescent="0.2">
      <c r="A12" t="s">
        <v>13</v>
      </c>
      <c r="B12" s="1">
        <v>7.0999999999999994E-2</v>
      </c>
      <c r="C12">
        <v>49661</v>
      </c>
      <c r="D12" s="1">
        <f t="shared" si="0"/>
        <v>6.4999999999999988E-2</v>
      </c>
      <c r="E12" s="2">
        <f t="shared" si="1"/>
        <v>-8.4507042253521208E-2</v>
      </c>
      <c r="G12">
        <f t="shared" si="2"/>
        <v>-4196.7042253521167</v>
      </c>
    </row>
    <row r="13" spans="1:7" x14ac:dyDescent="0.2">
      <c r="A13" t="s">
        <v>14</v>
      </c>
      <c r="B13" s="1">
        <v>7.0999999999999994E-2</v>
      </c>
      <c r="C13">
        <v>54546</v>
      </c>
      <c r="D13" s="1">
        <f t="shared" si="0"/>
        <v>6.4999999999999988E-2</v>
      </c>
      <c r="E13" s="2">
        <f t="shared" si="1"/>
        <v>-8.4507042253521208E-2</v>
      </c>
      <c r="G13">
        <f t="shared" si="2"/>
        <v>-4609.5211267605682</v>
      </c>
    </row>
    <row r="14" spans="1:7" x14ac:dyDescent="0.2">
      <c r="A14" t="s">
        <v>15</v>
      </c>
      <c r="B14" s="1">
        <v>6.8500000000000005E-2</v>
      </c>
      <c r="C14">
        <v>1000</v>
      </c>
      <c r="D14" s="1">
        <f t="shared" si="0"/>
        <v>6.25E-2</v>
      </c>
      <c r="E14" s="2">
        <f t="shared" si="1"/>
        <v>-8.7591240875912482E-2</v>
      </c>
      <c r="G14">
        <f t="shared" si="2"/>
        <v>-87.591240875912476</v>
      </c>
    </row>
    <row r="15" spans="1:7" x14ac:dyDescent="0.2">
      <c r="A15" t="s">
        <v>16</v>
      </c>
      <c r="B15" s="1">
        <v>6.8500000000000005E-2</v>
      </c>
      <c r="C15">
        <v>1898</v>
      </c>
      <c r="D15" s="1">
        <f t="shared" si="0"/>
        <v>6.25E-2</v>
      </c>
      <c r="E15" s="2">
        <f t="shared" si="1"/>
        <v>-8.7591240875912482E-2</v>
      </c>
      <c r="G15">
        <f t="shared" si="2"/>
        <v>-166.2481751824819</v>
      </c>
    </row>
    <row r="16" spans="1:7" x14ac:dyDescent="0.2">
      <c r="A16" t="s">
        <v>17</v>
      </c>
      <c r="B16" s="1">
        <v>6.8500000000000005E-2</v>
      </c>
      <c r="C16">
        <v>17202</v>
      </c>
      <c r="D16" s="1">
        <f t="shared" si="0"/>
        <v>6.25E-2</v>
      </c>
      <c r="E16" s="2">
        <f t="shared" si="1"/>
        <v>-8.7591240875912482E-2</v>
      </c>
      <c r="G16">
        <f t="shared" si="2"/>
        <v>-1506.7445255474465</v>
      </c>
    </row>
    <row r="17" spans="1:7" x14ac:dyDescent="0.2">
      <c r="A17" t="s">
        <v>18</v>
      </c>
      <c r="B17" s="1">
        <v>7.0999999999999994E-2</v>
      </c>
      <c r="C17">
        <v>6195</v>
      </c>
      <c r="D17" s="1">
        <f t="shared" si="0"/>
        <v>6.4999999999999988E-2</v>
      </c>
      <c r="E17" s="2">
        <f t="shared" si="1"/>
        <v>-8.4507042253521208E-2</v>
      </c>
      <c r="G17">
        <f t="shared" si="2"/>
        <v>-523.5211267605639</v>
      </c>
    </row>
    <row r="18" spans="1:7" x14ac:dyDescent="0.2">
      <c r="A18" t="s">
        <v>19</v>
      </c>
      <c r="B18" s="1">
        <v>7.0999999999999994E-2</v>
      </c>
      <c r="C18">
        <v>5188</v>
      </c>
      <c r="D18" s="1">
        <f t="shared" si="0"/>
        <v>6.4999999999999988E-2</v>
      </c>
      <c r="E18" s="2">
        <f t="shared" si="1"/>
        <v>-8.4507042253521208E-2</v>
      </c>
      <c r="G18">
        <f t="shared" si="2"/>
        <v>-438.42253521126804</v>
      </c>
    </row>
    <row r="19" spans="1:7" x14ac:dyDescent="0.2">
      <c r="A19" t="s">
        <v>20</v>
      </c>
      <c r="B19" s="1">
        <v>7.0999999999999994E-2</v>
      </c>
      <c r="C19">
        <v>58051</v>
      </c>
      <c r="D19" s="1">
        <f t="shared" si="0"/>
        <v>6.4999999999999988E-2</v>
      </c>
      <c r="E19" s="2">
        <f t="shared" si="1"/>
        <v>-8.4507042253521208E-2</v>
      </c>
      <c r="G19">
        <f t="shared" si="2"/>
        <v>-4905.7183098591595</v>
      </c>
    </row>
    <row r="20" spans="1:7" x14ac:dyDescent="0.2">
      <c r="A20" t="s">
        <v>21</v>
      </c>
      <c r="B20" s="1">
        <v>6.8500000000000005E-2</v>
      </c>
      <c r="C20">
        <v>4826</v>
      </c>
      <c r="D20" s="1">
        <f t="shared" si="0"/>
        <v>6.25E-2</v>
      </c>
      <c r="E20" s="2">
        <f t="shared" si="1"/>
        <v>-8.7591240875912482E-2</v>
      </c>
      <c r="G20">
        <f t="shared" si="2"/>
        <v>-422.71532846715365</v>
      </c>
    </row>
    <row r="21" spans="1:7" x14ac:dyDescent="0.2">
      <c r="A21" t="s">
        <v>22</v>
      </c>
      <c r="B21" s="1">
        <v>7.5999999999999998E-2</v>
      </c>
      <c r="C21">
        <v>49289</v>
      </c>
      <c r="D21" s="1">
        <f t="shared" si="0"/>
        <v>6.9999999999999993E-2</v>
      </c>
      <c r="E21" s="2">
        <f t="shared" si="1"/>
        <v>-7.894736842105271E-2</v>
      </c>
      <c r="G21">
        <f t="shared" si="2"/>
        <v>-3891.236842105267</v>
      </c>
    </row>
    <row r="22" spans="1:7" x14ac:dyDescent="0.2">
      <c r="A22" t="s">
        <v>23</v>
      </c>
      <c r="B22" s="1">
        <v>7.0999999999999994E-2</v>
      </c>
      <c r="C22">
        <v>6984</v>
      </c>
      <c r="D22" s="1">
        <f t="shared" si="0"/>
        <v>6.4999999999999988E-2</v>
      </c>
      <c r="E22" s="2">
        <f t="shared" si="1"/>
        <v>-8.4507042253521208E-2</v>
      </c>
      <c r="G22">
        <f t="shared" si="2"/>
        <v>-590.19718309859206</v>
      </c>
    </row>
    <row r="23" spans="1:7" x14ac:dyDescent="0.2">
      <c r="A23" t="s">
        <v>24</v>
      </c>
      <c r="B23" s="1">
        <v>7.5999999999999998E-2</v>
      </c>
      <c r="C23">
        <v>4359</v>
      </c>
      <c r="D23" s="1">
        <f t="shared" si="0"/>
        <v>6.9999999999999993E-2</v>
      </c>
      <c r="E23" s="2">
        <f t="shared" si="1"/>
        <v>-7.894736842105271E-2</v>
      </c>
      <c r="G23">
        <f t="shared" si="2"/>
        <v>-344.13157894736878</v>
      </c>
    </row>
    <row r="24" spans="1:7" x14ac:dyDescent="0.2">
      <c r="A24" t="s">
        <v>25</v>
      </c>
      <c r="B24" s="1">
        <v>8.2650000000000001E-2</v>
      </c>
      <c r="C24">
        <v>485113</v>
      </c>
      <c r="D24" s="1">
        <f t="shared" si="0"/>
        <v>7.6649999999999996E-2</v>
      </c>
      <c r="E24" s="2">
        <f t="shared" si="1"/>
        <v>-7.2595281306715123E-2</v>
      </c>
      <c r="G24">
        <f t="shared" si="2"/>
        <v>-35216.91470054449</v>
      </c>
    </row>
    <row r="25" spans="1:7" x14ac:dyDescent="0.2">
      <c r="A25" t="s">
        <v>26</v>
      </c>
      <c r="B25" s="1">
        <v>7.7249999999999999E-2</v>
      </c>
      <c r="C25">
        <v>10293</v>
      </c>
      <c r="D25" s="1">
        <f t="shared" si="0"/>
        <v>7.1249999999999994E-2</v>
      </c>
      <c r="E25" s="2">
        <f t="shared" si="1"/>
        <v>-7.7669902912621436E-2</v>
      </c>
      <c r="G25">
        <f t="shared" si="2"/>
        <v>-799.45631067961244</v>
      </c>
    </row>
    <row r="28" spans="1:7" x14ac:dyDescent="0.2">
      <c r="D28" s="4" t="s">
        <v>28</v>
      </c>
      <c r="E28">
        <f>SUM(G9:G25)/SUM(C9:C25)</f>
        <v>-7.298640969169326E-2</v>
      </c>
    </row>
    <row r="31" spans="1:7" x14ac:dyDescent="0.2">
      <c r="B31" s="3">
        <f>B4/0.04</f>
        <v>42340082408.470261</v>
      </c>
    </row>
    <row r="32" spans="1:7" x14ac:dyDescent="0.2">
      <c r="B32" s="3">
        <f>(B4/0.04)*(1 + E28*(-0.816))</f>
        <v>44861726898.922707</v>
      </c>
      <c r="D32">
        <f>(B32-B31)/B31</f>
        <v>5.9556910308421682E-2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Richard Evans</cp:lastModifiedBy>
  <dcterms:created xsi:type="dcterms:W3CDTF">2024-06-03T18:35:04Z</dcterms:created>
  <dcterms:modified xsi:type="dcterms:W3CDTF">2024-06-04T07:03:01Z</dcterms:modified>
</cp:coreProperties>
</file>