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100" yWindow="80" windowWidth="23920" windowHeight="140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3" i="1" l="1"/>
  <c r="AN3" i="1"/>
  <c r="AM3" i="1"/>
  <c r="AL2" i="1"/>
  <c r="AN2" i="1"/>
  <c r="AM2" i="1"/>
</calcChain>
</file>

<file path=xl/sharedStrings.xml><?xml version="1.0" encoding="utf-8"?>
<sst xmlns="http://schemas.openxmlformats.org/spreadsheetml/2006/main" count="40" uniqueCount="36">
  <si>
    <t>MMV
compound ID</t>
  </si>
  <si>
    <t>Result date</t>
  </si>
  <si>
    <t>species 
tested</t>
  </si>
  <si>
    <t>assay plate conc (uM)</t>
  </si>
  <si>
    <t>assay 
tested</t>
  </si>
  <si>
    <t>Parasite 
IC50 (uM)</t>
  </si>
  <si>
    <t>STD Parasite IC50 or 95% Confidence Intervals</t>
  </si>
  <si>
    <t>max % parasite 
inhibition (based on curve bottom)</t>
  </si>
  <si>
    <t>HepG2 IC50 
(uM)</t>
  </si>
  <si>
    <t>STD HepG2 IC50 or 95% Confidence Intervals</t>
  </si>
  <si>
    <t>max % HepG2 
inhibition (based on curve bottom)</t>
  </si>
  <si>
    <t>MW (g/mol) w/ salt</t>
  </si>
  <si>
    <t>weight (mg)</t>
  </si>
  <si>
    <t>mmols</t>
  </si>
  <si>
    <t>For 2mM 
resuspend in (ul)</t>
  </si>
  <si>
    <t>For 10mM 
resuspend in (ul)</t>
  </si>
  <si>
    <t>Arrival date</t>
  </si>
  <si>
    <t>Source</t>
  </si>
  <si>
    <t>DMSO soluble</t>
  </si>
  <si>
    <t>MW (g/mol) w/o salt</t>
  </si>
  <si>
    <t>Note</t>
  </si>
  <si>
    <t>chem. formula</t>
  </si>
  <si>
    <t>Unsuccessful 
infection attempt</t>
  </si>
  <si>
    <t>MMV669844</t>
  </si>
  <si>
    <t>P.berghei</t>
  </si>
  <si>
    <t>Luciferase Envision</t>
  </si>
  <si>
    <t>0.4384 to 4.260</t>
  </si>
  <si>
    <t>&gt;10</t>
  </si>
  <si>
    <t>Specs</t>
  </si>
  <si>
    <t>barcode: 2222290000201</t>
  </si>
  <si>
    <t>C21H15F2N5O2</t>
  </si>
  <si>
    <t>MMV670944</t>
  </si>
  <si>
    <t>~ 3.827</t>
  </si>
  <si>
    <t>(Very wide)</t>
  </si>
  <si>
    <t>barcode: 2222290000301</t>
  </si>
  <si>
    <t>C19H11F5N6O2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</si>
</sst>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0.000000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NumberFormat="1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left" vertical="center"/>
    </xf>
    <xf numFmtId="0" fontId="3" fillId="3" borderId="3" xfId="0" applyNumberFormat="1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165" fontId="4" fillId="3" borderId="2" xfId="0" applyNumberFormat="1" applyFont="1" applyFill="1" applyBorder="1" applyAlignment="1">
      <alignment horizontal="center" vertical="center" wrapText="1"/>
    </xf>
    <xf numFmtId="165" fontId="4" fillId="3" borderId="3" xfId="0" applyNumberFormat="1" applyFont="1" applyFill="1" applyBorder="1" applyAlignment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66" fontId="3" fillId="3" borderId="0" xfId="0" applyNumberFormat="1" applyFont="1" applyFill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wrapText="1"/>
    </xf>
    <xf numFmtId="1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 vertical="top"/>
    </xf>
    <xf numFmtId="0" fontId="6" fillId="0" borderId="0" xfId="0" applyNumberFormat="1" applyFont="1" applyFill="1" applyBorder="1" applyAlignment="1">
      <alignment horizontal="left"/>
    </xf>
    <xf numFmtId="0" fontId="6" fillId="4" borderId="0" xfId="0" applyNumberFormat="1" applyFont="1" applyFill="1" applyBorder="1" applyAlignment="1">
      <alignment horizontal="left"/>
    </xf>
    <xf numFmtId="0" fontId="6" fillId="0" borderId="0" xfId="0" applyFont="1" applyFill="1" applyBorder="1"/>
    <xf numFmtId="10" fontId="6" fillId="0" borderId="0" xfId="0" applyNumberFormat="1" applyFont="1" applyFill="1" applyBorder="1"/>
    <xf numFmtId="0" fontId="6" fillId="0" borderId="0" xfId="0" applyNumberFormat="1" applyFont="1" applyFill="1" applyBorder="1"/>
    <xf numFmtId="0" fontId="6" fillId="0" borderId="5" xfId="0" applyNumberFormat="1" applyFont="1" applyFill="1" applyBorder="1" applyAlignment="1">
      <alignment horizontal="left"/>
    </xf>
    <xf numFmtId="0" fontId="6" fillId="0" borderId="7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/>
    </xf>
    <xf numFmtId="2" fontId="6" fillId="0" borderId="0" xfId="0" applyNumberFormat="1" applyFont="1" applyFill="1" applyBorder="1" applyAlignment="1">
      <alignment horizontal="left" vertical="top"/>
    </xf>
    <xf numFmtId="166" fontId="6" fillId="0" borderId="0" xfId="0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tabSelected="1" workbookViewId="0">
      <selection activeCell="C8" sqref="C8"/>
    </sheetView>
  </sheetViews>
  <sheetFormatPr baseColWidth="10" defaultColWidth="8.83203125" defaultRowHeight="14" x14ac:dyDescent="0"/>
  <cols>
    <col min="1" max="1" width="14.1640625" customWidth="1"/>
    <col min="2" max="3" width="12.5" customWidth="1"/>
    <col min="7" max="7" width="24.1640625" customWidth="1"/>
    <col min="12" max="12" width="11.1640625" customWidth="1"/>
    <col min="24" max="24" width="11.33203125" customWidth="1"/>
    <col min="46" max="46" width="15" customWidth="1"/>
    <col min="47" max="47" width="12.1640625" customWidth="1"/>
  </cols>
  <sheetData>
    <row r="1" spans="1:47" s="15" customFormat="1" ht="4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7"/>
      <c r="AJ1" s="8" t="s">
        <v>11</v>
      </c>
      <c r="AK1" s="8" t="s">
        <v>12</v>
      </c>
      <c r="AL1" s="9" t="s">
        <v>13</v>
      </c>
      <c r="AM1" s="10" t="s">
        <v>14</v>
      </c>
      <c r="AN1" s="10" t="s">
        <v>15</v>
      </c>
      <c r="AO1" s="11" t="s">
        <v>16</v>
      </c>
      <c r="AP1" s="12" t="s">
        <v>17</v>
      </c>
      <c r="AQ1" s="12" t="s">
        <v>18</v>
      </c>
      <c r="AR1" s="13" t="s">
        <v>19</v>
      </c>
      <c r="AS1" s="14" t="s">
        <v>20</v>
      </c>
      <c r="AT1" s="14" t="s">
        <v>21</v>
      </c>
      <c r="AU1" s="10" t="s">
        <v>22</v>
      </c>
    </row>
    <row r="2" spans="1:47" s="33" customFormat="1">
      <c r="A2" s="17" t="s">
        <v>23</v>
      </c>
      <c r="B2" s="18">
        <v>41687</v>
      </c>
      <c r="C2" s="19" t="s">
        <v>24</v>
      </c>
      <c r="D2" s="20">
        <v>10</v>
      </c>
      <c r="E2" s="19" t="s">
        <v>25</v>
      </c>
      <c r="F2" s="21">
        <v>1.367</v>
      </c>
      <c r="G2" s="22" t="s">
        <v>26</v>
      </c>
      <c r="H2" s="23">
        <v>0.89810000000000001</v>
      </c>
      <c r="I2" s="24" t="s">
        <v>27</v>
      </c>
      <c r="J2" s="22"/>
      <c r="K2" s="23">
        <v>0.19406031501732302</v>
      </c>
      <c r="L2" s="25"/>
      <c r="M2" s="20"/>
      <c r="N2" s="20"/>
      <c r="O2" s="20"/>
      <c r="P2" s="20"/>
      <c r="Q2" s="20"/>
      <c r="R2" s="20"/>
      <c r="S2" s="20"/>
      <c r="T2" s="20"/>
      <c r="U2" s="20"/>
      <c r="V2" s="20"/>
      <c r="W2" s="24"/>
      <c r="X2" s="25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6"/>
      <c r="AJ2" s="16">
        <v>407.38</v>
      </c>
      <c r="AK2" s="16">
        <v>5.0999999999999996</v>
      </c>
      <c r="AL2" s="27">
        <f t="shared" ref="AL2:AL3" si="0">AK2/AJ2*1000</f>
        <v>12.519024007069566</v>
      </c>
      <c r="AM2" s="28">
        <f t="shared" ref="AM2:AM3" si="1">AL2/2*1000</f>
        <v>6259.5120035347827</v>
      </c>
      <c r="AN2" s="28">
        <f t="shared" ref="AN2:AN3" si="2">AL2/10*1000</f>
        <v>1251.9024007069565</v>
      </c>
      <c r="AO2" s="29">
        <v>41646</v>
      </c>
      <c r="AP2" s="16" t="s">
        <v>28</v>
      </c>
      <c r="AQ2" s="16"/>
      <c r="AR2" s="22">
        <v>407.38</v>
      </c>
      <c r="AS2" s="30" t="s">
        <v>29</v>
      </c>
      <c r="AT2" s="31" t="s">
        <v>30</v>
      </c>
      <c r="AU2" s="32"/>
    </row>
    <row r="3" spans="1:47" s="33" customFormat="1">
      <c r="A3" s="17" t="s">
        <v>31</v>
      </c>
      <c r="B3" s="18">
        <v>41687</v>
      </c>
      <c r="C3" s="19" t="s">
        <v>24</v>
      </c>
      <c r="D3" s="20">
        <v>10</v>
      </c>
      <c r="E3" s="19" t="s">
        <v>25</v>
      </c>
      <c r="F3" s="21" t="s">
        <v>32</v>
      </c>
      <c r="G3" s="22" t="s">
        <v>33</v>
      </c>
      <c r="H3" s="23">
        <v>0.68799999999999994</v>
      </c>
      <c r="I3" s="24" t="s">
        <v>27</v>
      </c>
      <c r="J3" s="22"/>
      <c r="K3" s="23">
        <v>-7.2000000000000064E-2</v>
      </c>
      <c r="L3" s="25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5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6"/>
      <c r="AJ3" s="16">
        <v>450.33</v>
      </c>
      <c r="AK3" s="16">
        <v>4.9000000000000004</v>
      </c>
      <c r="AL3" s="27">
        <f t="shared" si="0"/>
        <v>10.880909555215066</v>
      </c>
      <c r="AM3" s="28">
        <f t="shared" si="1"/>
        <v>5440.4547776075333</v>
      </c>
      <c r="AN3" s="28">
        <f t="shared" si="2"/>
        <v>1088.0909555215067</v>
      </c>
      <c r="AO3" s="29">
        <v>41646</v>
      </c>
      <c r="AP3" s="16" t="s">
        <v>28</v>
      </c>
      <c r="AQ3" s="16"/>
      <c r="AR3" s="22">
        <v>450.33</v>
      </c>
      <c r="AS3" s="30" t="s">
        <v>34</v>
      </c>
      <c r="AT3" s="16" t="s">
        <v>35</v>
      </c>
      <c r="AU3" s="32"/>
    </row>
  </sheetData>
  <conditionalFormatting sqref="X2:AI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W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Matthew Todd</cp:lastModifiedBy>
  <dcterms:created xsi:type="dcterms:W3CDTF">2014-03-05T07:52:21Z</dcterms:created>
  <dcterms:modified xsi:type="dcterms:W3CDTF">2014-03-27T06:51:04Z</dcterms:modified>
</cp:coreProperties>
</file>