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firstSheet="1" activeTab="1"/>
  </bookViews>
  <sheets>
    <sheet name="__JChemStructureSheet" sheetId="5" state="hidden" r:id="rId1"/>
    <sheet name="Results" sheetId="3" r:id="rId2"/>
  </sheets>
  <definedNames>
    <definedName name="_xlnm.Print_Area" localSheetId="1">Results!$A$1:$C$73</definedName>
  </definedNames>
  <calcPr calcId="125725"/>
</workbook>
</file>

<file path=xl/calcChain.xml><?xml version="1.0" encoding="utf-8"?>
<calcChain xmlns="http://schemas.openxmlformats.org/spreadsheetml/2006/main">
  <c r="B34" i="3"/>
  <c r="B30"/>
  <c r="B26"/>
  <c r="B22"/>
  <c r="B18"/>
  <c r="B14"/>
  <c r="B10"/>
  <c r="B6"/>
  <c r="B2"/>
  <c r="B35"/>
  <c r="B31"/>
  <c r="B27"/>
  <c r="B23"/>
  <c r="B19"/>
  <c r="B15"/>
  <c r="B11"/>
  <c r="B7"/>
  <c r="B3"/>
  <c r="B36"/>
  <c r="B32"/>
  <c r="B28"/>
  <c r="B24"/>
  <c r="B20"/>
  <c r="B16"/>
  <c r="B12"/>
  <c r="B8"/>
  <c r="B4"/>
  <c r="B37"/>
  <c r="B33"/>
  <c r="B29"/>
  <c r="B25"/>
  <c r="B21"/>
  <c r="B17"/>
  <c r="B13"/>
  <c r="B9"/>
  <c r="B5"/>
</calcChain>
</file>

<file path=xl/sharedStrings.xml><?xml version="1.0" encoding="utf-8"?>
<sst xmlns="http://schemas.openxmlformats.org/spreadsheetml/2006/main" count="152" uniqueCount="117">
  <si>
    <t>OSM-S-106</t>
  </si>
  <si>
    <t>OSM-S-139</t>
  </si>
  <si>
    <t xml:space="preserve">OSM-S-140 </t>
  </si>
  <si>
    <t xml:space="preserve">OSM-S-141 </t>
  </si>
  <si>
    <t xml:space="preserve">OSM-S-142 </t>
  </si>
  <si>
    <t xml:space="preserve">OSM-S-143 </t>
  </si>
  <si>
    <t xml:space="preserve">OSM-S-145 </t>
  </si>
  <si>
    <t xml:space="preserve">OSM-S-187 </t>
  </si>
  <si>
    <t xml:space="preserve">OSM-S-188 </t>
  </si>
  <si>
    <t>OSM-S-189</t>
  </si>
  <si>
    <t xml:space="preserve">OSM-S-190 </t>
  </si>
  <si>
    <t xml:space="preserve">OSM-S-191 </t>
  </si>
  <si>
    <t>OSM-S-194</t>
  </si>
  <si>
    <t xml:space="preserve">OSM-S-195 </t>
  </si>
  <si>
    <t xml:space="preserve">OSM-S-196 </t>
  </si>
  <si>
    <t>OSM-S-197</t>
  </si>
  <si>
    <t xml:space="preserve">OSM-S-198 </t>
  </si>
  <si>
    <t xml:space="preserve">OSM-S-199 </t>
  </si>
  <si>
    <t>OSM-S-200</t>
  </si>
  <si>
    <t xml:space="preserve">OSM-S-201 </t>
  </si>
  <si>
    <t xml:space="preserve">OSM-S-202 </t>
  </si>
  <si>
    <t xml:space="preserve">OSM-S-204 </t>
  </si>
  <si>
    <t xml:space="preserve">OSM-S-206 </t>
  </si>
  <si>
    <t xml:space="preserve">OSM-S-207 </t>
  </si>
  <si>
    <t xml:space="preserve">OSM-S-208 </t>
  </si>
  <si>
    <t xml:space="preserve">OSM-S-209 </t>
  </si>
  <si>
    <t xml:space="preserve">OSM-S-210 </t>
  </si>
  <si>
    <t xml:space="preserve">OSM-S-211 </t>
  </si>
  <si>
    <t xml:space="preserve">OSM-S-212 </t>
  </si>
  <si>
    <t xml:space="preserve">OSM-S-213 </t>
  </si>
  <si>
    <t xml:space="preserve">OSM-S-214 </t>
  </si>
  <si>
    <t xml:space="preserve">OSM-S-215 </t>
  </si>
  <si>
    <t>OSM-S-216</t>
  </si>
  <si>
    <t xml:space="preserve">OSM-S-217 </t>
  </si>
  <si>
    <t xml:space="preserve">OSM-S-219 </t>
  </si>
  <si>
    <t xml:space="preserve">OSM-S-220 </t>
  </si>
  <si>
    <t>Compound</t>
  </si>
  <si>
    <t>% Inhibition</t>
  </si>
  <si>
    <t>Average Activity</t>
  </si>
  <si>
    <t>Hash</t>
  </si>
  <si>
    <t>StructureStringLength</t>
  </si>
  <si>
    <t>StructureStringFormat</t>
  </si>
  <si>
    <t>StructureString</t>
  </si>
  <si>
    <t>7196F6072B421C073C687B3CCCBC42FC</t>
  </si>
  <si>
    <t>mol</t>
  </si>
  <si>
    <t>JChemExcelwAcAAB+LCAAAAAAABADtvQdgHEmWJSYvbcp7f0r1StfgdKEIgGATJNiQQBDswYjN5pLsHWlHIymrKoHKZVZlXWYWQMztnbz33nvvvffee++997o7nU4n99//P1xmZAFs9s5K2smeIYCqyB8/fnwfPyLS3zhJ05N5vnhaZ1c79/c+3d3f/fTeg72n+IL+t7eT7u2l6U70fw8fPkx/cm9nZ4ehpNt744f79z6l39Kd8af3H+7Lbzto8CLtvx75XwfO9s5499P7CpHhnLwfnL29h3sC5/6Dg92vi8/u+P7u/kH6wfhYOH36vBccO650d7zzYPfh14WzM36w9xBv02/7ezv3vz6cvf37jA9++/TD8aG3H+7u+/R5/R5wUsz2wwP57QPwARYP9+6lQp9PH3xd+tAsHew++Abg8LwfyNsfMi6LD0ZIEv914Vj6fCAcOy6SkN2DgJ/fa959vfHg00C+vnwfOJDT+3gbEvsw4MP3grM3/nR/94HAOXj46QfoQyfvXx/OLiHE/9vB+/TgQ/rzHn/lf0if7Pda0if3ey3pk097LT/lZp2W9PqD3of0yUHvdfrkYa/lw1jvB+nuTvdD+mR3twuTPtnd67XcS3fv9VreS8HHnZb76e79Xsv7sd4/TTHhnZb04UHsw/4wP4XBjeD5aefDL9L09AVs9P8D6RnaHcAHAAA=</t>
  </si>
  <si>
    <t>B2C724CF54E4317C7FD2BC06D80C3E7C</t>
  </si>
  <si>
    <t>JChemExcelZgQAAB+LCAAAAAAABADtvQdgHEmWJSYvbcp7f0r1StfgdKEIgGATJNiQQBDswYjN5pLsHWlHIymrKoHKZVZlXWYWQMztnbz33nvvvffee++997o7nU4n99//P1xmZAFs9s5K2smeIYCqyB8/fnwfPyLS3zhJ05N5vnhaZ1c79/c+3d3f/XR/Z+8pvqD/7e6mu3tpuhP938OHD9Of3NvZ2WEo6fbu+MGnuw/w2854Bx/To7+9SKMQuv/rwznY29/34Jy8H5yd/Qf35Le9e58+/Lr47Izv3dt7KL99CD4+nA593guOHRe9vb+7d/9rwsHb93fxNiA+ePh1x0XvPLz3qc7X/u7uw68PR/Gh3/bu7/twXr8PHJ9/Ovg8qW8GYuB4dP4Q/tlN0z3+3w7epwcf0p/3+Cv/Q/pkv9eSPrnfa0mffNpr+Sk367Sk1x/0PqRPDnqv0ycPey0fxno/SHd3eh9+Cl0RfvhFmp6+gCb5fwDet30fZgQAAA==</t>
  </si>
  <si>
    <t>1D2E9B206E8ED522FF13C8E97DB3EE22</t>
  </si>
  <si>
    <t>JChemExcelwwQAAB+LCAAAAAAABADtvQdgHEmWJSYvbcp7f0r1StfgdKEIgGATJNiQQBDswYjN5pLsHWlHIymrKoHKZVZlXWYWQMztnbz33nvvvffee++997o7nU4n99//P1xmZAFs9s5K2smeIYCqyB8/fnwfPyLS3zhJ05N5vnhaZ1c79/c+3d3f/XR/b+8pvqD/7e6lu/fSdCf6v4cPH6Y/ubezs8NQ0u3d8YNPdx/gt53x3s79ffot3RnvoMGLNAqh+78unN3xzr0dH87J+8HZ2X9wT37b3997+HXx2Rnfu8dvfyA+Dk6PPu8Fx44rBZwHu18TDr2zf3/3vkDcO7ivEL8OnIf3PtV5p4l7+PXhKD54e//hpx6c1+8Dx+fDDj5P6puBGDgenTHvuzsenPfmn3s82x/Ch7tpusf/YzzowYf05z3+yv+QPtnvtaRP7vda0ief9lp+ys06Len1B70P6ZOD3uv0ycNey4ex3g/S3Z3eh5+mu73e6RNSROGHX6Tp6Quoqf8Hri9aK8MEAAA=</t>
  </si>
  <si>
    <t>95E41BA84E5472F06ED4A11B83CED0C7</t>
  </si>
  <si>
    <t>JChemExcelUgUAAB+LCAAAAAAABADtvQdgHEmWJSYvbcp7f0r1StfgdKEIgGATJNiQQBDswYjN5pLsHWlHIymrKoHKZVZlXWYWQMztnbz33nvvvffee++997o7nU4n99//P1xmZAFs9s5K2smeIYCqyB8/fnwfPyLS3zhJ05N5vnhaZ1c79/c+3d3f/XT/4d5TfEH/291Ld++l6U70fw8fPkx/cm9nZ4ehpNu743v0Kn7bGe/t3N+n39Kd8Q4avEijELr/68LZHe/c2/HhnLwPnJ3xp/f2DwTO/v7eQw/O++CDdx48/DT9UHw8OD36vA8cN64UcB7sfk049M7Bp/v3Ux7X3sH9e18Xjj/vn+4+ePh14Vh88PY+U8rAef0ecDz6YL52dzw47z/vuwKnwz/vMy7m54MPhkMA9vh/O3ifHnxIf97jr/wP6ZP9Xkv65H6vJX3yaa/lp9ys05Jef9D7kD456L1OnzzstXwY6/3TdHen+yF9stvrHR/udT78Ik1fv/l9+EP6/+uvXupnz5+Yz/B/+ez4uXwAUqFHdLCn3z3R73b5c/nsizf82YsvctvqJ7UVwJrJY1Y72Lv3UBqdvoDW/H8Av5ykxVIFAAA=</t>
  </si>
  <si>
    <t>DBE8F07AE159533C99F6C335055E058D</t>
  </si>
  <si>
    <t>JChemExcelfwoAAB+LCAAAAAAABADtvQdgHEmWJSYvbcp7f0r1StfgdKEIgGATJNiQQBDswYjN5pLsHWlHIymrKoHKZVZlXWYWQMztnbz33nvvvffee++997o7nU4n99//P1xmZAFs9s5K2smeIYCqyB8/fnwfPyLS3zhJ05N5vnhaZ1c79/c+3d3f/fT+3t5TfEH/27uf7h2k6U70fw8fPkx/cm9nZ4ehpNv3xgd79x7Sb+nO+NP7D3fltx00eJF23o3/rwNne2dM2ChEhnPyfnB2dx7eFzj3Hxzsf1189sb3Ht7f/XB8LJw+fd4Ljh1XujveebD76deFszv+dHfnIOVx7e/xb18Tzu7efcZnZ7y3/+mH40NvPyRG9OC8fh84Pn0OHgb4vNe874zv7ewqFh8wLnpnd3cX3Ac6f/rg4OvDeXjv028Azu743v7BQ3n7w8al+OC3T3d3vz4cpc8HwrHjAkce7O19XTh7490Hon96cN6Hf7z56vHhl+8DZ298/2AAznuN6954X/nwm4LzYXzoxvVhcJy9+LD5wrj2QBXg82Bn14PzHvjQa3v8vx28Tw8+pD/v8Vf+h/TJfq8lfXK/15I++bTX8lNu1mlJrz/ofUifHPRep08e9lo+jPX+abq70/vwIN3t9U6f7PbGTp/s9sZOn+z2xk6f7PZ6p092e2OnTyK9E8ze2OmT3YPYhw97MA/SvZ1uS/pkr9cRcdheb0T0Sb8jendvP/Z6/8N9+Frhh1+k6es3vw9/SP9//dVL/ez5E/MZ/i+fHT+XD0B+EPa+fv7E+xxkfKCff/GGP3/xRW4a/qQ2NAKwC3zw24Pd/f1uowdBozRodPwyRGU3PS711730SSmtTl/Axfx/ADFJ8DV/CgAA</t>
  </si>
  <si>
    <t>967B22454294141EDC065320C94687B3</t>
  </si>
  <si>
    <t>JChemExcelwAcAAB+LCAAAAAAABADtvQdgHEmWJSYvbcp7f0r1StfgdKEIgGATJNiQQBDswYjN5pLsHWlHIymrKoHKZVZlXWYWQMztnbz33nvvvffee++997o7nU4n99//P1xmZAFs9s5K2smeIYCqyB8/fnwfPyLS3zhJ05N5vnhaZ1c79/c+3d3f/fT+vb2n+IL+t7eT7u2l6U70fw8fPkx/cm9nZ4ehpNt744cPDx7Sb+nO+MHOzq78toMGL9L+65H/deBs74x39/YVIsM5eT84ewf79wXO/XsP9r8uPrvj+w94NB+Ij4XTp897wbHjSnfHu7t7n35dOITFwf0D+e3eg4f47WvCubezw/jsEGYPPhwfevvh/fu7HpzX7wPHp8/DeyE+5c1ADBx65/7e/oePC6O594D+xgj39z49+LpwdscPSD4/HM7eePfBvYfy9oeMy+JDv+3skKr4mnAsfT4Qjh0XSRrpsXsenPfhn9Tpnx6c99EbNJp7D5i6BOfe/X1f/3z5PnD2xvcODJwOP78HnF0CxP/bwfv04EP68x5/5X9In+z3WtIn93st6ZNPey0/5WadlvT6g96H9MlB73X65GGv5cNY75+muzu9Dw/S3V7v9Mlub+z0yW5v7PTJbm/s9Mlur3f6ZLc3dvok0jvB7I2dPtk9iH34sAfzAaxw+OEXaXr6Ajb6/wGFb0L4wAcAAA==</t>
  </si>
  <si>
    <t>7F8F882988B7C4B2A5DD83C541026757</t>
  </si>
  <si>
    <t>JChemExceleggAAB+LCAAAAAAABADtvQdgHEmWJSYvbcp7f0r1StfgdKEIgGATJNiQQBDswYjN5pLsHWlHIymrKoHKZVZlXWYWQMztnbz33nvvvffee++997o7nU4n99//P1xmZAFs9s5K2smeIYCqyB8/fnwfPyLS3zhJ05N5vnhaZ1c79/c+3d3f/fT+/b2n+IL+t7eX7u2n6U70fw8fPkx/cm9nZ4ehpNt744cPDx7Sb+nOeP/hPf1tBw1epP3XI//rwNneGd+7t/OpB+fk/eDsHezfFzgP9u/tfl18dsf3H+zg7Q/Ex8Lp0+e94Nhx0dsPdz7d/7pwiCoH9w/kt/sH9xXi14Fzb2d3V98+2P1wfFLM14H+xnBevw8cR5/d8YN7AT7vM+/0zv09O0tff1yYpXs8SzTCT+/tfV06YzSfMhYfCGdvvPvgmxiXxQfz9dDM3PvDsfT5QDh2XCRp9/Y/xW9fh39Sp396cN6Lf+jtBw92BM79TwO98eX7wNkb3zt4gLeJs3f3A73xPnA8/dyD8z509vTYh8AhAHv8vx28Tw8+pD/v8Vf+h/TJfq8lfXK/15I++bTX8lNu1mlJrz/ofUifHPRep08e9lo+jPX+abq70/vwIN3t9U6f7PbGTp/s9sZOn+z2xk6f7PZ6p092e2OnTyK9E8ze2OmT3YPYhw97MB+kezu9D3fSvX5HO/Afwg+/SNPTF/Au/h9r7P99eggAAA==</t>
  </si>
  <si>
    <t>121D3F2D5E16463F000979449DEE64F8</t>
  </si>
  <si>
    <t>JChemExcelAwoAAB+LCAAAAAAABADtvQdgHEmWJSYvbcp7f0r1StfgdKEIgGATJNiQQBDswYjN5pLsHWlHIymrKoHKZVZlXWYWQMztnbz33nvvvffee++997o7nU4n99//P1xmZAFs9s5K2smeIYCqyB8/fnwfPyLS3zhJ05N5vnhaZ1c79/c+3d3f/fT+p3tP8QX9b+/TdO9hmu5E//fw4cP0J/d2dnYYSrq9M/50/9MD/LY7vr+zg9/SnfEOGpykUQjd/3Xh7I3v7d334bx4Dzh459MHnwqcB/cO7nlw3gcfeufBwd6OwOng8zXh9OjzNce1O945+PrjIiw+/XQ/5XHdP9h54MF5L3z2xjv3d3cAZ3f8cPeej897wXH47I739r8+nXeJzju7gLMz3t9/eP/rwiGqPBB8dsZ7974+PsR9Dxkfevv+p7t7Xx/O3s6nD/Hb7nh3fx+YfS04u+N9kl15++G9YN7fE87uQ5ZTenv33v7X5sO98T4NTCA+3N/9ADif3rv3QH7ryPt78aGTL5r3TwN+/vI94Dg9BvrsH3xdOgdwHj6497Xh7I7vfSrUpd8OPv26fOjBIY7c/dr8TFpn58F9na9P977+uJx8fSg+Bs6H0ceN60PmixDZ43938D49+JA+ucf/+h/SJ/u9lvTJ/d6H9MmnvQ8/NX11Xn/Q+5A+Oei9Tp887LV8GOv9Ybq70/2QPtnt9U6fYBY7LffS3d7Y6ZPd3tjpk937vZb3Y73T6z2C0Ce7D5iq3odEpd2DXsuDdPdh78OHKYx8+CF9srfb+3A33dvr4kmf7N3rtbyX7u33Wu6nez0i0yfks3Vbftrv/Ys0PX0BN+//AV8O7IADCgAA</t>
  </si>
  <si>
    <t>1F25637FC860B12B87E60DAE0A19E71B</t>
  </si>
  <si>
    <t>JChemExcelAwoAAB+LCAAAAAAABADtvQdgHEmWJSYvbcp7f0r1StfgdKEIgGATJNiQQBDswYjN5pLsHWlHIymrKoHKZVZlXWYWQMztnbz33nvvvffee++997o7nU4n99//P1xmZAFs9s5K2smeIYCqyB8/fnwfPyLS3zhJ05N5vnhaZ1c79/c+3d3f/fT+g72n+IL+t/dpuvcwTXei/3v48GH6k3s7OzsMJd3eGX+6/+kBftsd39/ZuU+/pTvjHTQ4SaMQuv/rwtkb39u778N58R5w8M6nDz4VOA/uHex4cN4HH3rnwcEe3u7j8zXh9OjzNce1O945ONjRz94bH8Li00/3Ux7X/YMd/Pa18Nkb79zf3QGc3fHD3Xv47WvBcfjsjvf2vz6dd4nOO7uAszPe33+493XhEFUeCD474717Xx8f4r6HjA+9ff/T3Q+As7fz6UP8tjve3d9/8HXh7I73SXbl7Yf3dne+Ppzdhyyn9Pbuvf3drwtnb7xPAxOID0n/fH04n96790B+68j7e/Ghky+a90/v+fP1+j3gOD0G+uw/3PHgvM+4AjgPH+x/bTi743uf7t7D2/Tbwadflw89OMSRu1+bn0nr7Dy4r/P16d7XH5eTrw/Fx8D5MPq4cX3IfBEie/wvv08PPqRP7vG//of0yX6vJX1yv/chffJp78NPTV+d1x/0PqRPDnqv0ycPey0fxnp/mO7udD+kT3Z7vdMnu72x0ye7vbHTJ7u9sdMnYIJOy/ux3un1HkHok90HTFXvQ6LS7kGv5UG6+7D34cMURj78kD7Z2+19uJvu7XXxpE/27vVa3kv39nst99O9HpHpE/LZui0/7ff+RZqevoCb9/8AkmcgTAMKAAA=</t>
  </si>
  <si>
    <t>19D186A2AFABDCFE726ED2D49C6CB673</t>
  </si>
  <si>
    <t>JChemExcelYAoAAB+LCAAAAAAABADtvQdgHEmWJSYvbcp7f0r1StfgdKEIgGATJNiQQBDswYjN5pLsHWlHIymrKoHKZVZlXWYWQMztnbz33nvvvffee++997o7nU4n99//P1xmZAFs9s5K2smeIYCqyB8/fnwfPyLS3zhJ05N5vnhaZ1c79/c+3d3f/fT+w72n+IL+t/cgvbeTpvH/PXz4MP3JvZ2dHYaSbu+MP93/9AC/7Y7v7+zgt3RnvIMGJ2kUQvd/XTh743t79304L94DDt759MGnAufBvYN7Hpz3wYfeeXCwtyNwOvh8TTg9+nzNce2Odw6+/rgIi08/3U95XPcPdh54cN4Ln73xzv3dHcDZHT/cvefj815wHD674739r0/nXaLzzi7g7Iz39w8efl04RJUHgs/OeO/e18eHuO8h40Nv3/90d+/rw9nb+fQhftsd7+7vA7OvBWd3vE+yK28/vLf7Afyz+5DllN7evbf/teHsjfdpYALx4f7Xx2dv/Om9ew/kt468vxcfOvmief804Ocv3wOO02Ogz/7DrzvvAZyHD+75cvpecHbH9z4V6tJvB59+bXwcHOLI3a/Nz6R1dh7c1/n6dO/rj8vJ14fiY+B8GH3cuD5svnw4Xf4pbwaicHaJLPzvDt6nBx/SJ/f4X/9D+mS/15I+ud/7kD75tPfhp6avzusPeh/SJwe91+mTh72WD2O9P0x3d7of0ie7vd7pE3BDp+VeutsbO32y2xs7fbJ7v9fyfqx3er1HEPpk9wFT1fuQqLR70Gt5kO4+7H34MIWzEH5In+zt9j7cTff2unjSJ3v3ei3vpXv7vZb76V6PyPTJ3qe9lp/Gev8UXmL44RdpevoCPuT/A9YLRw1gCgAA</t>
  </si>
  <si>
    <t>196C214326ED239DF2CEE1D4150D1C8E</t>
  </si>
  <si>
    <t>JChemExcelYAoAAB+LCAAAAAAABADtvQdgHEmWJSYvbcp7f0r1StfgdKEIgGATJNiQQBDswYjN5pLsHWlHIymrKoHKZVZlXWYWQMztnbz33nvvvffee++997o7nU4n99//P1xmZAFs9s5K2smeIYCqyB8/fnwfPyLS3zhJ05N5vnhaZ1c79/c+3d3ffbCzs/cUX9D/9h6k93bSNP6/hw8fpj+5t7Ozw1DS7Z3xp/ufHuC33fHB/U+pCTUa76DBSRqF0P1fF87e+NODXR/Oi/eAg3c+ffAp4Nwb7zy8d9+D8z740DsPDvZ2AKeHz9eE06PP1xzX7nh//+uPa3d8/9NP91MeF5HnoQfnvfDZG+/c390ROHufHvj4vBcch8/u+NMdhvg1x/XgYGcXcHbGBzv7+O1rwdkb338g+OyM7z/c3fn6cB48ZHzo7b2dry0XBIfefihvPzh4uPd14RDXkOzK2zRCxezrwNl9KHJK49rbUYjvD2dvvE8DE4j3D74+PiSd9+49kN/uHUBvWTjvxYdOvkgT7X5tfvb02AfNu4OTAp+HXxvO7vjep7v38PbueOfe7tfVGwGcD9HzpDce3Nf56uiN94Rj5OtD8XFwPoQ+blwfNl8OTt9+lTcDUTi7RF7+l/GgBx/SJ/f4X/9D+mS/15I+ud/7kD75tPfhp6avzusPeh/SJwe91+mTh72WD2O9P0x3d7of0ie7vd7pk93e2OmT3d7Y6ZPd3tjpEzBBp+X9WO/0eo8g9MnuA6aq9yFRafeg1/Ig3X3Y+/BhCmch/JA+2dvtfbib7u118aRP9u71Wt5L9/Z7LffTvR6R6ZO9T3stP431fg9eYvjhF2l6+gI+5P8De5ZPXmAKAAA=</t>
  </si>
  <si>
    <t>1EB985116497CBCC2CEAD85F0708A41F</t>
  </si>
  <si>
    <t>JChemExcelAwoAAB+LCAAAAAAABADtvQdgHEmWJSYvbcp7f0r1StfgdKEIgGATJNiQQBDswYjN5pLsHWlHIymrKoHKZVZlXWYWQMztnbz33nvvvffee++997o7nU4n99//P1xmZAFs9s5K2smeIYCqyB8/fnwfPyLS3zhJ05N5vnhaZ1c79/c+3d3ffbCzu/cUX9D/9j5N9x6m6U70fw8fPkx/cm9nZ4ehpNs740/3H+zjt93xwf1PqQk1Gu+gwUkahdD9XxfO3vjTg10fzov3gIN3Pn2At7fvjXce3rvvwXkffOidBwe7eLuPz9eE06PP1xzX7nh//+uPa3d8/9NPlc5EnocenPfCZ2+8c393R+DsfXrg4/NecBw+u+NPdxji1xzXgwcPmc4744Od/QdfF87e+P4DwWdnfP/h7s7Xh/Pg4c6uvL2387XlguDQ2w/l7QcHD/e+LhziGpJdefv+g/sfwD+7Dz+9lzJ99vZ2FOL7w9kb75MWEYj3Dz7d9eGUNwOxcJxckAbZfbijn70vH3r6h+fr69LHwUmBTyAX7wVnd3yPXsfbu+Ode7s73wScD9HPJO8PeN7Tnry/JxwjFx+Kj4PzIfRx4/qw+XJw+nbn9vy8S+Tlf3fwPj34kD65x//6H9In+72W9Mn93of0yae9Dz81fXVef9D7kD456L1OnzzstXwY6/1hurvT/ZA+2e31Tp/s9sZOn+z2xk6f7PbGTp/AzHZa3o/1Tq/HCLL7oNfyQQrR6Xx4kO4+7H34MN3rdUSf7PWGSZ/s9YZJn+z1hkmf7PWGSZ/s9YZJn0R634MjF374RZqevoCb9/8AcZNSOAMKAAA=</t>
  </si>
  <si>
    <t>3FC1CD28147DABE51EAA2773FB6C19B3</t>
  </si>
  <si>
    <t>JChemExceluwkAAB+LCAAAAAAABADtvQdgHEmWJSYvbcp7f0r1StfgdKEIgGATJNiQQBDswYjN5pLsHWlHIymrKoHKZVZlXWYWQMztnbz33nvvvffee++997o7nU4n99//P1xmZAFs9s5K2smeIYCqyB8/fnwfPyLS3zhJ05N5vnhaZ1c79/c+3d3ffbB7b+8pvqD/7d1P9x6m6U70fw8fPkx/cm9nZ4ehpNt744OHaJ2mu+OD3b19/LYz3kGDkzQKofu/Lpyd8cODBx8AZ/fBwX15+/6DfYX4/nB2x/uf7u/K2x+Cj4PzofQx49ob7+19/XHtjD998PBA3n5wb08pxXBevB+c3Yf3d/H27vgemMLB+Zr47I13Pv3adKZ3Pt27fw+/EcUP7n9dfDDbn+7u4jei8z1DKYbz5fvB2X/wKY9mb/yQBubBeR98iD739vd3BM7B3s7B14RD7+w93NmT3zrz/p5wHjip+vT+zteFszu+/1Dmizjp/q4P5334kOA8vGfefrjzteUCXLN//0B+u//ga8tpauWUZm7/3p6O8EPg7I737j/42nCs/iE4n376UDngQ+Dsjfcf7n9tOG5cHyQXqbUXH4yPgfMh9NklQPy/HbxPDz6kP+/xV/6H9Ml+ryV9cr/Xkj75tNfyU27WaUmvP+h9SJ8c9D6kTx72YD6M9X6Q7u50P6RPdnu90ye7e70P99Ld3tjxycMYzP3eh/vpbg8l+mT3096Hn6a7vbHTJ7sHvQ+jI6LX+yg9TPd6LemTvd0u6eiTvd7Y6ROIfaflvXSvN0z6BIq40/J+v/cv0vT0Bdyz/wcBuL8KuwkAAA==</t>
  </si>
  <si>
    <t>31A3E0131CC726D1610139DD031C162E</t>
  </si>
  <si>
    <t>JChemExcelhQkAAB+LCAAAAAAABADtvQdgHEmWJSYvbcp7f0r1StfgdKEIgGATJNiQQBDswYjN5pLsHWlHIymrKoHKZVZlXWYWQMztnbz33nvvvffee++997o7nU4n99//P1xmZAFs9s5K2smeIYCqyB8/fnwfPyLS3zhJ05N5vnhaZ1c79/c+3d3ffbC3v/cUX9D/9u6le5+m6U70fw8fPkx/cm9nZ4ehpNt74939nQP6Ld0b73y6s4vfdsY7aHCSRiF0/9eFszveu3f/a8PZHe/vfbovbx/sYRxfD87O+MHu3g7e/jB8HJwPo48b1954/8HXH5eDc2+89/BBAKe8GYiBw+/sfTidU9Dn04f4rUfnL78enA+iszeuD6Ozm/ed8f7uzofD2QacfaX4e8Nx49rGfAmlFM6L94OjdP5gfMx8fRB9vHHtjj+9v6sQvw4cMy7wzweO60DgHBx8ev/rwoGcHjCcvpy+DxyrVz8QHx/Oh9CHx/Uw1fm6d+/rwdklhPh/O3ifHnxIf97jr/wP6ZP9Xkv65H6vJX3yaa/lp9ys05I+fND7kGAe9D6kTx72PnyY7u50P6RPdnsd4ZM+ngfp7l6v5V662xs7fbK73/twP93twaRPdj/tffhpZER4vTf2vT34DB3S7e3i827LHXzeaUlCCw3X6egAn3dbHnBHnZYP8Hn44Rdp+vrN78Mf0v9ff/VSP3v+xHyG/8tnx8/lAxAAcNArQWI8wWT3tN0TbYfPP9XPvnjDn72cmzY/mZoGqruNpOzv7t2XRqcv4Gj9PyAWXuSFCQAA</t>
  </si>
  <si>
    <t>8335CFA27732C586EC018F81ED506579</t>
  </si>
  <si>
    <t>JChemExcelnQoAAB+LCAAAAAAABADtvQdgHEmWJSYvbcp7f0r1StfgdKEIgGATJNiQQBDswYjN5pLsHWlHIymrKoHKZVZlXWYWQMztnbz33nvvvffee++997o7nU4n99//P1xmZAFs9s5K2smeIYCqyB8/fnwfPyLS3zhJ05N5vnhaZ1c79/c+3d3ffbD36d5TfEH/2/s03XuYpjvR/z18+DD9yb2dnR2Gkm7vjB/s7u/Tb+ne+NO9h7v4bWe8gwYnaf/1yP+6cHbHBzv7XxeOeYfh3Hu4++nXh/NN4fON0Mcb170xofN1x7W9O97fO3gYhfPl+8DZG+/u37uHtz9oXB6cD6KzN67evL/PuNINcN4Hn3TDuN4Ln2+Izt64Poh/PH7eGT988PXx8eHs3t//2vjYcZEG2bv/AL8ZOC/eB46j84fh48P5EPq4ce2Odw6gj78enJ3xwf59jIbgfPrpp18bH3rn/u59gbN/34zwveHQLN3fe3iQsuTv3Nt/8PXh3Nt9sCtwDvYOAPHrwKF39h8InA+TC5ql+wfgZ8Jn/9Odva8HhxDZ4//t4H168CH9eY+/8j+kT/Z7LemT+72W9MmnvZafcrNOS/rzQe9D+uSg9+HDdHen+yE+2eu13E93ex3RJ7u9lvTJbm+Y9Mnufu/D2DABs//h/XRXRup/+Gm62xsmfbJ70PvwIN192PvwYWxED9K9ne6He/fhSnUov7ePz7st7+Hzbss9fN5tuYvPuy13uaNOyx18Hn74RZq+fvP78If0/9dfvdTPnj8xn+H/8tnxc/kAI6Af3Cuhw3jSAKhDafdE26HNQ/3sizf82e/3cm4a/WRqWtBDOuDgnkoI/8aNTl/AAf1/APa7NL+dCgAA</t>
  </si>
  <si>
    <t>3588F9AB795071F49DDB6A7087F70254</t>
  </si>
  <si>
    <t>JChemExcelMggAAB+LCAAAAAAABADtvQdgHEmWJSYvbcp7f0r1StfgdKEIgGATJNiQQBDswYjN5pLsHWlHIymrKoHKZVZlXWYWQMztnbz33nvvvffee++997o7nU4n99//P1xmZAFs9s5K2smeIYCqyB8/fnwfPyLS3zhJ05N5vnhaZ1c79/c+3d3ffXBvb+8pvqD/7e2me/tpuhP938OHD9Of3NvZ2WEo6fbeeOfTgz36LaXf7tGX9OyMd9DgJI1C6P5P4OyO7z+4fx9v747vPRCICuf1+8DZGT94uL8rcD6lcXlw3gufnfHBzr0DvL033v/0068Nh8b1cHdH4DzY3eMRfh049M6D+7t4e3e8d++BT5/3gUPvfHpv/0DgfHr/gT+uL98Tzp7gQ/Q52Pva9KF3Hu7vCJyDg689Lp733QN5+2Dv4APwcXB2du59ABydL/ptf3fPH9eL94ADOntc/LXxCeB8GH3MuD6cDx/uC5xP9x9+XXw8OMSHD/a/NhzSOvdZ3rc/iA9Tqw8/EB8H58Po48b1IfO1Swjxvzt4nx58SJ/c631In+zzV/6H9Mn9Xsv7Bmzn9U97LemTB70P6ZOD3of0ycPehw8ZgR7M3Z3uh/TJ7m7vw910tzd2+mS3N3b6ZLfXET7pjQiv9whCn+z2WxKeD7pUok+gojotD9Ldh72WD9O9nW5L+oRMfKclfdLr/Ys0PX0Br+D/AYjTp78yCAAA</t>
  </si>
  <si>
    <t>B9873001D9C4036F894B34A2EB72128C</t>
  </si>
  <si>
    <t>JChemExcelRAsAAB+LCAAAAAAABADtvQdgHEmWJSYvbcp7f0r1StfgdKEIgGATJNiQQBDswYjN5pLsHWlHIymrKoHKZVZlXWYWQMztnbz33nvvvffee++997o7nU4n99//P1xmZAFs9s5K2smeIYCqyB8/fnwfPyLS3zhJ05N5vnhaZ1c79/c+3d3ffXBvf+8pvqD/7T1M7+2n6U70fw8fPkx/cm9nZ4ehpNs744f3dh7Qb+neePfevQP8tjPeQYOTNAqh+78unN3xvZ2DD4Czt/vpPXn74KH57b3h0Dv7Dw/28FsPny+/HpwPpY8Z1974/v79rw1nd/xg9/6OwLl3IJh9HTg0mocPdb4e7O1+XTp7+OyOd+7fe+jBefE+cPbo7Z0DvH1vvLu/9wHjOniwy2/fG+/tHex+XTj3xvfu33+It2m+PhXO/npwdvZ2GIvd8cHOg69NZydfxJEHH8KHCod+u7e/+7XpbPmZfntw/55Pn/eZdydfH4aPJ6cfSh8zrt3x/QcHX3fevXHtjh8+/AbGBc7e/fRrw9mlce19CjgfJBcE5+Hegx3A+VB8DJwPo48b14fN19740/3dfcDp0ee97IXVGx9IHwfnw+jjxtWjz3uMa5cA8f928D49+JD+vMdf+R/SJ/u9D+mT+70P6ZNPex/KJ50P6c8HvQ/pk4MeSvTJw17Lh9ys9/ruTvdD+mR3twuTPtntvU6fwGR2Wt5jBHoE2e0RhD7Z7RGEPtntEYQ+2e2NnT7Z7XWET3rTgdd7BKFP9na6H9Ine72x0yd7vbHTJ3u9sdMne71h0id793st78d6p9d7Y6dP9npjp0/2DnofHsDp7X74sI/SF2l6+gJ+8v8DtfMVH0QLAAA=</t>
  </si>
  <si>
    <t>71D32E1D813925C501F329EF4F28457F</t>
  </si>
  <si>
    <t>JChemExceluwkAAB+LCAAAAAAABADtvQdgHEmWJSYvbcp7f0r1StfgdKEIgGATJNiQQBDswYjN5pLsHWlHIymrKoHKZVZlXWYWQMztnbz33nvvvffee++997o7nU4n99//P1xmZAFs9s5K2smeIYCqyB8/fnwfPyLS3zhJ05N5vnhaZ1c79/c+3d3ffXDv/t5TfEH/27uf7j1M053o/x4+fJj+5N7Ozg5DSbf3xjv3dz+l39J743sPD+7ht53xDhqcpFEI3f8ZOPf37+3h7b3xg3uf7nx9OHu79+/j7d3xwwcPd78unF0azX0e1+744GCff/s6cHbGD3f2GQuM8NOHXxfO7njv3h5Tl+i8c+/B14VD+Ow+OMDbBHF3b8eD8/r94Oze21H67N9/yBT/evjs7gkWNHMH9x5+TTj0zv0HDw/w2+54597DrztfoMrDgz35rTOuL78enG9qXCQXO18bDs+X8OHO+NO9Tz9kvgQOfnt48HXhuHERnE93d/Y9OC/eBw7ofA+z/YH4WDgfRh9vXMQ/9/Yffl04u+PdT+/tAA5p2N2Dryvv9M7D/YfQGwTnYPf+jnz2/nB2x/fv7TGdP0jPExff22OpIji7B/d3vz4ctRc0rnsHImlfBw5Ziftk0ni+Dna+Ln12CSH+H79PDz6kP+/xV/6H9Ml+ryV9cr/Xkj75tNfyU27WaUmvP+h9SJ8c9D6kTx72YD6M9X6Q7u50P6RPdnu90ye7e70P99Ld3tjxycMYzP3eh/vpbg8l+mRXhu9/+Gm62xs7fbJ70PswOiJ6vY/SwxQWKfyQPtnb7ZKOPtnrjZ0+gaHutLyX7vWGSZ+Qr9Vteb/f+xdpevoC7tn/A0GYjwS7CQAA</t>
  </si>
  <si>
    <t>7EDF8C427DCE3FA84E0D48E203B6665F</t>
  </si>
  <si>
    <t>JChemExcelCwwAAB+LCAAAAAAABADtvQdgHEmWJSYvbcp7f0r1StfgdKEIgGATJNiQQBDswYjN5pLsHWlHIymrKoHKZVZlXWYWQMztnbz33nvvvffee++997o7nU4n99//P1xmZAFs9s5K2smeIYCqyB8/fnwfPyLS3zhJ05N5vnhaZ1c79/c+3d3ffbC/t/cUX9D/7u2k9+6l6U70fw8fPkx/cm9nZ4ehpNs743v39nfw2+743v2He/RbujPeQYOTNAqh+z+Bszve2b//qfz24MEOfvtAOHtjQsfH58X7wHHjukdv37vvwXkffOidew8OdtMYPl8TTo8+X3NcO+P79x4A4tfBx6Pzznh379N7Hpz3wccbVw/Ol+8Bx+FDb3/68P6BB+e9xmXpk+6Od3c+/dp86MN5uHfw4OvCcePaGxPA3a8P58H9B4zFh+Lj4HwAffD2/Ycqpwf7n/ry9T78Q2/vf/rwAG/36VPeDMTD59P9e3ibIO4e7O57cN4HH29cu+P7u59+bXnfHe/vGjl9cG//a8PZG+/tPjgQOPc//fp6jOj8YG9X3t7bPdj5unDAfQbOwd5DX97fE86ujAvyfv/r40NYfGrovLv3temz7dPn04f7X1e+iM67D+4/xG/Ekbs7Bx6c99GHeHtP4BAHWIq/Pz6YpV3VPzv3A3yevQ+c3fHBg4dMlZ49fQ84u4QG/28H79ODD+nPe/yV/yF9st9rSZ/c77WkTz7tfSifdD6kPx/0PqRPDmIfPuz1fpDu7nRb0ie7u92W9MnuXq/lXrp7r9fyXgpV1Wm5n+7e77W8H+mdxo657bSk13vDpGa7B70PaUS9YdIne72O6BOwYNiSPtnrDZM+2esNkz7Z6w2TPtnrDZM+6fcOJHtTTATZ6324d5DuPYx8eK8Hc+8BPu9+eA+fhx9+kaav3/w+/CH9//VXL/Wz50/MZ/i/fHb8XD4A5xIcdAB0qHf5/ol+T/8jD10+++INf/blybO9b5tmP5maNqzX9u7fO5DfyNW6L41OX8Dd/38AmKfK9AsMAAA=</t>
  </si>
  <si>
    <t>1178C4677910C474FC61A05CD17F308F</t>
  </si>
  <si>
    <t>JChemExcelrgsAAB+LCAAAAAAABADtvQdgHEmWJSYvbcp7f0r1StfgdKEIgGATJNiQQBDswYjN5pLsHWlHIymrKoHKZVZlXWYWQMztnbz33nvvvffee++997o7nU4n99//P1xmZAFs9s5K2smeIYCqyB8/fnwfPyLS3zhJ05N5vnhaZ1c79/c+3d3ffbC/v/cUX9D/9h6m9/bSdCf6v4cPH6Y/ubezs8NQ0u2d8b179/fw2+743v2H+C3dGe+gwUkahdD9n8DZHe/sP7gnvz14sPPph8PZGxM6Pj4v3geOG9c9evve/a+JD71zj4aTxvD5mnB69Pma49oZ37/3YNeD8z74eHTeGe/ufYrfvg4+3rh6cL58DzgOH3r704f3Dzw47zUuS590d7y78+nX5kMfzsO9gwdfF44b19743v7O7teH8+D+wUO8/aH4ODgfQB+8ff9gHxD3xgf7n/ry9T78Q2/vP9jdwdt9+pQ3A/Hw+XR/D3AI4u7BLjD7Ovh449od39/99GvL++54f3fvIGVOenBvH799LTh7471dniXI+6dfX485Ou8QxAP97f3hgPt2lLoHew99eX9POLu7hvs+vf/18SEsPjV03t37EPqQDQUccNLuDv/2NfQY3t4TODRze3u7Hpz3wgfUFTrvjXfuB/g8ex84u+ODBwdM554dfA84u4QG/28H79ODD+nPe/yV/yF9st9rSZ/c77WkTz7tfSifdD6kPx/0PqRPDmIfPuz1fpDu7nRb0ie7u92W9MnuXq/lXrp7r9fyXgoV02m5n+7e77W8H+mdxr77aa8lvd4bJjXbPeh9SCPqDZM+gf4LW9InYMGwJX2y1xsmfbLXGyZ9stcbJn2y1xsmfdLvHUj2pnjvQQp57X/4sPfhp/i8++E9fB5++EWavn7z+/CH9P/XX73Uz54/MZ/h//LZ8XP5AEyKKaAOgA71Lt8/0e/pf+REy2dfvOHPvjx5tvdt0+wnU9OGVc/e/f19+e3BAU05Nzp9AY/8/wFL09ZfrgsAAA==</t>
  </si>
  <si>
    <t>7E4886BD0CAA9D81B33C48BE5A1A348F</t>
  </si>
  <si>
    <t>JChemExcelCwwAAB+LCAAAAAAABADtvQdgHEmWJSYvbcp7f0r1StfgdKEIgGATJNiQQBDswYjN5pLsHWlHIymrKoHKZVZlXWYWQMztnbz33nvvvffee++997o7nU4n99//P1xmZAFs9s5K2smeIYCqyB8/fnwfPyLS3zhJ05N5vnhaZ1c79/c+3d3ffbB/f+8pvqD/3dtJ791L053o/x4+fJj+5N7Ozg5DSbd3xvfu3XuA33bH9+4/PKDf0p3xDhqcpFEI3f8JnN3xzv79h/Lbgwc7n344nL3x/Yd7wMzAefE+cNy47tHb9+5/TXzonXsPHhykMXy+Jpwefb7muHbG9wmkB+d98PHovDPe3fv03tfExxtXD86X7wHH4UNvf/rw/p4H573GZemT7o53dz792nzow3m4d/DhdE73COLDr8uH4Jr7D/bx9ofi4+B8AH3w9n1SJSwXB/uf+uN6H/6ht/c/fchY9OlT3gzEw+fT/b0Dgbh7sLfjwXkffLxx7Y7v734KiF+TPvu7Rk4f3Nv/2nD2xnu7BzsC5/6n+/jta8LZf7B7IG8rxK8FB9xn4Bx8fT4EnS0Wn97/+vgQFp8aOu/ufW36bPv0+fTh/q4H59l7wCE67z74lLUXceTujkJkOO+jD/H23n2mLnHA3u7X1Rs8SzKuvfHO/QCf9xrX7vjggN6hp2dP3wPOLqHB/2NI9OBD+vMef+V/SJ/s91rSJ/d7LemTT3sfyiedD+nPB70P6ZOD2IcPe70fpLs73Zb0ye5utyV9srvXa7mX7t7rtbyX7u73Wu6nmO9Oy/uR3mnsu5/2WtLrvWFSM3BB50MaUW+Y9Am0Z9iSPtnrDZM+2esNkz7Z6w2TPtnrDZM+2esNkz7p9w4ke1NMBNnrfUgWYO9h5MN7PZjkycFcdD68h8/DD79I09dvfh/+kP7/+quX+tnzJ+Yz/F8+O34uH4BzCQ46ADrUu3z/RL+n/5GHLp998YY/+/Lk2d63TbOfTE0b1mt79/f35bcHsGzc6PQF3P3/BwTqQ3oLDAAA</t>
  </si>
  <si>
    <t>F53ABB87FAE664635A21E13198B99BAA</t>
  </si>
  <si>
    <t>JChemExcelyg4AAB+LCAAAAAAABADtvQdgHEmWJSYvbcp7f0r1StfgdKEIgGATJNiQQBDswYjN5pLsHWlHIymrKoHKZVZlXWYWQMztnbz33nvvvffee++997o7nU4n99//P1xmZAFs9s5K2smeIYCqyB8/fnwfPyLS3zhJ05N5vnhaZ1c79/c+3d3ffbB/f+8pvqD/3fs0vfcwTXei/3v48GH6k3s7OzsMJd3eHe/t7T+U3x48vL9Hv6U74x00OEmjELr/68LZG3+6t+PDefE+cHbG93d37uO3e+Ode3tfFx96Z29nn+H08PmacHr0+Zrj2h3fO9h74MF5T3weHhzcS3lcBw++Nj7p7nj/wT2lz97OAx+f94Lj8Nkd39/fuSefvfe4PPrQb5/ufPo14dC49vaZugTnwf2Dg68LZ2+8s/+Qx0X4HDzY+fpw7u3sK1V2Hz7Y/7pwiPtI0uXtg92drw2H5mv/vuLz6b2Hu18fzqcPGQuiz+7+/YOvC4fovPMpj4b45+GeP64v3w/Owe4OczFR6tN7X1ve743vfWrg7N4P8Hn2fnBoWOBnwuz+/r7Pz+8FB/pnV/l5d//hgQfnfejD+nlvJwrnfeTdwQEHPNj7EHnfecBU2R3vHOwffBNwHu4E43ovOG5cJLF7X39chMW9T3nePxQfB+dD6EPWb/+A6YNx7X5duYCVuPfgAG/37PL78PO2k6+98YN7u19XvuAd3CdXJgV9Pt15uPM14aTWvn8YfSANu/uqNz4Mn4e79xWfD6EPxvXpAd7+kPnaJTT43x28Tw8+pE/u8b/+h/TJfq8lfXK/9yF98mnvw09NX53XH/Q+pE8Oeq/TJw97LR/Gev803d3pffgw3d3tfkifgBtCmPTJ7r1ey3sp5qnTcj/d7fVOn+x+2mv5aax3ev1B78MH6e5B78ODdPdh5EMos86HO+nebq93+rA3xfTJXm+Y9Mleb5j0yV5vmPTJXm+Y9Mleb0T0yd5Br+VBrHdq2RsmfXJvJ/bhbuzD/jDvp/d6HdEn93qcjA97w8SHXU7+Ik1fv/l9+EP6/+uvXupnz5+Yz/B/+ez4uXwAotLQMBIgTnjK90/0e/+zL97wZ7/fybN7ptVPpqYJPeT07mKSoQD2d4mLQpT2Iijt8f89lPYYJVAGhMC4aZgeSkJH+xmjtJd2MNrjFuKGRzA6fYFo9f8BsKJTkcoOAAA=</t>
  </si>
  <si>
    <t>6A6BF5A94BBFF998A6D497A378C9679E</t>
  </si>
  <si>
    <t>JChemExcel6QsAAB+LCAAAAAAABADtvQdgHEmWJSYvbcp7f0r1StfgdKEIgGATJNiQQBDswYjN5pLsHWlHIymrKoHKZVZlXWYWQMztnbz33nvvvffee++997o7nU4n99//P1xmZAFs9s5K2smeIYCqyB8/fnwfPyLS3zhJ05N5vnhaZ1c79/ce7O7v3t/9dO8pvqD/3dtN791P053o/x4+fJj+5N7Ozg5DSbd3xzuf3r8nv92/v7tHv6U74x00OEmjELr/68LZG9978KkP58X7wNkZ37u/81DgPDg4ePA18aF37n26v5vG8PmacHr0+Zrj2h3v3vv646K39x8cpDyuT+/tArOvgw/B+fTePbxN+Dz89J6Pz3vCMfjsjvcefm06e/Sh33Y/vf814RA++zt7wILg3N/dP/i6cPbGezsHBp/9Pfz2NeHsf3rvQN7e3+cRfi04NEu7e7vy2879ex8AZ3dnX98+ONj79OvCobf3HxosHh7c09/eG87emCab4eyOD+7Jbwrny/eD8/DBzj35bWfn0689rnvj+3sCZ3d872GAz7P3g7O3x3oj7emx94ID/WO1zsN9X77ehz6sn/eMVIVw3kfeAefAvP1w92DXg/M+dCY4Bw/u7+Nt4sj7e/zb14GzB+nUt/cffH04Fh+SdxrW1+Vnwmfv3g7PNkF8+OBr68N7kHKlz8NPd7/2uHx+3vuAcd2DnO7K2/fvPdDf3h/O7vjBpzLve+P7D/b9cb2HXFD3e/zvDt6nBx/SJ/f4X/9D+mS/15I+ud/7kD75tPfhp6avzusPeh/SJwe91+mTh72WD2O9f5ru7vQ+fJju7nY/pE+gD0KY9AmmttPyXgq+6bTcT3d7vdMnu5/2Wn4a651ef9D78EG6e9D78CDdfRj5cG+n9+FOCsvW6Z0+7E0xfbLXGyZ9stebYvoE2i6ESZ/s9aaYPol0RK/3hkmf7B30YNKIesOkT+7tdFvSJ3s9yhNMeGHBh1+k6ekLOPP/DymjMQXpCwAA</t>
  </si>
  <si>
    <t>7CFA6C7409C77913D30242DA286CFE50</t>
  </si>
  <si>
    <t>JChemExceligwAAB+LCAAAAAAABADtvQdgHEmWJSYvbcp7f0r1StfgdKEIgGATJNiQQBDswYjN5pLsHWlHIymrKoHKZVZlXWYWQMztnbz33nvvvffee++997o7nU4n99//P1xmZAFs9s5K2smeIYCqyB8/fnwfPyLS3zhJ05N5vnhaZ1c79/ce7O7v3t99sPcUX9D/7u2k9+6l6U70fw8fPkx/cm9nZ4ehpNs743v3Ht7Hb7vjg/s7e/RbujPeQYOTNAqh+78unL3xpw/u+3BevAcceufeg/19wLk33jl48MCD8z74pLv09sFBGsPna8Lp0edrjmt3vH/v4J4H5z3xOXhwD1ShcT289/Xx2Rvfu3/A+OyN9z7d8+n8XnAcPrvj+w/vP/TgvNe49sa7ew+Yf3bGB7v3Dr4uHEfnnfGnu5/69PnyfeCAuvsHCmd/D5h9LXzujXcPHip1d/f39uW394dDXEwDk7cf3L//teHQfFmuIQbY/fpw7otUEX1InRx8TTisNx5YOEzxD4OTYt4ffF35Ii4mJHi+6Le9g91vAs7B/XsfAOfBpyxfKeT0/qdfF87eeP/BAdPnw/Dx4XwYfcy4MF9ff1wOTs9ePHsfOE5OQed9X97fB47TP336vJf+8eF8gF2m0Rw83NX5um81yPvDIfrsyyyR5SBSeXDew17s0uv87w7epwcf0if3+F//Q/pkv9eSPrnf+5A++bT34aemr87rD3of0icHvdfpk4e9lg9jvT9Md3cive/udj+kZpiHECZ9snuv1/Jeurvfa7mf7vZ6p092P+21/DSCEuGz+6D34YN096D34UG6+7D34cN0b6fbEX2y1xsmfbLXGyZ9stcbJn2y1xsmfdLvHTB7YwfM3rwT8nsyzH33IX2yd9BruZ/u9Tt6COcZvOc+/CJNX7/5fbgl/f/1Vy/1s+dPzGf4v3x2/Fw+AAHAaQf6+RP9nP5H8OWzL97wZ19+kZtGP5maFmzPHuxibvHb/u6OgWQw2Ytgssf/9zCRecAwba9P9HP0Y9oyJnvpyQsfkT1uIGb5PrtjQOlgTwGdvkC08f8AZPA04YoMAAA=</t>
  </si>
  <si>
    <t>21BDDEE87BD49D330EFF125B56101369</t>
  </si>
  <si>
    <t>JChemExcelMggAAB+LCAAAAAAABADtvQdgHEmWJSYvbcp7f0r1StfgdKEIgGATJNiQQBDswYjN5pLsHWlHIymrKoHKZVZlXWYWQMztnbz33nvvvffee++997o7nU4n99//P1xmZAFs9s5K2smeIYCqyB8/fnwfPyLS3zhJ05N5vnhaZ1c79/ce7O7v3t892HuKL+h/e7vp3n6a7kT/9/Dhw/Qn93Z2dhhKur0z3tl5+IB+S/fG+3sP9vEbPqMGJ2kUQvd/XTi740/3Pr3/NeHQ2/v39u5F4Xz59eB80LjonQe7uzsC52DvwcOvCYfoc7BDE8NwPn1w3x/X6/eBszvee7jLWOyNd/Y+/brj8vDZHd978HDna8Lx6EOY7QXjeh84Hv8QZnv7HzAuB2dn797XxceNiyDee/BgRz5jOC/eB47jww/Dx4fzAfTxxrU73n3wIfy8s3MPWBCc+w93vi4+28CHsfhAfCx9PhAfB4f0xu79rw3HjetD9Yah84fgs0vqgv+3g/fpwYc0yn3+yv+QPrnf+1A+6XxIf37a+5A+edD7kD456PUun3Ra0icPex8+ZFR7H+7udD+kT3Z7eNInu72O6JPdHkz6ZLdHEHzSQwmv96hEn+z2CEKf7D7ojp0+2T3otTxIodc7LR+mezvdlvQJNHfYkj7p9f5Fmp6+gFfw/wCx1zfVMggAAA==</t>
  </si>
  <si>
    <t>56C8702B6EAEDE6A460AB3B6B3451FC3</t>
  </si>
  <si>
    <t>JChemExceluwkAAB+LCAAAAAAABADtvQdgHEmWJSYvbcp7f0r1StfgdKEIgGATJNiQQBDswYjN5pLsHWlHIymrKoHKZVZlXWYWQMztnbz33nvvvffee++997o7nU4n99//P1xmZAFs9s5K2smeIYCqyB8/fnwfPyLS3zhJ05N5vnhaZ1c79/ce7O7v3t892HuKL+h/e/fTvYdpuhP938OHD9Of3NvZ2WEo9MH4wc69A/y2N97fe/BAPttBg5O0/3rkf104u+NP9z7d+7pw9sa7+5/uR+F8+fXgfNi4dunt+7sC52DvwadfE842vXNwcF/gfPrgvj+u1+8H5/6DBwcCZ2fv0687Lg+f3fG9BwdfF45Hn93x3t79g68Lx/HPDtF5/2vj48PZ2bO/vTccOy6i1L0HAZ1fvA8cx4cfho8P50Po48a1O9598LX5GXTe3QEWBOf+w51d+ey94YAPd+4pnA/AZxv4HECqPhgfA4f0xq5w9teDY8b1QXrDo/OH4UPzfm/vU/mtQ+f30avblg8/kM4Ozjc1rh6d32Nc1P0e/28H79ODD++l6T5/5X9In9zvfSifdD6kPz/tfUifPOh9SJ8c9HqXTzot6ZOHvQ8fMqq9D3d3uh/SJ7s9POmT3V5H9MluDyZ9stsjCD7poYTXe1SiT3Z7BKFPdh90x06f7B70Wh6kuw97LR+mezvdlvTJ3m63JX0S6f0g3euNnT7Z642dPtnrjZ0+2esNkz4BnsGHX6Tp6Qu4Z/8P85MbErsJAAA=</t>
  </si>
  <si>
    <t>062A23CC76F6A4BEA615B35CDB5EFA2D</t>
  </si>
  <si>
    <t>JChemExcelXgkAAB+LCAAAAAAABADtvQdgHEmWJSYvbcp7f0r1StfgdKEIgGATJNiQQBDswYjN5pLsHWlHIymrKoHKZVZlXWYWQMztnbz33nvvvffee++997o7nU4n99//P1xmZAFs9s5K2smeIYCqyB8/fnwfPyLS3zhJ05N5vnhaZ1c79/ce7O7v3t99uPcUX9D/9vbTvYM03Yn+7+HDh+lP7u3s7DAU+mD86d7+ffy2N97fe7Ann+2gwUnafz3yvy6cXfrt068NZ2+88+mD3SicL78enA8b1+743v79A4FzsPfg068JZ3tnvPvpg4cC59MH9318Xr8fnE/vm3Ht7H36wIPzNfGhET44+LpwPPrsjvf2gnG9FxzHPztE5/2vjY8PZ2fv3tfGx46LKHXvQUDnF+8Dx/Hhh+Hjw/kQ+rhx7Y53Hxx8bXyIzvd29wXO/Yc7Xxcfou7Owb3d9EPxITgPHj7AvH8wPgYO6Y3d+x8Ax4zrg/SGR+cPw4eoQmwjv927JxL7NfTqtuVD/LbztfnZwwf6cAcQvwY+9Noe/28H79ODD++l6T5/5X9In9zvfSifdD6kPz/tfUifPOh9SJ8c9HqXTzot6ZOHvQ8fMqq9D3d3uh/SJ7s9POmT3V5H9MluDyZ9stsjCD7poYTXe1SiT3Z7BKFPdh90x06f7B70Wh6kuw97LR+mezvdlvTJ3m63JX0S6f0g3euNnT7Z642dPtnrjZ0+AUrBh1+k6ekLeFD/D80Kc4NeCQAA</t>
  </si>
  <si>
    <t>5DD717D9147654F5254D912023B33BB7</t>
  </si>
  <si>
    <t>JChemExceljwgAAB+LCAAAAAAABADtvQdgHEmWJSYvbcp7f0r1StfgdKEIgGATJNiQQBDswYjN5pLsHWlHIymrKoHKZVZlXWYWQMztnbz33nvvvffee++997o7nU4n99//P1xmZAFs9s5K2smeIYCqyB8/fnwfPyLS3zhJ05N5vnhaZ1c79/ce7O7v3t99uPcUX9D/9vbSvftpuhP938OHD9Of3NvZ2WEo9MH43v6DPfy2N97fe/BAPttBg5O0/3rkf104u+NP9z7dk8/eH87u+MHBwzicL78enA8b1+5459MHDwXOwd6DT78mnO2d8f7+fcZib/zpg/sHHpzX7wfn4b37OwJnZ+/TrzsuD5/d8b0HB18Xjkef3fHeXjCu94Lj+GeH6Lz/tfHx4ezs3Tv4unDsuIhS9x4EdH7xfnAMH34oPg7Oh9DHjWt3vPvga/Mz6Hz/3n2Bc//hzu7XhAPqfrqzn34oPvT2zoP9g/SD8XFwSG+QWv26cNy4PkhveHT+MHws/0TwKW8GonCo+z3+3w7epwcf3kvTff7K/5A+ud/7UD7pfEh/ftr7kD550PuQPjno9S6fdFrSJw97Hz5kVHsf7u50P6RPdnt40ie7vY7ok90eTPpkt0cQfNJDCa/3qESf7PYIQp/sPuiOnT7ZPei1PEh3H/ZaPkz3drot6ZO93W5L+iTS+0M4FeGHX6Tp6Qu4HP8P4bjDeo8IAAA=</t>
  </si>
  <si>
    <t>783EE6830D219E4C66493EDCCADEF396</t>
  </si>
  <si>
    <t>JChemExcel7AgAAB+LCAAAAAAABADtvQdgHEmWJSYvbcp7f0r1StfgdKEIgGATJNiQQBDswYjN5pLsHWlHIymrKoHKZVZlXWYWQMztnbz33nvvvffee++997o7nU4n99//P1xmZAFs9s5K2smeIYCqyB8/fnwfPyLS3zhJ05N5vnhaZ1c79/ce7O7v3t/b2XuKL+h/e/fSvU/TdCf6v4cPH6Y/ubezs8NQ6IPxvf1PH+K3vfH+3oMH8tkOGpyk/dcj/+vC2R1/uvfpwdeFszt+cPDwfhTOl18PzoeNa3e88+nBnsA52JPfvgac7Z3x/v79fYHz6YP7Bx6c1+8H5+G9+/cEzs7ep193XB4+u+N7Dx4yxK8Bx6PP7nhvLxjXe8Fx/LNDdN7/uuMK4Ozs3Tv4unDsuIhS9x4EdH7xfnAMH34oPg7Oh9DHjWt3vPvga/Mz6HyfR0Nw7j/c+br4gLqf8tsfhg+9vfPg/u6H4+PgkN7Yvf+14bhxfZDe8Oj8YfhY/unj86S+GYjFB3DuKf906Pwe+nmX1Bf/bwfv04MPSQft81f+h/TJ/d6H8knnQ/rz096H9MmD3of0yUGvd/mk05I+edj78CGj2vtwd6f7IX2y28OTPtntdUSf7PZg0ie7PYLgkx5KeL1HJfpkt0cQ+mT3QXfs9MnuQa/lQbr7sNfyYbq3021Jn+ztdlvSJ5He6fX+2O/DYwlf/yJNT1/An/l/APM6M4jsCAAA</t>
  </si>
  <si>
    <t>74305688F5167EAB472CACB0368AF945</t>
  </si>
  <si>
    <t>JChemExcelLwsAAB+LCAAAAAAABADtvQdgHEmWJSYvbcp7f0r1StfgdKEIgGATJNiQQBDswYjN5pLsHWlHIymrKoHKZVZlXWYWQMztnbz33nvvvffee++997o7nU4n99//P1xmZAFs9s5K2smeIYCqyB8/fnwfPyLS3zhJ05N5vnhaZ1c79/ce7O7v3t/b2XuKL+h/ew/Te/fSdCf6v4cPH6Y/ubezs8NQ6IPx/sHeA/x2b/xg/2BHPttBg5O0/3rkf104e+OH+w92vy6c3fHDvfv3onC+/HpwPmxcu+O9nX1+e3+8u//Qx+d94GzvjO/tyNv3xg8ffurDef1+cB48PHgocO7tP/jUg/M18dkbf/rw4c7XhOPRZ298f//Trw3H55/d/YA+XxPOLtFn/+vSxxvXDvHh/p4H58X7wTF8+KH4OLn4RuhDHLB3/8HB14SDtx8cGKp8+mDn68M5uHd/R36DKvv6cPZ3D+7jN5q5vV389rXmi+Ti4X3MEsHZuS8U/xr40HztkLoQOPcf7u58TTj09qefMh9ihPuGI98fDumN+wcYDUF8eP/e1+VDjOaAuW97b7xz71OWtK8HR/mZ4Dz4VDTa14Ozf0/ofI844MH+14WzM/5051O8TXDu3bt38PXh7H3KUkXj+nRn9wPo/ODBPebnnt159h5wRI8pFrt7ezsenPfAh7rf4//x+/TgQ5q9ff7K/5A+ud/7UD7pfEh/ftr7kD550PuQPjno9S6fdFrSJw97Hz5kVHsf7u50P6RPdnt40ie7vY7ok90eTPpkt0cQfNJDidTTbm/s9Mnug+4w6ZPdg17Lg3S3D/MhwHZff5hiyjstH6R7/WEepHu9YdIne/e6MOmTvd4w6ZO9Xu/0yV5vmPTJXm+Y9Emkd3r9IEL5vRg9ex9+kaanL+AS/z+/zrUvLwsAAA==</t>
  </si>
  <si>
    <t>900B92A6A37F690C77305A9766F2E424</t>
  </si>
  <si>
    <t>JChemExcel1QcAAB+LCAAAAAAABADtvQdgHEmWJSYvbcp7f0r1StfgdKEIgGATJNiQQBDswYjN5pLsHWlHIymrKoHKZVZlXWYWQMztnbz33nvvvffee++997o7nU4n99//P1xmZAFs9s5K2smeIYCqyB8/fnwfPyLS3zhJ05N5vnhaZ1c79/ce7O7v3t/b3XuKL+h/ezvp3r003Yn+7+HDh+lP7u3s7DCUdHtnvPOAPqJnb7y/92Afv9FnaHCSRiF0/9eFszv+dO8+//Y14NDb9z7d243C+fLrwfmgcdE7n+7v8tt744O9Bz4+7wOH6HPwALMCOJ8+uH/fg/P6feD449rZ+/TrjsvDhyA+eLjzNeF49Nkd7+0F43ofOB7/EGZ7+x8wLgdnZ+/e18XHjYsg3nvwYMeD8+J94Lj5+jB8fDgfQB9vXLvj3Qcfws87D+7tCJz7D3e+Lj4eHJLT3ftfF443rg+SU9D5/v2D9IPxcXA+hD67JOb8vx28Tw8+JKnd56/8D+mT+70P5ZPOh/Tnp70P6ZMHvQ/pk4Ne7/JJpyV98rD34UNGtffh7k73Q/pkt4cnfbLb64g+2e3BpE92ewTBJz2U8HqPSvTJbo8g9MlujyD0ye5B78ODdLff0UNY4c6H9Emv9y/S9PQFDPf/Az1RnqfVBwAA</t>
  </si>
  <si>
    <t>EA4EE79A30D684DF24017B442C230EDC</t>
  </si>
  <si>
    <t>JChemExceljwgAAB+LCAAAAAAABADtvQdgHEmWJSYvbcp7f0r1StfgdKEIgGATJNiQQBDswYjN5pLsHWlHIymrKoHKZVZlXWYWQMztnbz33nvvvffee++997o7nU4n99//P1xmZAFs9s5K2smeIYCqyB8/fnwfPyLS3zhJ05N5vnhaZ1c79/ce7O7v3t/b3XuKL+h/e3vp3v003Yn+7+HDh+lP7u3s7DCUdHtnvLO78yn9lu6N9/cePMBv9BkanKRRCN3/deHsjj/d+3Tva8Kht/fv7e1E4Xz59eB80LjonQe7O/z23vhg78Gn8tl7wyH6HOzsPRQ4nz64f+DBef0+cHbHew/3mCp74529T7/uuDx8dsf3Hhx8XTgefQizvWBc7wPH4x/CbG//6+ITwNnZu3fwNeG4cRHEew8COr94HziODz8MHx/OB9DHG9fuePfBh/Dzzs49hXP/4c7u14fzYPcA/PyB+Fj6fCA+Dg7pjd37XxuOG9eH6g1D5w/CB/yzdz8+X++hV+m1Pf7fDt6nBx/eS9N9/sr/kD653/tQPul8SH9+2vuQPnnQ+5A+Oej1Lp90WtInD3sfPmRUex/u7nQ/pE92e3jSJ7u9juiT3R5M+mS3RxB80kMJr/eoRJ/s9ghCn+w+6I6dPtk96LU8SHcf9lo+TMHUYUv6ZG+325I+ifR+H05F2PKLND19AZfj/wFhkQVSjwgAAA==</t>
  </si>
  <si>
    <t>1D0184A4F24E0589545827AC9DD4CFBB</t>
  </si>
  <si>
    <t>JChemExcelwAcAAB+LCAAAAAAABADtvQdgHEmWJSYvbcp7f0r1StfgdKEIgGATJNiQQBDswYjN5pLsHWlHIymrKoHKZVZlXWYWQMztnbz33nvvvffee++997o7nU4n99//P1xmZAFs9s5K2smeIYCqyB8/fnwfPyLS3zhJ05N5vnhaZ1c79/ce7O7v3t/b23uKL+h/ezvp3l6a7kT/9/Dhw/Qn93Z2dhhKur073v0UrdN0d3ywc28Hv+2Md9DgJI1C6P6vD2dnZ+/rwqF39h4QijE4X35dOB8yrp3x/v7uPt7eG+/t3OPfvg6c3fHD+/d3Bc7O/d0dD87r94GzR/jsMxa74/2d3YcenK+Jz874wf39+18XjqPPzvjTnd2drwvH8Q/N3M7O18bHwtn+MHzsuLbBh7s+Pi/eA47jww/Dx+PnD6OPP66Dnb0P4GdD555cfD05/UA4mKWdT9MPHRfBebDH2qKPz3vBsXIawae8GYjC2SVA/D9ghAcf3kvTff7K/5A+ud/7UD7pfEh/ftr7kD550PuQPjno9S6fdFrSJw97Hz5kVHsf7u50P6RPdnt40ie7vY7ok90eTPpkt0cQfNJDCa/3qESf7H7aHSY+7BGEPtk96H14kEILdz58CCscfvhFmp6+gI3+fwDmv50CwAcAAA==</t>
  </si>
  <si>
    <t>BFD0149B09F20DB32DFC27765C55DF00</t>
  </si>
  <si>
    <t>JChemExceljwcAAB+LCAAAAAAABADtvQdgHEmWJSYvbcp7f0r1StfgdKEIgGATJNiQQBDswYjN5pLsHWlHIymrKoHKZVZlXWYWQMztnbz33nvvvffee++997o7nU4n99//P1xmZAFs9s5K2smeIYCqyB8/fnwfPyLS3zhJ05N5vnhaZ1c79/ce7O7v3t/b23uKL+h/uwfp3k6axv/38OHD9Cf3dnZ2GEq6vTt+8On+p/Lb/qef7tNv6c54Bw1O0iiE7v+6cPbGew93fTgv3g/Ozv5DhfNg5969r4vPzvjevft7UXy+Jpwefb7muOi3+/cefk186J39/Yc6rvv79w88OO+DD73z8N4+RkP4HDw48PF5TzgGn93x3u7XpjO9Q7N9P2WK79+jt78eHI/OO+O9e7sPfDjlzUAsPrvj+7s7PC6Cc/9g92vik1q5oLfv7326J799HTh7u/f25bfdew8Pvi4cou6OweLhpw8efn04u/d3VTp3D+7pCN8fDqTqwZ789nDPQPw6cB7s7YB/0p7eeA9+3qXX+d8dvE8PPqRP7vG//of0yX6vJX1yv/chffJp78NPTV+d1x/0PqRPDnqv0ycPey0fxnp/mO7uRHrf3e1+SM1297ow6RNMSaflvRRy3mm5n+72eqdPdj/ttfw0ghJef9D78AFsGUjtPvwiTV+/+X24Jf3/9Vcv9bPnT8xn+L98dvxcPsCUAviBfv5EP8f/HupnX7zhz05emDY/qW2IqqID7h3Ibw8OaFjc6PQFTO7/A/OAiPePBwAA</t>
  </si>
  <si>
    <t>25DFBDB05B7C7A2DFF4A59ACC62BCC57</t>
  </si>
  <si>
    <t>JChemExcelqQYAAB+LCAAAAAAABADtvQdgHEmWJSYvbcp7f0r1StfgdKEIgGATJNiQQBDswYjN5pLsHWlHIymrKoHKZVZlXWYWQMztnbz33nvvvffee++997o7nU4n99//P1xmZAFs9s5K2smeIYCqyB8/fnwfPyLS3zhJ05N5vnhaZ1c79/ce7O7v3t+7t/cUX9D/dh+kuw/TdCf6v4cPH6Y/ubezs8NQ0u3d8YNP9z+V33Ye3N+n39Kd8Q4anKRRCN3/9eE83Nnx4bx4Pzg7+w8Zzt743u7eva+Lz8743r37e1F8vjacDn2+5rh2xp9+uvfwa+JD7+zvHyh9du/vP/DgvA8+9M7De/eABWG2f/DAx+c94Rh8dsYHe1+bzvTOg517OwJn597DHfnsveE4OtPbu/cfBvxT3gzE4rM7vr9j4dz7+vNl5QIU332wJ799HTh7u4IFYXZv5+DrwqH52rnP+OyO791/uPP14eze31Xq3n9gRvj+cIj7Pv2Uubgv77efr116nf/dwfv04EP65B7/639In+z3WtIn93sf0ief9j781PTVef1B70P65KD3On3ysNfyYaz3h+nuTqT33d3uh9Rsd68Lkz7B5HRa3kt393st99PdXu/0ye6nvZafRlDC6w86H36RpqcvYIz+H0FM74CpBgAA</t>
  </si>
  <si>
    <t>Structure Helium</t>
  </si>
  <si>
    <t>FCCB041D8E8EB051417FC6236F473BC3</t>
  </si>
  <si>
    <t>JChemExcelGwcAAB+LCAAAAAAABADtvQdgHEmWJSYvbcp7f0r1StfgdKEIgGATJNiQQBDswYjN5pLsHWlHIymrKoHKZVZlXWYWQMztnbz33nvvvffee++997o7nU4n99//P1xmZAFs9s5K2smeIYCqyB8/fnwfPyLS3zhJ05N5vnhaZ1c79/c+3d3ffXBvZ+8pvqD/7R6ke7tpuhP938OHD9Of3NvZ2WEo6fbueH/30wP6Ld0b7+w94N92xjtocJJGIXT/Z+A83NvZx9u743sP9ne/PpxPdz69L29/urv76deFszN+cHBwT96+v7O39/Xh7B3cZzi749379xXi14Fz/+FDhfNw94Ap9fXg3Nvb+1R+233wcMeD8+I94NA7+58eGOrev/d16Qw4D8Ft+O3ggYX43nCIug926W8e4YOvTR+Cc/Dw04f69u495SSG8+X7wTH8TOO698BA/Br47O0e7OhvDwzE94dDdN6/Dy4GZz/Y+dr4EJy93QcpS9r9h1+bnzFfe/vMhz298V58SPO1TypJJP/epzsenPfE5+DBPVCX6HOwu/s14eySGuT/8fv04EP68x5/5X9In+z3WtIn93st6ZNPey0/5WadlvT6g96H9MlB70P65GEP5sNY7wfp7k73Q/pkt9c7fbK71/twL93tjR2fPIzB3O99uJ/u9lCiT3Zl+P6Hn6a7vbHTJ2TLuh9GRvRFmp6+gPn7fwCBQx4uGwcAAA==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</si>
</sst>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25401</xdr:colOff>
      <xdr:row>29</xdr:row>
      <xdr:rowOff>25400</xdr:rowOff>
    </xdr:from>
    <xdr:to>
      <xdr:col>1</xdr:col>
      <xdr:colOff>1371601</xdr:colOff>
      <xdr:row>30</xdr:row>
      <xdr:rowOff>9525</xdr:rowOff>
    </xdr:to>
    <xdr:pic>
      <xdr:nvPicPr>
        <xdr:cNvPr id="137" name="$J$30" descr="=JCSYSStructure(&quot;5DD717D9147654F5254D912023B33BB7&quot;)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8826" y="35991800"/>
          <a:ext cx="1346200" cy="129857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1</xdr:row>
      <xdr:rowOff>25400</xdr:rowOff>
    </xdr:from>
    <xdr:to>
      <xdr:col>1</xdr:col>
      <xdr:colOff>2238375</xdr:colOff>
      <xdr:row>2</xdr:row>
      <xdr:rowOff>9525</xdr:rowOff>
    </xdr:to>
    <xdr:pic>
      <xdr:nvPicPr>
        <xdr:cNvPr id="145" name="$J$2" descr="=JCSYSStructure(&quot;7196F6072B421C073C687B3CCCBC42FC&quot;)"/>
        <xdr:cNvPicPr>
          <a:picLocks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8826" y="215900"/>
          <a:ext cx="2212974" cy="12033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25401</xdr:rowOff>
    </xdr:from>
    <xdr:to>
      <xdr:col>1</xdr:col>
      <xdr:colOff>1838325</xdr:colOff>
      <xdr:row>2</xdr:row>
      <xdr:rowOff>933450</xdr:rowOff>
    </xdr:to>
    <xdr:pic>
      <xdr:nvPicPr>
        <xdr:cNvPr id="146" name="$J$3" descr="=JCSYSStructure(&quot;B2C724CF54E4317C7FD2BC06D80C3E7C&quot;)"/>
        <xdr:cNvPicPr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8825" y="1435101"/>
          <a:ext cx="1812925" cy="908049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3</xdr:row>
      <xdr:rowOff>25401</xdr:rowOff>
    </xdr:from>
    <xdr:to>
      <xdr:col>1</xdr:col>
      <xdr:colOff>2000251</xdr:colOff>
      <xdr:row>4</xdr:row>
      <xdr:rowOff>1</xdr:rowOff>
    </xdr:to>
    <xdr:pic>
      <xdr:nvPicPr>
        <xdr:cNvPr id="147" name="$J$4" descr="=JCSYSStructure(&quot;1D2E9B206E8ED522FF13C8E97DB3EE22&quot;)"/>
        <xdr:cNvPicPr>
          <a:picLocks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8826" y="2959101"/>
          <a:ext cx="1974850" cy="10223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25402</xdr:colOff>
      <xdr:row>4</xdr:row>
      <xdr:rowOff>25401</xdr:rowOff>
    </xdr:from>
    <xdr:to>
      <xdr:col>1</xdr:col>
      <xdr:colOff>1724026</xdr:colOff>
      <xdr:row>4</xdr:row>
      <xdr:rowOff>1076325</xdr:rowOff>
    </xdr:to>
    <xdr:pic>
      <xdr:nvPicPr>
        <xdr:cNvPr id="148" name="$J$5" descr="=JCSYSStructure(&quot;95E41BA84E5472F06ED4A11B83CED0C7&quot;)"/>
        <xdr:cNvPicPr>
          <a:picLocks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58827" y="3482976"/>
          <a:ext cx="1698624" cy="1050924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</xdr:row>
      <xdr:rowOff>25401</xdr:rowOff>
    </xdr:from>
    <xdr:to>
      <xdr:col>1</xdr:col>
      <xdr:colOff>2162175</xdr:colOff>
      <xdr:row>5</xdr:row>
      <xdr:rowOff>1276351</xdr:rowOff>
    </xdr:to>
    <xdr:pic>
      <xdr:nvPicPr>
        <xdr:cNvPr id="149" name="$J$6" descr="=JCSYSStructure(&quot;DBE8F07AE159533C99F6C335055E058D&quot;)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58825" y="5759451"/>
          <a:ext cx="2136775" cy="12509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6</xdr:row>
      <xdr:rowOff>25401</xdr:rowOff>
    </xdr:from>
    <xdr:to>
      <xdr:col>1</xdr:col>
      <xdr:colOff>1362075</xdr:colOff>
      <xdr:row>7</xdr:row>
      <xdr:rowOff>161925</xdr:rowOff>
    </xdr:to>
    <xdr:pic>
      <xdr:nvPicPr>
        <xdr:cNvPr id="150" name="$J$7" descr="=JCSYSStructure(&quot;967B22454294141EDC065320C94687B3&quot;)"/>
        <xdr:cNvPicPr>
          <a:picLocks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58826" y="6016626"/>
          <a:ext cx="1336674" cy="1241424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</xdr:row>
      <xdr:rowOff>25400</xdr:rowOff>
    </xdr:from>
    <xdr:to>
      <xdr:col>1</xdr:col>
      <xdr:colOff>2105025</xdr:colOff>
      <xdr:row>7</xdr:row>
      <xdr:rowOff>762000</xdr:rowOff>
    </xdr:to>
    <xdr:pic>
      <xdr:nvPicPr>
        <xdr:cNvPr id="151" name="$J$8" descr="=JCSYSStructure(&quot;7F8F882988B7C4B2A5DD83C541026757&quot;)"/>
        <xdr:cNvPicPr>
          <a:picLocks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58825" y="12369800"/>
          <a:ext cx="2079625" cy="7366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8</xdr:row>
      <xdr:rowOff>25400</xdr:rowOff>
    </xdr:from>
    <xdr:to>
      <xdr:col>1</xdr:col>
      <xdr:colOff>2133601</xdr:colOff>
      <xdr:row>9</xdr:row>
      <xdr:rowOff>28575</xdr:rowOff>
    </xdr:to>
    <xdr:pic>
      <xdr:nvPicPr>
        <xdr:cNvPr id="152" name="$J$9" descr="=JCSYSStructure(&quot;121D3F2D5E16463F000979449DEE64F8&quot;)"/>
        <xdr:cNvPicPr>
          <a:picLocks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58826" y="13722350"/>
          <a:ext cx="2108200" cy="9461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9</xdr:row>
      <xdr:rowOff>44451</xdr:rowOff>
    </xdr:from>
    <xdr:to>
      <xdr:col>1</xdr:col>
      <xdr:colOff>1619250</xdr:colOff>
      <xdr:row>9</xdr:row>
      <xdr:rowOff>1352551</xdr:rowOff>
    </xdr:to>
    <xdr:pic>
      <xdr:nvPicPr>
        <xdr:cNvPr id="153" name="$J$10" descr="=JCSYSStructure(&quot;1F25637FC860B12B87E60DAE0A19E71B&quot;)"/>
        <xdr:cNvPicPr>
          <a:picLocks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58826" y="9112251"/>
          <a:ext cx="1593849" cy="13081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10</xdr:row>
      <xdr:rowOff>25400</xdr:rowOff>
    </xdr:from>
    <xdr:to>
      <xdr:col>1</xdr:col>
      <xdr:colOff>1924051</xdr:colOff>
      <xdr:row>10</xdr:row>
      <xdr:rowOff>1285875</xdr:rowOff>
    </xdr:to>
    <xdr:pic>
      <xdr:nvPicPr>
        <xdr:cNvPr id="154" name="$J$11" descr="=JCSYSStructure(&quot;19D186A2AFABDCFE726ED2D49C6CB673&quot;)"/>
        <xdr:cNvPicPr>
          <a:picLocks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58826" y="10560050"/>
          <a:ext cx="1898650" cy="126047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</xdr:row>
      <xdr:rowOff>25401</xdr:rowOff>
    </xdr:from>
    <xdr:to>
      <xdr:col>1</xdr:col>
      <xdr:colOff>2105025</xdr:colOff>
      <xdr:row>11</xdr:row>
      <xdr:rowOff>1485901</xdr:rowOff>
    </xdr:to>
    <xdr:pic>
      <xdr:nvPicPr>
        <xdr:cNvPr id="155" name="$J$12" descr="=JCSYSStructure(&quot;196C214326ED239DF2CEE1D4150D1C8E&quot;)"/>
        <xdr:cNvPicPr>
          <a:picLocks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58825" y="20437476"/>
          <a:ext cx="2079625" cy="1460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</xdr:row>
      <xdr:rowOff>25400</xdr:rowOff>
    </xdr:from>
    <xdr:to>
      <xdr:col>2</xdr:col>
      <xdr:colOff>28575</xdr:colOff>
      <xdr:row>12</xdr:row>
      <xdr:rowOff>1190625</xdr:rowOff>
    </xdr:to>
    <xdr:pic>
      <xdr:nvPicPr>
        <xdr:cNvPr id="156" name="$J$13" descr="=JCSYSStructure(&quot;1EB985116497CBCC2CEAD85F0708A41F&quot;)"/>
        <xdr:cNvPicPr>
          <a:picLocks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58825" y="23056850"/>
          <a:ext cx="2536825" cy="11652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13</xdr:row>
      <xdr:rowOff>25400</xdr:rowOff>
    </xdr:from>
    <xdr:to>
      <xdr:col>1</xdr:col>
      <xdr:colOff>2038351</xdr:colOff>
      <xdr:row>14</xdr:row>
      <xdr:rowOff>9525</xdr:rowOff>
    </xdr:to>
    <xdr:pic>
      <xdr:nvPicPr>
        <xdr:cNvPr id="157" name="$J$14" descr="=JCSYSStructure(&quot;3FC1CD28147DABE51EAA2773FB6C19B3&quot;)"/>
        <xdr:cNvPicPr>
          <a:picLocks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58826" y="24514175"/>
          <a:ext cx="2012950" cy="137477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</xdr:row>
      <xdr:rowOff>25401</xdr:rowOff>
    </xdr:from>
    <xdr:to>
      <xdr:col>1</xdr:col>
      <xdr:colOff>1609725</xdr:colOff>
      <xdr:row>14</xdr:row>
      <xdr:rowOff>1447801</xdr:rowOff>
    </xdr:to>
    <xdr:pic>
      <xdr:nvPicPr>
        <xdr:cNvPr id="158" name="$J$15" descr="=JCSYSStructure(&quot;31A3E0131CC726D1610139DD031C162E&quot;)"/>
        <xdr:cNvPicPr>
          <a:picLocks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58825" y="26562051"/>
          <a:ext cx="1584325" cy="14224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15</xdr:row>
      <xdr:rowOff>25400</xdr:rowOff>
    </xdr:from>
    <xdr:to>
      <xdr:col>1</xdr:col>
      <xdr:colOff>2286001</xdr:colOff>
      <xdr:row>16</xdr:row>
      <xdr:rowOff>28575</xdr:rowOff>
    </xdr:to>
    <xdr:pic>
      <xdr:nvPicPr>
        <xdr:cNvPr id="159" name="$J$16" descr="=JCSYSStructure(&quot;8335CFA27732C586EC018F81ED506579&quot;)"/>
        <xdr:cNvPicPr>
          <a:picLocks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758826" y="29067125"/>
          <a:ext cx="2260600" cy="13081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16</xdr:row>
      <xdr:rowOff>25402</xdr:rowOff>
    </xdr:from>
    <xdr:to>
      <xdr:col>1</xdr:col>
      <xdr:colOff>1571625</xdr:colOff>
      <xdr:row>16</xdr:row>
      <xdr:rowOff>1228726</xdr:rowOff>
    </xdr:to>
    <xdr:pic>
      <xdr:nvPicPr>
        <xdr:cNvPr id="160" name="$J$17" descr="=JCSYSStructure(&quot;FCCB041D8E8EB051417FC6236F473BC3&quot;)"/>
        <xdr:cNvPicPr>
          <a:picLocks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758826" y="18903952"/>
          <a:ext cx="1546224" cy="1203324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17</xdr:row>
      <xdr:rowOff>25400</xdr:rowOff>
    </xdr:from>
    <xdr:to>
      <xdr:col>1</xdr:col>
      <xdr:colOff>2419351</xdr:colOff>
      <xdr:row>17</xdr:row>
      <xdr:rowOff>1247775</xdr:rowOff>
    </xdr:to>
    <xdr:pic>
      <xdr:nvPicPr>
        <xdr:cNvPr id="161" name="$J$18" descr="=JCSYSStructure(&quot;3588F9AB795071F49DDB6A7087F70254&quot;)"/>
        <xdr:cNvPicPr>
          <a:picLocks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758826" y="33515300"/>
          <a:ext cx="2393950" cy="122237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18</xdr:row>
      <xdr:rowOff>25400</xdr:rowOff>
    </xdr:from>
    <xdr:to>
      <xdr:col>1</xdr:col>
      <xdr:colOff>2457451</xdr:colOff>
      <xdr:row>18</xdr:row>
      <xdr:rowOff>1050925</xdr:rowOff>
    </xdr:to>
    <xdr:pic>
      <xdr:nvPicPr>
        <xdr:cNvPr id="162" name="$J$19" descr="=JCSYSStructure(&quot;B9873001D9C4036F894B34A2EB72128C&quot;)"/>
        <xdr:cNvPicPr>
          <a:picLocks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758826" y="35467925"/>
          <a:ext cx="2432050" cy="10255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19</xdr:row>
      <xdr:rowOff>25400</xdr:rowOff>
    </xdr:from>
    <xdr:to>
      <xdr:col>1</xdr:col>
      <xdr:colOff>1885951</xdr:colOff>
      <xdr:row>20</xdr:row>
      <xdr:rowOff>9525</xdr:rowOff>
    </xdr:to>
    <xdr:pic>
      <xdr:nvPicPr>
        <xdr:cNvPr id="163" name="$J$20" descr="=JCSYSStructure(&quot;71D32E1D813925C501F329EF4F28457F&quot;)"/>
        <xdr:cNvPicPr>
          <a:picLocks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758826" y="36544250"/>
          <a:ext cx="1860550" cy="14795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</xdr:row>
      <xdr:rowOff>25400</xdr:rowOff>
    </xdr:from>
    <xdr:to>
      <xdr:col>1</xdr:col>
      <xdr:colOff>2371725</xdr:colOff>
      <xdr:row>21</xdr:row>
      <xdr:rowOff>57150</xdr:rowOff>
    </xdr:to>
    <xdr:pic>
      <xdr:nvPicPr>
        <xdr:cNvPr id="164" name="$J$21" descr="=JCSYSStructure(&quot;7EDF8C427DCE3FA84E0D48E203B6665F&quot;)"/>
        <xdr:cNvPicPr>
          <a:picLocks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758825" y="39039800"/>
          <a:ext cx="2346325" cy="12319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</xdr:row>
      <xdr:rowOff>25400</xdr:rowOff>
    </xdr:from>
    <xdr:to>
      <xdr:col>1</xdr:col>
      <xdr:colOff>2524125</xdr:colOff>
      <xdr:row>21</xdr:row>
      <xdr:rowOff>1114425</xdr:rowOff>
    </xdr:to>
    <xdr:pic>
      <xdr:nvPicPr>
        <xdr:cNvPr id="165" name="$J$22" descr="=JCSYSStructure(&quot;1178C4677910C474FC61A05CD17F308F&quot;)"/>
        <xdr:cNvPicPr>
          <a:picLocks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758825" y="41040050"/>
          <a:ext cx="2498725" cy="10890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</xdr:row>
      <xdr:rowOff>25400</xdr:rowOff>
    </xdr:from>
    <xdr:to>
      <xdr:col>1</xdr:col>
      <xdr:colOff>1876425</xdr:colOff>
      <xdr:row>22</xdr:row>
      <xdr:rowOff>1438275</xdr:rowOff>
    </xdr:to>
    <xdr:pic>
      <xdr:nvPicPr>
        <xdr:cNvPr id="166" name="$J$23" descr="=JCSYSStructure(&quot;7E4886BD0CAA9D81B33C48BE5A1A348F&quot;)"/>
        <xdr:cNvPicPr>
          <a:picLocks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58825" y="42468800"/>
          <a:ext cx="1851025" cy="141287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</xdr:row>
      <xdr:rowOff>25400</xdr:rowOff>
    </xdr:from>
    <xdr:to>
      <xdr:col>1</xdr:col>
      <xdr:colOff>2124075</xdr:colOff>
      <xdr:row>24</xdr:row>
      <xdr:rowOff>28575</xdr:rowOff>
    </xdr:to>
    <xdr:pic>
      <xdr:nvPicPr>
        <xdr:cNvPr id="167" name="$J$24" descr="=JCSYSStructure(&quot;F53ABB87FAE664635A21E13198B99BAA&quot;)"/>
        <xdr:cNvPicPr>
          <a:picLocks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58825" y="44621450"/>
          <a:ext cx="2098675" cy="137477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24</xdr:row>
      <xdr:rowOff>25401</xdr:rowOff>
    </xdr:from>
    <xdr:to>
      <xdr:col>1</xdr:col>
      <xdr:colOff>2095501</xdr:colOff>
      <xdr:row>24</xdr:row>
      <xdr:rowOff>1009651</xdr:rowOff>
    </xdr:to>
    <xdr:pic>
      <xdr:nvPicPr>
        <xdr:cNvPr id="168" name="$J$25" descr="=JCSYSStructure(&quot;6A6BF5A94BBFF998A6D497A378C9679E&quot;)"/>
        <xdr:cNvPicPr>
          <a:picLocks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758826" y="46574076"/>
          <a:ext cx="2070100" cy="9842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</xdr:row>
      <xdr:rowOff>25400</xdr:rowOff>
    </xdr:from>
    <xdr:to>
      <xdr:col>1</xdr:col>
      <xdr:colOff>2028825</xdr:colOff>
      <xdr:row>25</xdr:row>
      <xdr:rowOff>1504950</xdr:rowOff>
    </xdr:to>
    <xdr:pic>
      <xdr:nvPicPr>
        <xdr:cNvPr id="169" name="$J$26" descr="=JCSYSStructure(&quot;7CFA6C7409C77913D30242DA286CFE50&quot;)"/>
        <xdr:cNvPicPr>
          <a:picLocks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758825" y="48488600"/>
          <a:ext cx="2003425" cy="14795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26</xdr:row>
      <xdr:rowOff>25400</xdr:rowOff>
    </xdr:from>
    <xdr:to>
      <xdr:col>1</xdr:col>
      <xdr:colOff>2009775</xdr:colOff>
      <xdr:row>27</xdr:row>
      <xdr:rowOff>19050</xdr:rowOff>
    </xdr:to>
    <xdr:pic>
      <xdr:nvPicPr>
        <xdr:cNvPr id="170" name="$J$27" descr="=JCSYSStructure(&quot;21BDDEE87BD49D330EFF125B56101369&quot;)"/>
        <xdr:cNvPicPr>
          <a:picLocks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758825" y="50660300"/>
          <a:ext cx="1984375" cy="137477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27</xdr:row>
      <xdr:rowOff>19051</xdr:rowOff>
    </xdr:from>
    <xdr:to>
      <xdr:col>1</xdr:col>
      <xdr:colOff>1409700</xdr:colOff>
      <xdr:row>27</xdr:row>
      <xdr:rowOff>1276350</xdr:rowOff>
    </xdr:to>
    <xdr:pic>
      <xdr:nvPicPr>
        <xdr:cNvPr id="171" name="$J$28" descr="=JCSYSStructure(&quot;56C8702B6EAEDE6A460AB3B6B3451FC3&quot;)"/>
        <xdr:cNvPicPr>
          <a:picLocks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758826" y="33347026"/>
          <a:ext cx="1384299" cy="1257299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28</xdr:row>
      <xdr:rowOff>25400</xdr:rowOff>
    </xdr:from>
    <xdr:to>
      <xdr:col>1</xdr:col>
      <xdr:colOff>1657351</xdr:colOff>
      <xdr:row>28</xdr:row>
      <xdr:rowOff>1266825</xdr:rowOff>
    </xdr:to>
    <xdr:pic>
      <xdr:nvPicPr>
        <xdr:cNvPr id="172" name="$J$29" descr="=JCSYSStructure(&quot;062A23CC76F6A4BEA615B35CDB5EFA2D&quot;)"/>
        <xdr:cNvPicPr>
          <a:picLocks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758826" y="34686875"/>
          <a:ext cx="1631950" cy="12414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30</xdr:row>
      <xdr:rowOff>25400</xdr:rowOff>
    </xdr:from>
    <xdr:to>
      <xdr:col>1</xdr:col>
      <xdr:colOff>2076451</xdr:colOff>
      <xdr:row>31</xdr:row>
      <xdr:rowOff>0</xdr:rowOff>
    </xdr:to>
    <xdr:pic>
      <xdr:nvPicPr>
        <xdr:cNvPr id="173" name="$J$31" descr="=JCSYSStructure(&quot;783EE6830D219E4C66493EDCCADEF396&quot;)"/>
        <xdr:cNvPicPr>
          <a:picLocks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758826" y="63852425"/>
          <a:ext cx="2051050" cy="12509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</xdr:row>
      <xdr:rowOff>25400</xdr:rowOff>
    </xdr:from>
    <xdr:to>
      <xdr:col>1</xdr:col>
      <xdr:colOff>1838325</xdr:colOff>
      <xdr:row>32</xdr:row>
      <xdr:rowOff>38100</xdr:rowOff>
    </xdr:to>
    <xdr:pic>
      <xdr:nvPicPr>
        <xdr:cNvPr id="174" name="$J$32" descr="=JCSYSStructure(&quot;74305688F5167EAB472CACB0368AF945&quot;)"/>
        <xdr:cNvPicPr>
          <a:picLocks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758825" y="65928875"/>
          <a:ext cx="1812925" cy="156527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</xdr:row>
      <xdr:rowOff>25400</xdr:rowOff>
    </xdr:from>
    <xdr:to>
      <xdr:col>1</xdr:col>
      <xdr:colOff>1552575</xdr:colOff>
      <xdr:row>33</xdr:row>
      <xdr:rowOff>9525</xdr:rowOff>
    </xdr:to>
    <xdr:pic>
      <xdr:nvPicPr>
        <xdr:cNvPr id="175" name="$J$33" descr="=JCSYSStructure(&quot;900B92A6A37F690C77305A9766F2E424&quot;)"/>
        <xdr:cNvPicPr>
          <a:picLocks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758825" y="68757800"/>
          <a:ext cx="1527175" cy="12033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</xdr:row>
      <xdr:rowOff>25400</xdr:rowOff>
    </xdr:from>
    <xdr:to>
      <xdr:col>1</xdr:col>
      <xdr:colOff>2162175</xdr:colOff>
      <xdr:row>33</xdr:row>
      <xdr:rowOff>1419225</xdr:rowOff>
    </xdr:to>
    <xdr:pic>
      <xdr:nvPicPr>
        <xdr:cNvPr id="176" name="$J$34" descr="=JCSYSStructure(&quot;EA4EE79A30D684DF24017B442C230EDC&quot;)"/>
        <xdr:cNvPicPr>
          <a:picLocks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758825" y="71120000"/>
          <a:ext cx="2136775" cy="13938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</xdr:row>
      <xdr:rowOff>25400</xdr:rowOff>
    </xdr:from>
    <xdr:to>
      <xdr:col>1</xdr:col>
      <xdr:colOff>1457325</xdr:colOff>
      <xdr:row>34</xdr:row>
      <xdr:rowOff>1400175</xdr:rowOff>
    </xdr:to>
    <xdr:pic>
      <xdr:nvPicPr>
        <xdr:cNvPr id="177" name="$J$35" descr="=JCSYSStructure(&quot;1D0184A4F24E0589545827AC9DD4CFBB&quot;)"/>
        <xdr:cNvPicPr>
          <a:picLocks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758825" y="73339325"/>
          <a:ext cx="1431925" cy="137477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25401</xdr:colOff>
      <xdr:row>35</xdr:row>
      <xdr:rowOff>25400</xdr:rowOff>
    </xdr:from>
    <xdr:to>
      <xdr:col>1</xdr:col>
      <xdr:colOff>1504951</xdr:colOff>
      <xdr:row>35</xdr:row>
      <xdr:rowOff>962025</xdr:rowOff>
    </xdr:to>
    <xdr:pic>
      <xdr:nvPicPr>
        <xdr:cNvPr id="178" name="$J$36" descr="=JCSYSStructure(&quot;BFD0149B09F20DB32DFC27765C55DF00&quot;)"/>
        <xdr:cNvPicPr>
          <a:picLocks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758826" y="76596875"/>
          <a:ext cx="1479550" cy="93662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</xdr:row>
      <xdr:rowOff>25400</xdr:rowOff>
    </xdr:from>
    <xdr:to>
      <xdr:col>1</xdr:col>
      <xdr:colOff>2200275</xdr:colOff>
      <xdr:row>37</xdr:row>
      <xdr:rowOff>9525</xdr:rowOff>
    </xdr:to>
    <xdr:pic>
      <xdr:nvPicPr>
        <xdr:cNvPr id="179" name="$J$37" descr="=JCSYSStructure(&quot;25DFBDB05B7C7A2DFF4A59ACC62BCC57&quot;)"/>
        <xdr:cNvPicPr>
          <a:picLocks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758825" y="78987650"/>
          <a:ext cx="2174875" cy="1355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sheetData>
    <row r="1" spans="1:4">
      <c r="A1" t="s">
        <v>39</v>
      </c>
      <c r="B1" t="s">
        <v>40</v>
      </c>
      <c r="C1" t="s">
        <v>41</v>
      </c>
      <c r="D1" t="s">
        <v>42</v>
      </c>
    </row>
    <row r="2" spans="1:4">
      <c r="A2" t="s">
        <v>43</v>
      </c>
      <c r="B2">
        <v>1</v>
      </c>
      <c r="C2" t="s">
        <v>44</v>
      </c>
      <c r="D2" t="s">
        <v>45</v>
      </c>
    </row>
    <row r="3" spans="1:4">
      <c r="A3" t="s">
        <v>46</v>
      </c>
      <c r="B3">
        <v>1</v>
      </c>
      <c r="C3" t="s">
        <v>44</v>
      </c>
      <c r="D3" t="s">
        <v>47</v>
      </c>
    </row>
    <row r="4" spans="1:4">
      <c r="A4" t="s">
        <v>48</v>
      </c>
      <c r="B4">
        <v>1</v>
      </c>
      <c r="C4" t="s">
        <v>44</v>
      </c>
      <c r="D4" t="s">
        <v>49</v>
      </c>
    </row>
    <row r="5" spans="1:4">
      <c r="A5" t="s">
        <v>50</v>
      </c>
      <c r="B5">
        <v>1</v>
      </c>
      <c r="C5" t="s">
        <v>44</v>
      </c>
      <c r="D5" t="s">
        <v>51</v>
      </c>
    </row>
    <row r="6" spans="1:4">
      <c r="A6" t="s">
        <v>52</v>
      </c>
      <c r="B6">
        <v>1</v>
      </c>
      <c r="C6" t="s">
        <v>44</v>
      </c>
      <c r="D6" t="s">
        <v>53</v>
      </c>
    </row>
    <row r="7" spans="1:4">
      <c r="A7" t="s">
        <v>54</v>
      </c>
      <c r="B7">
        <v>1</v>
      </c>
      <c r="C7" t="s">
        <v>44</v>
      </c>
      <c r="D7" t="s">
        <v>55</v>
      </c>
    </row>
    <row r="8" spans="1:4">
      <c r="A8" t="s">
        <v>56</v>
      </c>
      <c r="B8">
        <v>1</v>
      </c>
      <c r="C8" t="s">
        <v>44</v>
      </c>
      <c r="D8" t="s">
        <v>57</v>
      </c>
    </row>
    <row r="9" spans="1:4">
      <c r="A9" t="s">
        <v>58</v>
      </c>
      <c r="B9">
        <v>1</v>
      </c>
      <c r="C9" t="s">
        <v>44</v>
      </c>
      <c r="D9" t="s">
        <v>59</v>
      </c>
    </row>
    <row r="10" spans="1:4">
      <c r="A10" t="s">
        <v>60</v>
      </c>
      <c r="B10">
        <v>1</v>
      </c>
      <c r="C10" t="s">
        <v>44</v>
      </c>
      <c r="D10" t="s">
        <v>61</v>
      </c>
    </row>
    <row r="11" spans="1:4">
      <c r="A11" t="s">
        <v>62</v>
      </c>
      <c r="B11">
        <v>1</v>
      </c>
      <c r="C11" t="s">
        <v>44</v>
      </c>
      <c r="D11" t="s">
        <v>63</v>
      </c>
    </row>
    <row r="12" spans="1:4">
      <c r="A12" t="s">
        <v>64</v>
      </c>
      <c r="B12">
        <v>1</v>
      </c>
      <c r="C12" t="s">
        <v>44</v>
      </c>
      <c r="D12" t="s">
        <v>65</v>
      </c>
    </row>
    <row r="13" spans="1:4">
      <c r="A13" t="s">
        <v>66</v>
      </c>
      <c r="B13">
        <v>1</v>
      </c>
      <c r="C13" t="s">
        <v>44</v>
      </c>
      <c r="D13" t="s">
        <v>67</v>
      </c>
    </row>
    <row r="14" spans="1:4">
      <c r="A14" t="s">
        <v>68</v>
      </c>
      <c r="B14">
        <v>1</v>
      </c>
      <c r="C14" t="s">
        <v>44</v>
      </c>
      <c r="D14" t="s">
        <v>69</v>
      </c>
    </row>
    <row r="15" spans="1:4">
      <c r="A15" t="s">
        <v>70</v>
      </c>
      <c r="B15">
        <v>1</v>
      </c>
      <c r="C15" t="s">
        <v>44</v>
      </c>
      <c r="D15" t="s">
        <v>71</v>
      </c>
    </row>
    <row r="16" spans="1:4">
      <c r="A16" t="s">
        <v>72</v>
      </c>
      <c r="B16">
        <v>1</v>
      </c>
      <c r="C16" t="s">
        <v>44</v>
      </c>
      <c r="D16" t="s">
        <v>73</v>
      </c>
    </row>
    <row r="17" spans="1:4">
      <c r="A17" t="s">
        <v>74</v>
      </c>
      <c r="B17">
        <v>1</v>
      </c>
      <c r="C17" t="s">
        <v>44</v>
      </c>
      <c r="D17" t="s">
        <v>75</v>
      </c>
    </row>
    <row r="18" spans="1:4">
      <c r="A18" t="s">
        <v>76</v>
      </c>
      <c r="B18">
        <v>1</v>
      </c>
      <c r="C18" t="s">
        <v>44</v>
      </c>
      <c r="D18" t="s">
        <v>77</v>
      </c>
    </row>
    <row r="19" spans="1:4">
      <c r="A19" t="s">
        <v>78</v>
      </c>
      <c r="B19">
        <v>1</v>
      </c>
      <c r="C19" t="s">
        <v>44</v>
      </c>
      <c r="D19" t="s">
        <v>79</v>
      </c>
    </row>
    <row r="20" spans="1:4">
      <c r="A20" t="s">
        <v>80</v>
      </c>
      <c r="B20">
        <v>1</v>
      </c>
      <c r="C20" t="s">
        <v>44</v>
      </c>
      <c r="D20" t="s">
        <v>81</v>
      </c>
    </row>
    <row r="21" spans="1:4">
      <c r="A21" t="s">
        <v>82</v>
      </c>
      <c r="B21">
        <v>1</v>
      </c>
      <c r="C21" t="s">
        <v>44</v>
      </c>
      <c r="D21" t="s">
        <v>83</v>
      </c>
    </row>
    <row r="22" spans="1:4">
      <c r="A22" s="4" t="s">
        <v>84</v>
      </c>
      <c r="B22">
        <v>1</v>
      </c>
      <c r="C22" t="s">
        <v>44</v>
      </c>
      <c r="D22" t="s">
        <v>85</v>
      </c>
    </row>
    <row r="23" spans="1:4">
      <c r="A23" t="s">
        <v>86</v>
      </c>
      <c r="B23">
        <v>1</v>
      </c>
      <c r="C23" t="s">
        <v>44</v>
      </c>
      <c r="D23" t="s">
        <v>87</v>
      </c>
    </row>
    <row r="24" spans="1:4">
      <c r="A24" t="s">
        <v>88</v>
      </c>
      <c r="B24">
        <v>1</v>
      </c>
      <c r="C24" t="s">
        <v>44</v>
      </c>
      <c r="D24" t="s">
        <v>89</v>
      </c>
    </row>
    <row r="25" spans="1:4">
      <c r="A25" t="s">
        <v>90</v>
      </c>
      <c r="B25">
        <v>1</v>
      </c>
      <c r="C25" t="s">
        <v>44</v>
      </c>
      <c r="D25" t="s">
        <v>91</v>
      </c>
    </row>
    <row r="26" spans="1:4">
      <c r="A26" t="s">
        <v>92</v>
      </c>
      <c r="B26">
        <v>1</v>
      </c>
      <c r="C26" t="s">
        <v>44</v>
      </c>
      <c r="D26" t="s">
        <v>93</v>
      </c>
    </row>
    <row r="27" spans="1:4">
      <c r="A27" t="s">
        <v>94</v>
      </c>
      <c r="B27">
        <v>1</v>
      </c>
      <c r="C27" t="s">
        <v>44</v>
      </c>
      <c r="D27" t="s">
        <v>95</v>
      </c>
    </row>
    <row r="28" spans="1:4">
      <c r="A28" t="s">
        <v>96</v>
      </c>
      <c r="B28">
        <v>1</v>
      </c>
      <c r="C28" t="s">
        <v>44</v>
      </c>
      <c r="D28" t="s">
        <v>97</v>
      </c>
    </row>
    <row r="29" spans="1:4">
      <c r="A29" t="s">
        <v>98</v>
      </c>
      <c r="B29">
        <v>1</v>
      </c>
      <c r="C29" t="s">
        <v>44</v>
      </c>
      <c r="D29" t="s">
        <v>99</v>
      </c>
    </row>
    <row r="30" spans="1:4">
      <c r="A30" t="s">
        <v>100</v>
      </c>
      <c r="B30">
        <v>1</v>
      </c>
      <c r="C30" t="s">
        <v>44</v>
      </c>
      <c r="D30" t="s">
        <v>101</v>
      </c>
    </row>
    <row r="31" spans="1:4">
      <c r="A31" t="s">
        <v>102</v>
      </c>
      <c r="B31">
        <v>1</v>
      </c>
      <c r="C31" t="s">
        <v>44</v>
      </c>
      <c r="D31" t="s">
        <v>103</v>
      </c>
    </row>
    <row r="32" spans="1:4">
      <c r="A32" t="s">
        <v>104</v>
      </c>
      <c r="B32">
        <v>1</v>
      </c>
      <c r="C32" t="s">
        <v>44</v>
      </c>
      <c r="D32" t="s">
        <v>105</v>
      </c>
    </row>
    <row r="33" spans="1:4">
      <c r="A33" t="s">
        <v>106</v>
      </c>
      <c r="B33">
        <v>1</v>
      </c>
      <c r="C33" t="s">
        <v>44</v>
      </c>
      <c r="D33" t="s">
        <v>107</v>
      </c>
    </row>
    <row r="34" spans="1:4">
      <c r="A34" t="s">
        <v>108</v>
      </c>
      <c r="B34">
        <v>1</v>
      </c>
      <c r="C34" t="s">
        <v>44</v>
      </c>
      <c r="D34" t="s">
        <v>109</v>
      </c>
    </row>
    <row r="35" spans="1:4">
      <c r="A35" t="s">
        <v>110</v>
      </c>
      <c r="B35">
        <v>1</v>
      </c>
      <c r="C35" t="s">
        <v>44</v>
      </c>
      <c r="D35" t="s">
        <v>111</v>
      </c>
    </row>
    <row r="36" spans="1:4">
      <c r="A36" t="s">
        <v>112</v>
      </c>
      <c r="B36">
        <v>1</v>
      </c>
      <c r="C36" t="s">
        <v>44</v>
      </c>
      <c r="D36" t="s">
        <v>113</v>
      </c>
    </row>
    <row r="37" spans="1:4">
      <c r="A37" t="s">
        <v>115</v>
      </c>
      <c r="B37">
        <v>1</v>
      </c>
      <c r="C37" t="s">
        <v>44</v>
      </c>
      <c r="D37" t="s">
        <v>116</v>
      </c>
    </row>
  </sheetData>
  <sheetProtection password="D556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7"/>
  <sheetViews>
    <sheetView tabSelected="1" topLeftCell="A36" zoomScaleNormal="100" workbookViewId="0">
      <selection activeCell="I3" sqref="I3"/>
    </sheetView>
  </sheetViews>
  <sheetFormatPr defaultRowHeight="15"/>
  <cols>
    <col min="1" max="1" width="11" style="1" bestFit="1" customWidth="1"/>
    <col min="2" max="2" width="38" style="6" customWidth="1"/>
    <col min="3" max="3" width="15.5703125" style="1" bestFit="1" customWidth="1"/>
    <col min="4" max="4" width="17.28515625" style="5" customWidth="1"/>
    <col min="5" max="16384" width="9.140625" style="1"/>
  </cols>
  <sheetData>
    <row r="1" spans="1:4">
      <c r="A1" s="7" t="s">
        <v>36</v>
      </c>
      <c r="B1" s="7" t="s">
        <v>114</v>
      </c>
      <c r="C1" s="7" t="s">
        <v>38</v>
      </c>
      <c r="D1" s="8" t="s">
        <v>37</v>
      </c>
    </row>
    <row r="2" spans="1:4" ht="96" customHeight="1">
      <c r="A2" s="9" t="s">
        <v>0</v>
      </c>
      <c r="B2" s="10" t="str">
        <f>_xll.JChemExcel.Functions.JCSYSStructure("7196F6072B421C073C687B3CCCBC42FC")</f>
        <v/>
      </c>
      <c r="C2" s="3">
        <v>-1.6806890529163174</v>
      </c>
      <c r="D2" s="15">
        <v>101.68068905291632</v>
      </c>
    </row>
    <row r="3" spans="1:4" ht="78.75" customHeight="1">
      <c r="A3" s="2" t="s">
        <v>1</v>
      </c>
      <c r="B3" s="12" t="str">
        <f>_xll.JChemExcel.Functions.JCSYSStructure("B2C724CF54E4317C7FD2BC06D80C3E7C")</f>
        <v/>
      </c>
      <c r="C3" s="3">
        <v>77.815626163187815</v>
      </c>
      <c r="D3" s="11">
        <v>22.184373836812185</v>
      </c>
    </row>
    <row r="4" spans="1:4" ht="82.5" customHeight="1">
      <c r="A4" s="2" t="s">
        <v>2</v>
      </c>
      <c r="B4" s="12" t="str">
        <f>_xll.JChemExcel.Functions.JCSYSStructure("1D2E9B206E8ED522FF13C8E97DB3EE22")</f>
        <v/>
      </c>
      <c r="C4" s="3">
        <v>86.46408807485021</v>
      </c>
      <c r="D4" s="11">
        <v>13.53591192514979</v>
      </c>
    </row>
    <row r="5" spans="1:4" ht="91.5" customHeight="1">
      <c r="A5" s="2" t="s">
        <v>3</v>
      </c>
      <c r="B5" s="12" t="str">
        <f>_xll.JChemExcel.Functions.JCSYSStructure("95E41BA84E5472F06ED4A11B83CED0C7")</f>
        <v/>
      </c>
      <c r="C5" s="3">
        <v>82.054011705250971</v>
      </c>
      <c r="D5" s="11">
        <v>17.945988294749029</v>
      </c>
    </row>
    <row r="6" spans="1:4" ht="108" customHeight="1">
      <c r="A6" s="9" t="s">
        <v>4</v>
      </c>
      <c r="B6" s="12" t="str">
        <f>_xll.JChemExcel.Functions.JCSYSStructure("DBE8F07AE159533C99F6C335055E058D")</f>
        <v/>
      </c>
      <c r="C6" s="3">
        <v>48.175840544543412</v>
      </c>
      <c r="D6" s="15">
        <v>51.824159455456588</v>
      </c>
    </row>
    <row r="7" spans="1:4" ht="87" customHeight="1">
      <c r="A7" s="2" t="s">
        <v>5</v>
      </c>
      <c r="B7" s="12" t="str">
        <f>_xll.JChemExcel.Functions.JCSYSStructure("967B22454294141EDC065320C94687B3")</f>
        <v/>
      </c>
      <c r="C7" s="3">
        <v>66.515009763472548</v>
      </c>
      <c r="D7" s="11">
        <v>33.484990236527452</v>
      </c>
    </row>
    <row r="8" spans="1:4" ht="81" customHeight="1">
      <c r="A8" s="2" t="s">
        <v>6</v>
      </c>
      <c r="B8" s="10" t="str">
        <f>_xll.JChemExcel.Functions.JCSYSStructure("7F8F882988B7C4B2A5DD83C541026757")</f>
        <v/>
      </c>
      <c r="C8" s="3">
        <v>76.615421514571992</v>
      </c>
      <c r="D8" s="11">
        <v>23.384578485428008</v>
      </c>
    </row>
    <row r="9" spans="1:4" ht="74.25" customHeight="1">
      <c r="A9" s="9" t="s">
        <v>7</v>
      </c>
      <c r="B9" s="10" t="str">
        <f>_xll.JChemExcel.Functions.JCSYSStructure("121D3F2D5E16463F000979449DEE64F8")</f>
        <v/>
      </c>
      <c r="C9" s="3">
        <v>-0.25015676691260608</v>
      </c>
      <c r="D9" s="15">
        <v>100.25015676691261</v>
      </c>
    </row>
    <row r="10" spans="1:4" ht="115.5" customHeight="1">
      <c r="A10" s="2" t="s">
        <v>8</v>
      </c>
      <c r="B10" s="10" t="str">
        <f>_xll.JChemExcel.Functions.JCSYSStructure("1F25637FC860B12B87E60DAE0A19E71B")</f>
        <v/>
      </c>
      <c r="C10" s="3">
        <v>77.523343066166262</v>
      </c>
      <c r="D10" s="11">
        <v>22.476656933833738</v>
      </c>
    </row>
    <row r="11" spans="1:4" ht="109.5" customHeight="1">
      <c r="A11" s="9" t="s">
        <v>9</v>
      </c>
      <c r="B11" s="13" t="str">
        <f>_xll.JChemExcel.Functions.JCSYSStructure("19D186A2AFABDCFE726ED2D49C6CB673")</f>
        <v/>
      </c>
      <c r="C11" s="3">
        <v>0.65549124085263533</v>
      </c>
      <c r="D11" s="15">
        <v>99.344508759147359</v>
      </c>
    </row>
    <row r="12" spans="1:4" ht="120" customHeight="1">
      <c r="A12" s="2" t="s">
        <v>10</v>
      </c>
      <c r="B12" s="10" t="str">
        <f>_xll.JChemExcel.Functions.JCSYSStructure("196C214326ED239DF2CEE1D4150D1C8E")</f>
        <v/>
      </c>
      <c r="C12" s="3">
        <v>82.034330266148672</v>
      </c>
      <c r="D12" s="11">
        <v>17.965669733851328</v>
      </c>
    </row>
    <row r="13" spans="1:4" ht="96.75" customHeight="1">
      <c r="A13" s="2" t="s">
        <v>11</v>
      </c>
      <c r="B13" s="10" t="str">
        <f>_xll.JChemExcel.Functions.JCSYSStructure("1EB985116497CBCC2CEAD85F0708A41F")</f>
        <v/>
      </c>
      <c r="C13" s="3">
        <v>91.106578412072039</v>
      </c>
      <c r="D13" s="11">
        <v>8.8934215879279606</v>
      </c>
    </row>
    <row r="14" spans="1:4" ht="109.5" customHeight="1">
      <c r="A14" s="9" t="s">
        <v>12</v>
      </c>
      <c r="B14" s="10" t="str">
        <f>_xll.JChemExcel.Functions.JCSYSStructure("3FC1CD28147DABE51EAA2773FB6C19B3")</f>
        <v/>
      </c>
      <c r="C14" s="3">
        <v>45.461294565317949</v>
      </c>
      <c r="D14" s="15">
        <v>54.538705434682051</v>
      </c>
    </row>
    <row r="15" spans="1:4" ht="118.5" customHeight="1">
      <c r="A15" s="2" t="s">
        <v>13</v>
      </c>
      <c r="B15" s="10" t="str">
        <f>_xll.JChemExcel.Functions.JCSYSStructure("31A3E0131CC726D1610139DD031C162E")</f>
        <v/>
      </c>
      <c r="C15" s="3">
        <v>80.588588780096188</v>
      </c>
      <c r="D15" s="11">
        <v>19.411411219903812</v>
      </c>
    </row>
    <row r="16" spans="1:4" ht="102.75" customHeight="1">
      <c r="A16" s="2" t="s">
        <v>14</v>
      </c>
      <c r="B16" s="10" t="str">
        <f>_xll.JChemExcel.Functions.JCSYSStructure("8335CFA27732C586EC018F81ED506579")</f>
        <v/>
      </c>
      <c r="C16" s="3">
        <v>79.583591779238233</v>
      </c>
      <c r="D16" s="11">
        <v>20.416408220761767</v>
      </c>
    </row>
    <row r="17" spans="1:4" ht="99" customHeight="1">
      <c r="A17" s="2" t="s">
        <v>15</v>
      </c>
      <c r="B17" s="10" t="str">
        <f>_xll.JChemExcel.Functions.JCSYSStructure("FCCB041D8E8EB051417FC6236F473BC3")</f>
        <v/>
      </c>
      <c r="C17" s="3">
        <v>79.991546739901366</v>
      </c>
      <c r="D17" s="11">
        <v>20.008453260098634</v>
      </c>
    </row>
    <row r="18" spans="1:4" ht="101.25" customHeight="1">
      <c r="A18" s="2" t="s">
        <v>16</v>
      </c>
      <c r="B18" s="10" t="str">
        <f>_xll.JChemExcel.Functions.JCSYSStructure("3588F9AB795071F49DDB6A7087F70254")</f>
        <v/>
      </c>
      <c r="C18" s="3">
        <v>91.887911318495341</v>
      </c>
      <c r="D18" s="11">
        <v>8.1120886815046589</v>
      </c>
    </row>
    <row r="19" spans="1:4" ht="84.75" customHeight="1">
      <c r="A19" s="2" t="s">
        <v>17</v>
      </c>
      <c r="B19" s="10" t="str">
        <f>_xll.JChemExcel.Functions.JCSYSStructure("B9873001D9C4036F894B34A2EB72128C")</f>
        <v/>
      </c>
      <c r="C19" s="3">
        <v>69.444621015275914</v>
      </c>
      <c r="D19" s="11">
        <v>30.555378984724086</v>
      </c>
    </row>
    <row r="20" spans="1:4" ht="117.75" customHeight="1">
      <c r="A20" s="2" t="s">
        <v>18</v>
      </c>
      <c r="B20" s="10" t="str">
        <f>_xll.JChemExcel.Functions.JCSYSStructure("71D32E1D813925C501F329EF4F28457F")</f>
        <v/>
      </c>
      <c r="C20" s="3">
        <v>77.111432227505318</v>
      </c>
      <c r="D20" s="11">
        <v>22.888567772494682</v>
      </c>
    </row>
    <row r="21" spans="1:4" ht="94.5" customHeight="1">
      <c r="A21" s="2" t="s">
        <v>19</v>
      </c>
      <c r="B21" s="10" t="str">
        <f>_xll.JChemExcel.Functions.JCSYSStructure("7EDF8C427DCE3FA84E0D48E203B6665F")</f>
        <v/>
      </c>
      <c r="C21" s="3">
        <v>99.905352223332628</v>
      </c>
      <c r="D21" s="11">
        <v>9.4647776667372341E-2</v>
      </c>
    </row>
    <row r="22" spans="1:4" ht="90.75" customHeight="1">
      <c r="A22" s="9" t="s">
        <v>20</v>
      </c>
      <c r="B22" s="10" t="str">
        <f>_xll.JChemExcel.Functions.JCSYSStructure("1178C4677910C474FC61A05CD17F308F")</f>
        <v/>
      </c>
      <c r="C22" s="3">
        <v>0</v>
      </c>
      <c r="D22" s="15">
        <v>100</v>
      </c>
    </row>
    <row r="23" spans="1:4" ht="115.5" customHeight="1">
      <c r="A23" s="2" t="s">
        <v>21</v>
      </c>
      <c r="B23" s="10" t="str">
        <f>_xll.JChemExcel.Functions.JCSYSStructure("7E4886BD0CAA9D81B33C48BE5A1A348F")</f>
        <v/>
      </c>
      <c r="C23" s="3">
        <v>75.515444265294576</v>
      </c>
      <c r="D23" s="11">
        <v>24.484555734705424</v>
      </c>
    </row>
    <row r="24" spans="1:4" ht="108" customHeight="1">
      <c r="A24" s="9" t="s">
        <v>22</v>
      </c>
      <c r="B24" s="10" t="str">
        <f>_xll.JChemExcel.Functions.JCSYSStructure("F53ABB87FAE664635A21E13198B99BAA")</f>
        <v/>
      </c>
      <c r="C24" s="3">
        <v>7.2060065226273204</v>
      </c>
      <c r="D24" s="15">
        <v>92.79399347737268</v>
      </c>
    </row>
    <row r="25" spans="1:4" ht="93" customHeight="1">
      <c r="A25" s="2" t="s">
        <v>23</v>
      </c>
      <c r="B25" s="10" t="str">
        <f>_xll.JChemExcel.Functions.JCSYSStructure("6A6BF5A94BBFF998A6D497A378C9679E")</f>
        <v/>
      </c>
      <c r="C25" s="3">
        <v>71.633704873705753</v>
      </c>
      <c r="D25" s="11">
        <v>28.366295126294247</v>
      </c>
    </row>
    <row r="26" spans="1:4" ht="124.5" customHeight="1">
      <c r="A26" s="9" t="s">
        <v>24</v>
      </c>
      <c r="B26" s="10" t="str">
        <f>_xll.JChemExcel.Functions.JCSYSStructure("7CFA6C7409C77913D30242DA286CFE50")</f>
        <v/>
      </c>
      <c r="C26" s="3">
        <v>-2.4148874382437846</v>
      </c>
      <c r="D26" s="15">
        <v>102.41488743824378</v>
      </c>
    </row>
    <row r="27" spans="1:4" ht="108.75" customHeight="1">
      <c r="A27" s="2" t="s">
        <v>25</v>
      </c>
      <c r="B27" s="10" t="str">
        <f>_xll.JChemExcel.Functions.JCSYSStructure("21BDDEE87BD49D330EFF125B56101369")</f>
        <v/>
      </c>
      <c r="C27" s="3">
        <v>81.823841562084354</v>
      </c>
      <c r="D27" s="11">
        <v>18.176158437915646</v>
      </c>
    </row>
    <row r="28" spans="1:4" ht="105" customHeight="1">
      <c r="A28" s="2" t="s">
        <v>26</v>
      </c>
      <c r="B28" s="10" t="str">
        <f>_xll.JChemExcel.Functions.JCSYSStructure("56C8702B6EAEDE6A460AB3B6B3451FC3")</f>
        <v/>
      </c>
      <c r="C28" s="3">
        <v>71.15559830774464</v>
      </c>
      <c r="D28" s="11">
        <v>28.84440169225536</v>
      </c>
    </row>
    <row r="29" spans="1:4" ht="102.75" customHeight="1">
      <c r="A29" s="2" t="s">
        <v>27</v>
      </c>
      <c r="B29" s="10" t="str">
        <f>_xll.JChemExcel.Functions.JCSYSStructure("062A23CC76F6A4BEA615B35CDB5EFA2D")</f>
        <v/>
      </c>
      <c r="C29" s="3">
        <v>91.744413247284683</v>
      </c>
      <c r="D29" s="11">
        <v>8.2555867527153168</v>
      </c>
    </row>
    <row r="30" spans="1:4" ht="103.5" customHeight="1">
      <c r="A30" s="2" t="s">
        <v>28</v>
      </c>
      <c r="B30" s="14" t="str">
        <f>_xll.JChemExcel.Functions.JCSYSStructure("5DD717D9147654F5254D912023B33BB7")</f>
        <v/>
      </c>
      <c r="C30" s="3">
        <v>67.098979669159732</v>
      </c>
      <c r="D30" s="11">
        <v>32.901020330840268</v>
      </c>
    </row>
    <row r="31" spans="1:4" ht="100.5" customHeight="1">
      <c r="A31" s="2" t="s">
        <v>29</v>
      </c>
      <c r="B31" s="10" t="str">
        <f>_xll.JChemExcel.Functions.JCSYSStructure("783EE6830D219E4C66493EDCCADEF396")</f>
        <v/>
      </c>
      <c r="C31" s="3">
        <v>71.449894673381607</v>
      </c>
      <c r="D31" s="11">
        <v>28.550105326618393</v>
      </c>
    </row>
    <row r="32" spans="1:4" ht="122.25" customHeight="1">
      <c r="A32" s="2" t="s">
        <v>30</v>
      </c>
      <c r="B32" s="10" t="str">
        <f>_xll.JChemExcel.Functions.JCSYSStructure("74305688F5167EAB472CACB0368AF945")</f>
        <v/>
      </c>
      <c r="C32" s="3">
        <v>74.397441887372963</v>
      </c>
      <c r="D32" s="11">
        <v>25.602558112627037</v>
      </c>
    </row>
    <row r="33" spans="1:4" ht="96" customHeight="1">
      <c r="A33" s="2" t="s">
        <v>31</v>
      </c>
      <c r="B33" s="10" t="str">
        <f>_xll.JChemExcel.Functions.JCSYSStructure("900B92A6A37F690C77305A9766F2E424")</f>
        <v/>
      </c>
      <c r="C33" s="3">
        <v>84.702836490204859</v>
      </c>
      <c r="D33" s="11">
        <v>15.297163509795141</v>
      </c>
    </row>
    <row r="34" spans="1:4" ht="114" customHeight="1">
      <c r="A34" s="2" t="s">
        <v>32</v>
      </c>
      <c r="B34" s="10" t="str">
        <f>_xll.JChemExcel.Functions.JCSYSStructure("EA4EE79A30D684DF24017B442C230EDC")</f>
        <v/>
      </c>
      <c r="C34" s="3">
        <v>83.914990476758462</v>
      </c>
      <c r="D34" s="11">
        <v>16.085009523241538</v>
      </c>
    </row>
    <row r="35" spans="1:4" ht="138" customHeight="1">
      <c r="A35" s="2" t="s">
        <v>33</v>
      </c>
      <c r="B35" s="10" t="str">
        <f>_xll.JChemExcel.Functions.JCSYSStructure("1D0184A4F24E0589545827AC9DD4CFBB")</f>
        <v/>
      </c>
      <c r="C35" s="3">
        <v>76.271508563455981</v>
      </c>
      <c r="D35" s="11">
        <v>23.728491436544019</v>
      </c>
    </row>
    <row r="36" spans="1:4" ht="105" customHeight="1">
      <c r="A36" s="2" t="s">
        <v>34</v>
      </c>
      <c r="B36" s="12" t="str">
        <f>_xll.JChemExcel.Functions.JCSYSStructure("BFD0149B09F20DB32DFC27765C55DF00")</f>
        <v/>
      </c>
      <c r="C36" s="3">
        <v>77.898362167717679</v>
      </c>
      <c r="D36" s="11">
        <v>22.101637832282321</v>
      </c>
    </row>
    <row r="37" spans="1:4" ht="108" customHeight="1">
      <c r="A37" s="2" t="s">
        <v>35</v>
      </c>
      <c r="B37" s="12" t="str">
        <f>_xll.JChemExcel.Functions.JCSYSStructure("25DFBDB05B7C7A2DFF4A59ACC62BCC57")</f>
        <v/>
      </c>
      <c r="C37" s="3">
        <v>93.930605245423223</v>
      </c>
      <c r="D37" s="11">
        <v>6.069394754576777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17" orientation="portrait" verticalDpi="0" r:id="rId1"/>
  <ignoredErrors>
    <ignoredError sqref="B2:B29 B31:B37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eyvalues xmlns="http://ceibasolutions.com/helium/">
  <keyvalue>
    <key>mykey</key>
    <value>myvalue</value>
  </keyvalue>
</keyvalues>
</file>

<file path=customXml/itemProps1.xml><?xml version="1.0" encoding="utf-8"?>
<ds:datastoreItem xmlns:ds="http://schemas.openxmlformats.org/officeDocument/2006/customXml" ds:itemID="{01CD721A-56CE-4C84-82D6-0645FF7E73E6}">
  <ds:schemaRefs>
    <ds:schemaRef ds:uri="http://ceibasolutions.com/helium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__JChemStructureSheet</vt:lpstr>
      <vt:lpstr>Results</vt:lpstr>
      <vt:lpstr>Results!Print_Area</vt:lpstr>
    </vt:vector>
  </TitlesOfParts>
  <Company>GlaxoSmithKline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bcf70983</dc:creator>
  <cp:lastModifiedBy>ezz73617</cp:lastModifiedBy>
  <cp:lastPrinted>2014-06-23T10:03:12Z</cp:lastPrinted>
  <dcterms:created xsi:type="dcterms:W3CDTF">2014-05-21T06:40:01Z</dcterms:created>
  <dcterms:modified xsi:type="dcterms:W3CDTF">2014-06-27T06:00:49Z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0bfdd54f-3585-4dc6-8516-da5021e77d1e</vt:lpwstr>
  </property>
  <property fmtid="{D5CDD505-2E9C-101B-9397-08002B2CF9AE}" pid="3" name="JChemExcelVersion">
    <vt:lpwstr>5.4.1</vt:lpwstr>
  </property>
</Properties>
</file>