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1120" yWindow="0" windowWidth="24840" windowHeight="168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D9" i="1"/>
  <c r="F8" i="1"/>
  <c r="F4" i="1"/>
  <c r="F3" i="1"/>
  <c r="F2" i="1"/>
  <c r="F5" i="1"/>
  <c r="F6" i="1"/>
  <c r="F7" i="1"/>
</calcChain>
</file>

<file path=xl/sharedStrings.xml><?xml version="1.0" encoding="utf-8"?>
<sst xmlns="http://schemas.openxmlformats.org/spreadsheetml/2006/main" count="44" uniqueCount="33">
  <si>
    <t>MMV project code</t>
  </si>
  <si>
    <t>Batch</t>
  </si>
  <si>
    <t>MMV ID</t>
  </si>
  <si>
    <t>THP1 CytoTox IT22831 Mean IC50 (µM)</t>
  </si>
  <si>
    <t>hERG IT03423 Mean IC50 (µM)</t>
  </si>
  <si>
    <t>&gt;50</t>
  </si>
  <si>
    <t>&gt;33.3</t>
  </si>
  <si>
    <t>MMV11/0047 </t>
  </si>
  <si>
    <t>AT_11-4</t>
  </si>
  <si>
    <t>MMV025100</t>
  </si>
  <si>
    <t>JU_10-1</t>
  </si>
  <si>
    <t>MMV639725</t>
  </si>
  <si>
    <t>PCCBTAK-0272</t>
  </si>
  <si>
    <t>MMV670936</t>
  </si>
  <si>
    <t>AEW_120-1</t>
  </si>
  <si>
    <t>MMV675719</t>
  </si>
  <si>
    <t>TM_14-2</t>
  </si>
  <si>
    <t>MMV669542</t>
  </si>
  <si>
    <t>TM_9-2</t>
  </si>
  <si>
    <t>MMV675718</t>
  </si>
  <si>
    <t>PCCBTAK-0194</t>
  </si>
  <si>
    <t>MMV669848</t>
  </si>
  <si>
    <t>&gt;29.65</t>
  </si>
  <si>
    <t>Clc1ccccc1CCOc2cncc3nnc(c4ccc(cc4)C#N)n23</t>
  </si>
  <si>
    <t>FC(F)Oc1ccc(cc1)c2nnc3cncc(C(=O)Nc4cc(cc(c4)C(F)(F)F)C(F)(F)F)n23</t>
  </si>
  <si>
    <t>FC(F)Oc1ccc(cc1)c2nnc3cncc(C(=O)Nc4cccc(Cl)c4)n23</t>
  </si>
  <si>
    <t>Cc1c(Cl)cccc1NC(=O)c2cncc3nnc(c4ccc(OC(F)F)cc4)n23</t>
  </si>
  <si>
    <r>
      <t>–p(</t>
    </r>
    <r>
      <rPr>
        <sz val="11"/>
        <color indexed="205"/>
        <rFont val="Calibri"/>
        <family val="2"/>
      </rPr>
      <t>IC50</t>
    </r>
    <r>
      <rPr>
        <sz val="11"/>
        <color theme="1"/>
        <rFont val="Calibri"/>
        <family val="2"/>
        <scheme val="minor"/>
      </rPr>
      <t>)</t>
    </r>
  </si>
  <si>
    <t>cLogP</t>
  </si>
  <si>
    <t>MMV669844</t>
  </si>
  <si>
    <t>Previous:</t>
  </si>
  <si>
    <t xml:space="preserve">Previous: </t>
  </si>
  <si>
    <t>MMV670944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</si>
</sst>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indexed="205"/>
      <name val="Calibri"/>
      <family val="2"/>
    </font>
    <font>
      <sz val="11"/>
      <color rgb="FFFF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169" fontId="0" fillId="4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4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Sheet1!$G$3:$G$10</c:f>
              <c:numCache>
                <c:formatCode>0.00</c:formatCode>
                <c:ptCount val="8"/>
                <c:pt idx="0">
                  <c:v>4.3</c:v>
                </c:pt>
                <c:pt idx="1">
                  <c:v>3.9</c:v>
                </c:pt>
                <c:pt idx="2">
                  <c:v>5.5</c:v>
                </c:pt>
                <c:pt idx="3">
                  <c:v>4.5</c:v>
                </c:pt>
                <c:pt idx="4">
                  <c:v>4.3</c:v>
                </c:pt>
                <c:pt idx="5">
                  <c:v>3.4</c:v>
                </c:pt>
                <c:pt idx="6">
                  <c:v>3.3</c:v>
                </c:pt>
                <c:pt idx="7">
                  <c:v>2.67</c:v>
                </c:pt>
              </c:numCache>
            </c:numRef>
          </c:xVal>
          <c:yVal>
            <c:numRef>
              <c:f>Sheet1!$F$3:$F$10</c:f>
              <c:numCache>
                <c:formatCode>0.00</c:formatCode>
                <c:ptCount val="8"/>
                <c:pt idx="0">
                  <c:v>4.47755576649368</c:v>
                </c:pt>
                <c:pt idx="1">
                  <c:v>4.47755576649368</c:v>
                </c:pt>
                <c:pt idx="2">
                  <c:v>5.237171446810909</c:v>
                </c:pt>
                <c:pt idx="3">
                  <c:v>4.891434976267165</c:v>
                </c:pt>
                <c:pt idx="4">
                  <c:v>5.124475736050691</c:v>
                </c:pt>
                <c:pt idx="5">
                  <c:v>4.527975302299718</c:v>
                </c:pt>
                <c:pt idx="6">
                  <c:v>5.2</c:v>
                </c:pt>
                <c:pt idx="7">
                  <c:v>5.6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357512"/>
        <c:axId val="2099387608"/>
      </c:scatterChart>
      <c:valAx>
        <c:axId val="2099357512"/>
        <c:scaling>
          <c:orientation val="minMax"/>
          <c:min val="2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cLogP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99387608"/>
        <c:crosses val="autoZero"/>
        <c:crossBetween val="midCat"/>
      </c:valAx>
      <c:valAx>
        <c:axId val="2099387608"/>
        <c:scaling>
          <c:orientation val="minMax"/>
          <c:min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-p(IC50)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99357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622300</xdr:colOff>
      <xdr:row>13</xdr:row>
      <xdr:rowOff>146050</xdr:rowOff>
    </xdr:from>
    <xdr:to>
      <xdr:col>5</xdr:col>
      <xdr:colOff>393700</xdr:colOff>
      <xdr:row>29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workbookViewId="0">
      <selection activeCell="H35" sqref="H35"/>
    </sheetView>
  </sheetViews>
  <sheetFormatPr baseColWidth="10" defaultColWidth="8.83203125" defaultRowHeight="14" x14ac:dyDescent="0"/>
  <cols>
    <col min="1" max="1" width="15.5" bestFit="1" customWidth="1"/>
    <col min="2" max="2" width="14.5" customWidth="1"/>
    <col min="3" max="3" width="15" bestFit="1" customWidth="1"/>
    <col min="4" max="4" width="15.33203125" customWidth="1"/>
    <col min="5" max="7" width="18.1640625" customWidth="1"/>
    <col min="8" max="8" width="9" customWidth="1"/>
    <col min="9" max="9" width="9" hidden="1" customWidth="1"/>
    <col min="10" max="10" width="9" customWidth="1"/>
    <col min="11" max="12" width="9" hidden="1" customWidth="1"/>
    <col min="13" max="14" width="9" customWidth="1"/>
    <col min="15" max="22" width="9" hidden="1" customWidth="1"/>
  </cols>
  <sheetData>
    <row r="1" spans="1:8" ht="28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27</v>
      </c>
      <c r="G1" s="1" t="s">
        <v>28</v>
      </c>
    </row>
    <row r="2" spans="1:8">
      <c r="A2" s="6" t="s">
        <v>7</v>
      </c>
      <c r="B2" s="6" t="s">
        <v>8</v>
      </c>
      <c r="C2" s="6" t="s">
        <v>9</v>
      </c>
      <c r="D2" s="2" t="s">
        <v>6</v>
      </c>
      <c r="E2" s="2" t="s">
        <v>5</v>
      </c>
      <c r="F2" s="8">
        <f>-LOG(33.3/1000000)</f>
        <v>4.4775557664936798</v>
      </c>
      <c r="G2" s="11"/>
    </row>
    <row r="3" spans="1:8">
      <c r="A3" s="5" t="s">
        <v>7</v>
      </c>
      <c r="B3" s="5" t="s">
        <v>10</v>
      </c>
      <c r="C3" s="5" t="s">
        <v>11</v>
      </c>
      <c r="D3" s="2" t="s">
        <v>6</v>
      </c>
      <c r="E3" s="2" t="s">
        <v>5</v>
      </c>
      <c r="F3" s="8">
        <f>-LOG(33.3/1000000)</f>
        <v>4.4775557664936798</v>
      </c>
      <c r="G3" s="11">
        <v>4.3</v>
      </c>
      <c r="H3" t="s">
        <v>23</v>
      </c>
    </row>
    <row r="4" spans="1:8">
      <c r="A4" s="5" t="s">
        <v>7</v>
      </c>
      <c r="B4" s="5" t="s">
        <v>12</v>
      </c>
      <c r="C4" s="5" t="s">
        <v>13</v>
      </c>
      <c r="D4" s="2" t="s">
        <v>6</v>
      </c>
      <c r="E4" s="2" t="s">
        <v>5</v>
      </c>
      <c r="F4" s="8">
        <f>-LOG(33.3/1000000)</f>
        <v>4.4775557664936798</v>
      </c>
      <c r="G4" s="11">
        <v>3.9</v>
      </c>
    </row>
    <row r="5" spans="1:8">
      <c r="A5" s="5" t="s">
        <v>7</v>
      </c>
      <c r="B5" s="5" t="s">
        <v>14</v>
      </c>
      <c r="C5" s="5" t="s">
        <v>15</v>
      </c>
      <c r="D5" s="4">
        <v>5.7919999999999998</v>
      </c>
      <c r="E5" s="2" t="s">
        <v>5</v>
      </c>
      <c r="F5" s="9">
        <f t="shared" ref="F5:F7" si="0">-LOG(D5/1000000)</f>
        <v>5.2371714468109092</v>
      </c>
      <c r="G5" s="11">
        <v>5.5</v>
      </c>
      <c r="H5" t="s">
        <v>24</v>
      </c>
    </row>
    <row r="6" spans="1:8">
      <c r="A6" s="5" t="s">
        <v>7</v>
      </c>
      <c r="B6" s="5" t="s">
        <v>16</v>
      </c>
      <c r="C6" s="5" t="s">
        <v>17</v>
      </c>
      <c r="D6" s="3">
        <v>12.84</v>
      </c>
      <c r="E6" s="2">
        <v>45.19</v>
      </c>
      <c r="F6" s="10">
        <f t="shared" si="0"/>
        <v>4.8914349762671652</v>
      </c>
      <c r="G6" s="11">
        <v>4.5</v>
      </c>
      <c r="H6" t="s">
        <v>25</v>
      </c>
    </row>
    <row r="7" spans="1:8">
      <c r="A7" t="s">
        <v>7</v>
      </c>
      <c r="B7" t="s">
        <v>18</v>
      </c>
      <c r="C7" t="s">
        <v>19</v>
      </c>
      <c r="D7" s="4">
        <v>7.508</v>
      </c>
      <c r="E7" s="4">
        <v>5.1379999999999999</v>
      </c>
      <c r="F7" s="9">
        <f t="shared" si="0"/>
        <v>5.124475736050691</v>
      </c>
      <c r="G7" s="11">
        <v>4.3</v>
      </c>
      <c r="H7" t="s">
        <v>26</v>
      </c>
    </row>
    <row r="8" spans="1:8">
      <c r="A8" s="5" t="s">
        <v>7</v>
      </c>
      <c r="B8" s="5" t="s">
        <v>20</v>
      </c>
      <c r="C8" s="5" t="s">
        <v>21</v>
      </c>
      <c r="D8" s="3" t="s">
        <v>22</v>
      </c>
      <c r="E8" s="4">
        <v>4.6260000000000003</v>
      </c>
      <c r="F8" s="10">
        <f>-LOG(29.65/1000000)</f>
        <v>4.5279753022997182</v>
      </c>
      <c r="G8" s="11">
        <v>3.4</v>
      </c>
    </row>
    <row r="9" spans="1:8">
      <c r="B9" s="5" t="s">
        <v>30</v>
      </c>
      <c r="C9" s="5" t="s">
        <v>29</v>
      </c>
      <c r="D9" s="7">
        <f>(10^(-F9))*1000000</f>
        <v>6.3095734448019209</v>
      </c>
      <c r="F9" s="9">
        <v>5.2</v>
      </c>
      <c r="G9" s="11">
        <v>3.3</v>
      </c>
    </row>
    <row r="10" spans="1:8">
      <c r="B10" s="5" t="s">
        <v>31</v>
      </c>
      <c r="C10" s="5" t="s">
        <v>32</v>
      </c>
      <c r="D10" s="7">
        <f>(10^(-F10))*1000000</f>
        <v>2.5118864315095806</v>
      </c>
      <c r="F10" s="9">
        <v>5.6</v>
      </c>
      <c r="G10" s="11">
        <v>2.67</v>
      </c>
    </row>
    <row r="19" spans="5:5">
      <c r="E19" s="12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Coline Legrand</dc:creator>
  <cp:lastModifiedBy>Matthew Todd</cp:lastModifiedBy>
  <dcterms:created xsi:type="dcterms:W3CDTF">2014-08-28T13:04:34Z</dcterms:created>
  <dcterms:modified xsi:type="dcterms:W3CDTF">2014-10-10T10:38:16Z</dcterms:modified>
</cp:coreProperties>
</file>