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2740" yWindow="40" windowWidth="22860" windowHeight="12440" tabRatio="500" activeTab="1"/>
  </bookViews>
  <sheets>
    <sheet name="Sheet1" sheetId="1" r:id="rId1"/>
    <sheet name="-log10IC50 vs CLog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14" i="1"/>
  <c r="G3" i="1"/>
  <c r="H3" i="1"/>
  <c r="G4" i="1"/>
  <c r="H4" i="1"/>
  <c r="G5" i="1"/>
  <c r="H5" i="1"/>
  <c r="G6" i="1"/>
  <c r="H6" i="1"/>
  <c r="G7" i="1"/>
  <c r="H7" i="1"/>
  <c r="G2" i="1"/>
  <c r="H2" i="1"/>
</calcChain>
</file>

<file path=xl/sharedStrings.xml><?xml version="1.0" encoding="utf-8"?>
<sst xmlns="http://schemas.openxmlformats.org/spreadsheetml/2006/main" count="25" uniqueCount="22">
  <si>
    <t>OSM-S-189</t>
  </si>
  <si>
    <t>OSM-S-206</t>
  </si>
  <si>
    <t>OSM-S-202</t>
  </si>
  <si>
    <t>OSM-S-201</t>
  </si>
  <si>
    <t>MMV639725</t>
  </si>
  <si>
    <t>MMV675719</t>
  </si>
  <si>
    <t>MMV669542</t>
  </si>
  <si>
    <t>MMV675718</t>
  </si>
  <si>
    <t>MMV669848</t>
  </si>
  <si>
    <t>MMV670936</t>
  </si>
  <si>
    <t>OSM Code</t>
  </si>
  <si>
    <t>MMV Code</t>
  </si>
  <si>
    <t>Log P</t>
  </si>
  <si>
    <t>Clog P</t>
  </si>
  <si>
    <t>hERG mean IC50 (microM)</t>
  </si>
  <si>
    <t xml:space="preserve">negLog10 hERG mean IC50 </t>
  </si>
  <si>
    <t>THP1 Cytotox mean IC50 (microM)</t>
  </si>
  <si>
    <t>negLog10 THP1 Cytotox mean IC50</t>
  </si>
  <si>
    <t>n/a</t>
  </si>
  <si>
    <t>IC50 P. Fal (nM)</t>
  </si>
  <si>
    <t>&gt;500</t>
  </si>
  <si>
    <t xml:space="preserve">Log10 hERG mean IC50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</si>
</sst>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Correlation</a:t>
            </a:r>
            <a:r>
              <a:rPr lang="en-US" sz="1600" baseline="0"/>
              <a:t> of hERG inhibitory potency (expressed as -pIC50 values) vs calculated clogP values of the ligands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Sheet1!$E$14:$E$19</c:f>
              <c:numCache>
                <c:formatCode>General</c:formatCode>
                <c:ptCount val="6"/>
                <c:pt idx="0">
                  <c:v>4.3</c:v>
                </c:pt>
                <c:pt idx="1">
                  <c:v>5.5</c:v>
                </c:pt>
                <c:pt idx="2">
                  <c:v>4.5</c:v>
                </c:pt>
                <c:pt idx="3">
                  <c:v>4.3</c:v>
                </c:pt>
                <c:pt idx="4">
                  <c:v>3.4</c:v>
                </c:pt>
                <c:pt idx="5">
                  <c:v>3.9</c:v>
                </c:pt>
              </c:numCache>
            </c:numRef>
          </c:xVal>
          <c:yVal>
            <c:numRef>
              <c:f>Sheet1!$F$14:$F$19</c:f>
              <c:numCache>
                <c:formatCode>General</c:formatCode>
                <c:ptCount val="6"/>
                <c:pt idx="0">
                  <c:v>-1.52244423350632</c:v>
                </c:pt>
                <c:pt idx="1">
                  <c:v>-0.762678563727436</c:v>
                </c:pt>
                <c:pt idx="2">
                  <c:v>-1.107209969647868</c:v>
                </c:pt>
                <c:pt idx="3">
                  <c:v>-0.875639937004168</c:v>
                </c:pt>
                <c:pt idx="4">
                  <c:v>-1.472756449317212</c:v>
                </c:pt>
                <c:pt idx="5">
                  <c:v>-1.52244423350632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50392"/>
        <c:axId val="2140539288"/>
      </c:scatterChart>
      <c:valAx>
        <c:axId val="2140150392"/>
        <c:scaling>
          <c:orientation val="minMax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clogP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539288"/>
        <c:crosses val="autoZero"/>
        <c:crossBetween val="midCat"/>
      </c:valAx>
      <c:valAx>
        <c:axId val="2140539288"/>
        <c:scaling>
          <c:orientation val="minMax"/>
          <c:max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-pIC50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15039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3377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3" sqref="E13:F19"/>
    </sheetView>
  </sheetViews>
  <sheetFormatPr baseColWidth="10" defaultRowHeight="15" x14ac:dyDescent="0"/>
  <cols>
    <col min="1" max="1" width="10.33203125" style="2" bestFit="1" customWidth="1"/>
    <col min="2" max="2" width="11.83203125" style="2" bestFit="1" customWidth="1"/>
    <col min="3" max="3" width="14.33203125" style="2" bestFit="1" customWidth="1"/>
    <col min="4" max="4" width="10.83203125" style="2"/>
    <col min="5" max="5" width="23.1640625" style="2" bestFit="1" customWidth="1"/>
    <col min="6" max="6" width="23.6640625" style="2" bestFit="1" customWidth="1"/>
    <col min="7" max="7" width="30" style="2" bestFit="1" customWidth="1"/>
    <col min="8" max="8" width="30.1640625" style="2" bestFit="1" customWidth="1"/>
    <col min="9" max="9" width="30" style="2" bestFit="1" customWidth="1"/>
    <col min="10" max="16384" width="10.83203125" style="2"/>
  </cols>
  <sheetData>
    <row r="1" spans="1:10" s="1" customFormat="1" ht="48" customHeight="1">
      <c r="A1" s="3" t="s">
        <v>10</v>
      </c>
      <c r="B1" s="3" t="s">
        <v>11</v>
      </c>
      <c r="C1" s="1" t="s">
        <v>19</v>
      </c>
      <c r="D1" s="1" t="s">
        <v>12</v>
      </c>
      <c r="E1" s="1" t="s">
        <v>13</v>
      </c>
      <c r="F1" s="1" t="s">
        <v>14</v>
      </c>
      <c r="G1" s="1" t="s">
        <v>21</v>
      </c>
      <c r="H1" s="1" t="s">
        <v>15</v>
      </c>
      <c r="I1" s="1" t="s">
        <v>16</v>
      </c>
      <c r="J1" s="1" t="s">
        <v>17</v>
      </c>
    </row>
    <row r="2" spans="1:10">
      <c r="A2" s="4" t="s">
        <v>0</v>
      </c>
      <c r="B2" s="4" t="s">
        <v>4</v>
      </c>
      <c r="C2" s="2">
        <v>309</v>
      </c>
      <c r="D2" s="2">
        <v>5.6</v>
      </c>
      <c r="E2" s="2">
        <v>4.3</v>
      </c>
      <c r="F2" s="2">
        <v>33.299999999999997</v>
      </c>
      <c r="G2" s="2">
        <f>LOG(F2,10)</f>
        <v>1.5224442335063197</v>
      </c>
      <c r="H2" s="2">
        <f>SUM(G2*-1)</f>
        <v>-1.5224442335063197</v>
      </c>
      <c r="I2" s="2">
        <v>50</v>
      </c>
    </row>
    <row r="3" spans="1:10">
      <c r="A3" s="4" t="s">
        <v>1</v>
      </c>
      <c r="B3" s="4" t="s">
        <v>5</v>
      </c>
      <c r="C3" s="2">
        <v>309</v>
      </c>
      <c r="D3" s="2">
        <v>5.4</v>
      </c>
      <c r="E3" s="2">
        <v>5.5</v>
      </c>
      <c r="F3" s="2">
        <v>5.79</v>
      </c>
      <c r="G3" s="2">
        <f t="shared" ref="G3:G7" si="0">LOG(F3,10)</f>
        <v>0.76267856372743614</v>
      </c>
      <c r="H3" s="2">
        <f t="shared" ref="H3:H7" si="1">SUM(G3*-1)</f>
        <v>-0.76267856372743614</v>
      </c>
      <c r="I3" s="2">
        <v>50</v>
      </c>
    </row>
    <row r="4" spans="1:10">
      <c r="A4" s="4" t="s">
        <v>2</v>
      </c>
      <c r="B4" s="4" t="s">
        <v>6</v>
      </c>
      <c r="C4" s="2">
        <v>242</v>
      </c>
      <c r="D4" s="2">
        <v>4.0999999999999996</v>
      </c>
      <c r="E4" s="2">
        <v>4.5</v>
      </c>
      <c r="F4" s="2">
        <v>12.8</v>
      </c>
      <c r="G4" s="2">
        <f t="shared" si="0"/>
        <v>1.1072099696478683</v>
      </c>
      <c r="H4" s="2">
        <f t="shared" si="1"/>
        <v>-1.1072099696478683</v>
      </c>
      <c r="I4" s="2">
        <v>45.2</v>
      </c>
    </row>
    <row r="5" spans="1:10">
      <c r="A5" s="4" t="s">
        <v>3</v>
      </c>
      <c r="B5" s="4" t="s">
        <v>7</v>
      </c>
      <c r="C5" s="2" t="s">
        <v>20</v>
      </c>
      <c r="D5" s="2">
        <v>4.5999999999999996</v>
      </c>
      <c r="E5" s="2">
        <v>4.3</v>
      </c>
      <c r="F5" s="2">
        <v>7.51</v>
      </c>
      <c r="G5" s="2">
        <f t="shared" si="0"/>
        <v>0.87563993700416831</v>
      </c>
      <c r="H5" s="2">
        <f t="shared" si="1"/>
        <v>-0.87563993700416831</v>
      </c>
      <c r="I5" s="2">
        <v>5.14</v>
      </c>
    </row>
    <row r="6" spans="1:10">
      <c r="A6" s="4" t="s">
        <v>18</v>
      </c>
      <c r="B6" s="4" t="s">
        <v>8</v>
      </c>
      <c r="C6" s="2">
        <v>110</v>
      </c>
      <c r="D6" s="2">
        <v>4.0999999999999996</v>
      </c>
      <c r="E6" s="2">
        <v>3.4</v>
      </c>
      <c r="F6" s="2">
        <v>29.7</v>
      </c>
      <c r="G6" s="2">
        <f t="shared" si="0"/>
        <v>1.4727564493172123</v>
      </c>
      <c r="H6" s="2">
        <f t="shared" si="1"/>
        <v>-1.4727564493172123</v>
      </c>
      <c r="I6" s="2">
        <v>4.63</v>
      </c>
    </row>
    <row r="7" spans="1:10">
      <c r="A7" s="4" t="s">
        <v>18</v>
      </c>
      <c r="B7" s="4" t="s">
        <v>9</v>
      </c>
      <c r="C7" s="2">
        <v>262</v>
      </c>
      <c r="D7" s="2">
        <v>5.3</v>
      </c>
      <c r="E7" s="2">
        <v>3.9</v>
      </c>
      <c r="F7" s="2">
        <v>33.299999999999997</v>
      </c>
      <c r="G7" s="2">
        <f t="shared" si="0"/>
        <v>1.5224442335063197</v>
      </c>
      <c r="H7" s="2">
        <f t="shared" si="1"/>
        <v>-1.5224442335063197</v>
      </c>
      <c r="I7" s="2">
        <v>50</v>
      </c>
    </row>
    <row r="8" spans="1:10">
      <c r="A8" s="4"/>
      <c r="B8" s="4"/>
    </row>
    <row r="9" spans="1:10">
      <c r="A9" s="4"/>
      <c r="B9" s="4"/>
    </row>
    <row r="13" spans="1:10">
      <c r="E13" s="1" t="s">
        <v>13</v>
      </c>
      <c r="F13" s="1" t="s">
        <v>15</v>
      </c>
    </row>
    <row r="14" spans="1:10">
      <c r="E14" s="2">
        <v>4.3</v>
      </c>
      <c r="F14" s="2">
        <f>SUM(H2)</f>
        <v>-1.5224442335063197</v>
      </c>
    </row>
    <row r="15" spans="1:10">
      <c r="E15" s="2">
        <v>5.5</v>
      </c>
      <c r="F15" s="2">
        <f t="shared" ref="F15:F19" si="2">SUM(H3)</f>
        <v>-0.76267856372743614</v>
      </c>
    </row>
    <row r="16" spans="1:10">
      <c r="E16" s="2">
        <v>4.5</v>
      </c>
      <c r="F16" s="2">
        <f t="shared" si="2"/>
        <v>-1.1072099696478683</v>
      </c>
    </row>
    <row r="17" spans="5:6">
      <c r="E17" s="2">
        <v>4.3</v>
      </c>
      <c r="F17" s="2">
        <f t="shared" si="2"/>
        <v>-0.87563993700416831</v>
      </c>
    </row>
    <row r="18" spans="5:6">
      <c r="E18" s="2">
        <v>3.4</v>
      </c>
      <c r="F18" s="2">
        <f t="shared" si="2"/>
        <v>-1.4727564493172123</v>
      </c>
    </row>
    <row r="19" spans="5:6">
      <c r="E19" s="2">
        <v>3.9</v>
      </c>
      <c r="F19" s="2">
        <f t="shared" si="2"/>
        <v>-1.5224442335063197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-log10IC50 vs CLogP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E Williamson</dc:creator>
  <cp:lastModifiedBy>Alice E Williamson</cp:lastModifiedBy>
  <cp:lastPrinted>2014-09-22T06:13:10Z</cp:lastPrinted>
  <dcterms:created xsi:type="dcterms:W3CDTF">2014-09-19T12:21:40Z</dcterms:created>
  <dcterms:modified xsi:type="dcterms:W3CDTF">2014-09-22T06:19:47Z</dcterms:modified>
</cp:coreProperties>
</file>